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nctreasurer365-my.sharepoint.com/personal/melissa_cundey_nctreasurer_com/Documents/Documents/"/>
    </mc:Choice>
  </mc:AlternateContent>
  <xr:revisionPtr revIDLastSave="3" documentId="8_{D198C004-09E4-40A4-A299-384FE5C3043C}" xr6:coauthVersionLast="47" xr6:coauthVersionMax="47" xr10:uidLastSave="{FD0CBDB5-F83A-4608-9AA2-FA5CF803CB7D}"/>
  <bookViews>
    <workbookView xWindow="29970" yWindow="1170" windowWidth="21600" windowHeight="11295" activeTab="1" xr2:uid="{0E7FF9D4-23B7-449D-B136-CCF9366AAB96}"/>
  </bookViews>
  <sheets>
    <sheet name="Instructions" sheetId="1" r:id="rId1"/>
    <sheet name="Questionnaire" sheetId="2" r:id="rId2"/>
    <sheet name="Calculations" sheetId="3" r:id="rId3"/>
    <sheet name="1st YearTrial Balance Crosswalk" sheetId="5" r:id="rId4"/>
    <sheet name="1st Year AJEs" sheetId="4" r:id="rId5"/>
    <sheet name="2nd Year AJEs" sheetId="6" r:id="rId6"/>
    <sheet name="2nd YearTrial Balance Crosswalk" sheetId="7" r:id="rId7"/>
    <sheet name="3rd Year AJEs" sheetId="8" r:id="rId8"/>
    <sheet name="3rd YearTrial Balance Crosswalk" sheetId="9" r:id="rId9"/>
    <sheet name="4th Year AJEs" sheetId="10" r:id="rId10"/>
    <sheet name="4th YearTrial Balance Crosswalk" sheetId="11" r:id="rId11"/>
    <sheet name="5th Year AJEs" sheetId="12" r:id="rId12"/>
    <sheet name="5th YearTrial Balance Crosswalk" sheetId="13" r:id="rId13"/>
    <sheet name="Updating Instructions" sheetId="14" state="hidden" r:id="rId14"/>
  </sheets>
  <externalReferences>
    <externalReference r:id="rId15"/>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#REF!</definedName>
    <definedName name="AgencyCode1">#REF!</definedName>
    <definedName name="AnalystGASB">[1]DeveloperInfo!$D$20</definedName>
    <definedName name="Annuity">#REF!</definedName>
    <definedName name="Annuity1">#REF!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#REF!</definedName>
    <definedName name="EmployerRates1">#REF!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#REF!</definedName>
    <definedName name="Pension1">#REF!</definedName>
    <definedName name="PensionLY">#REF!</definedName>
    <definedName name="PlanNameLongGASB">[1]DeveloperInfo!$D$7</definedName>
    <definedName name="PlanNameShortGASB">[1]DeveloperInfo!$D$8</definedName>
    <definedName name="ProjDisc?">[1]DeveloperInfo!$D$65</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#REF!</definedName>
    <definedName name="TableData1">#REF!</definedName>
    <definedName name="Type">#REF!</definedName>
    <definedName name="TypeAnnuity">#REF!</definedName>
    <definedName name="TypeAnnuity1">#REF!</definedName>
    <definedName name="TypePension">#REF!</definedName>
    <definedName name="TypePension1">#REF!</definedName>
    <definedName name="UnfundedData">#REF!</definedName>
    <definedName name="UnfundedData1">#REF!</definedName>
    <definedName name="UnfundedLY">#REF!</definedName>
    <definedName name="UnfundedLY1">#REF!</definedName>
    <definedName name="UnfundedLYLEO1">#REF!</definedName>
    <definedName name="UnfunedLYLEO">#REF!</definedName>
    <definedName name="VersionGASB">[1]DeveloperInfo!$D$4</definedName>
    <definedName name="Z_8C97AF9F_B562_4B43_9554_4EA4A9ADCFA1_.wvu.Cols" localSheetId="6" hidden="1">'2nd YearTrial Balance Crosswalk'!$C:$C</definedName>
    <definedName name="Z_8C97AF9F_B562_4B43_9554_4EA4A9ADCFA1_.wvu.Cols" localSheetId="8" hidden="1">'3rd YearTrial Balance Crosswalk'!$C:$C</definedName>
    <definedName name="Z_8C97AF9F_B562_4B43_9554_4EA4A9ADCFA1_.wvu.Cols" localSheetId="10" hidden="1">'4th YearTrial Balance Crosswalk'!$C:$C</definedName>
    <definedName name="Z_8C97AF9F_B562_4B43_9554_4EA4A9ADCFA1_.wvu.Cols" localSheetId="12" hidden="1">'5th YearTrial Balance Crosswalk'!$C:$C</definedName>
    <definedName name="Z_8C97AF9F_B562_4B43_9554_4EA4A9ADCFA1_.wvu.Cols" localSheetId="2" hidden="1">Calculations!$E:$H,Calculations!$R:$X,Calculations!$Z:$Z</definedName>
    <definedName name="Z_8C97AF9F_B562_4B43_9554_4EA4A9ADCFA1_.wvu.Rows" localSheetId="4" hidden="1">'1st Year AJEs'!$4:$10,'1st Year AJEs'!$163:$2871</definedName>
    <definedName name="Z_8C97AF9F_B562_4B43_9554_4EA4A9ADCFA1_.wvu.Rows" localSheetId="3" hidden="1">'1st YearTrial Balance Crosswalk'!$7:$8,'1st YearTrial Balance Crosswalk'!$10:$10</definedName>
    <definedName name="Z_8C97AF9F_B562_4B43_9554_4EA4A9ADCFA1_.wvu.Rows" localSheetId="5" hidden="1">'2nd Year AJEs'!$4:$162,'2nd Year AJEs'!$296:$1868</definedName>
    <definedName name="Z_8C97AF9F_B562_4B43_9554_4EA4A9ADCFA1_.wvu.Rows" localSheetId="6" hidden="1">'2nd YearTrial Balance Crosswalk'!$7:$8,'2nd YearTrial Balance Crosswalk'!$10:$10</definedName>
    <definedName name="Z_8C97AF9F_B562_4B43_9554_4EA4A9ADCFA1_.wvu.Rows" localSheetId="7" hidden="1">'3rd Year AJEs'!$4:$295,'3rd Year AJEs'!$428:$1868</definedName>
    <definedName name="Z_8C97AF9F_B562_4B43_9554_4EA4A9ADCFA1_.wvu.Rows" localSheetId="8" hidden="1">'3rd YearTrial Balance Crosswalk'!$7:$8,'3rd YearTrial Balance Crosswalk'!$10:$10</definedName>
    <definedName name="Z_8C97AF9F_B562_4B43_9554_4EA4A9ADCFA1_.wvu.Rows" localSheetId="9" hidden="1">'4th Year AJEs'!$4:$427,'4th Year AJEs'!$560:$1868</definedName>
    <definedName name="Z_8C97AF9F_B562_4B43_9554_4EA4A9ADCFA1_.wvu.Rows" localSheetId="10" hidden="1">'4th YearTrial Balance Crosswalk'!$7:$8,'4th YearTrial Balance Crosswalk'!$10:$10</definedName>
    <definedName name="Z_8C97AF9F_B562_4B43_9554_4EA4A9ADCFA1_.wvu.Rows" localSheetId="11" hidden="1">'5th Year AJEs'!$4:$559</definedName>
    <definedName name="Z_8C97AF9F_B562_4B43_9554_4EA4A9ADCFA1_.wvu.Rows" localSheetId="12" hidden="1">'5th YearTrial Balance Crosswalk'!$7:$8,'5th YearTrial Balance Crosswalk'!$10:$10</definedName>
    <definedName name="Z_8C97AF9F_B562_4B43_9554_4EA4A9ADCFA1_.wvu.Rows" localSheetId="1" hidden="1">Questionnaire!$8:$8</definedName>
    <definedName name="Z_AC4B4CCF_BBC3_4509_AA28_900EA04D9756_.wvu.Cols" localSheetId="6" hidden="1">'2nd YearTrial Balance Crosswalk'!$C:$C</definedName>
    <definedName name="Z_AC4B4CCF_BBC3_4509_AA28_900EA04D9756_.wvu.Cols" localSheetId="8" hidden="1">'3rd YearTrial Balance Crosswalk'!$C:$C</definedName>
    <definedName name="Z_AC4B4CCF_BBC3_4509_AA28_900EA04D9756_.wvu.Cols" localSheetId="10" hidden="1">'4th YearTrial Balance Crosswalk'!$C:$C</definedName>
    <definedName name="Z_AC4B4CCF_BBC3_4509_AA28_900EA04D9756_.wvu.Cols" localSheetId="12" hidden="1">'5th YearTrial Balance Crosswalk'!$C:$C</definedName>
    <definedName name="Z_AC4B4CCF_BBC3_4509_AA28_900EA04D9756_.wvu.Cols" localSheetId="2" hidden="1">Calculations!$E:$H,Calculations!$R:$X,Calculations!$Z:$Z</definedName>
    <definedName name="Z_AC4B4CCF_BBC3_4509_AA28_900EA04D9756_.wvu.Rows" localSheetId="4" hidden="1">'1st Year AJEs'!$4:$10,'1st Year AJEs'!$163:$2871</definedName>
    <definedName name="Z_AC4B4CCF_BBC3_4509_AA28_900EA04D9756_.wvu.Rows" localSheetId="3" hidden="1">'1st YearTrial Balance Crosswalk'!$7:$8,'1st YearTrial Balance Crosswalk'!$10:$10</definedName>
    <definedName name="Z_AC4B4CCF_BBC3_4509_AA28_900EA04D9756_.wvu.Rows" localSheetId="5" hidden="1">'2nd Year AJEs'!$4:$162,'2nd Year AJEs'!$296:$1868</definedName>
    <definedName name="Z_AC4B4CCF_BBC3_4509_AA28_900EA04D9756_.wvu.Rows" localSheetId="6" hidden="1">'2nd YearTrial Balance Crosswalk'!$7:$8,'2nd YearTrial Balance Crosswalk'!$10:$10</definedName>
    <definedName name="Z_AC4B4CCF_BBC3_4509_AA28_900EA04D9756_.wvu.Rows" localSheetId="7" hidden="1">'3rd Year AJEs'!$4:$295,'3rd Year AJEs'!$428:$1868</definedName>
    <definedName name="Z_AC4B4CCF_BBC3_4509_AA28_900EA04D9756_.wvu.Rows" localSheetId="8" hidden="1">'3rd YearTrial Balance Crosswalk'!$7:$8,'3rd YearTrial Balance Crosswalk'!$10:$10</definedName>
    <definedName name="Z_AC4B4CCF_BBC3_4509_AA28_900EA04D9756_.wvu.Rows" localSheetId="9" hidden="1">'4th Year AJEs'!$4:$427,'4th Year AJEs'!$560:$1868</definedName>
    <definedName name="Z_AC4B4CCF_BBC3_4509_AA28_900EA04D9756_.wvu.Rows" localSheetId="10" hidden="1">'4th YearTrial Balance Crosswalk'!$7:$8,'4th YearTrial Balance Crosswalk'!$10:$10</definedName>
    <definedName name="Z_AC4B4CCF_BBC3_4509_AA28_900EA04D9756_.wvu.Rows" localSheetId="11" hidden="1">'5th Year AJEs'!$4:$559</definedName>
    <definedName name="Z_AC4B4CCF_BBC3_4509_AA28_900EA04D9756_.wvu.Rows" localSheetId="12" hidden="1">'5th YearTrial Balance Crosswalk'!$7:$8,'5th YearTrial Balance Crosswalk'!$10:$10</definedName>
    <definedName name="Z_AC4B4CCF_BBC3_4509_AA28_900EA04D9756_.wvu.Rows" localSheetId="1" hidden="1">Questionnaire!$8:$8</definedName>
    <definedName name="Z_FCA35455_335F_4626_96F0_BE56B1506CD1_.wvu.Cols" localSheetId="6" hidden="1">'2nd YearTrial Balance Crosswalk'!$C:$C</definedName>
    <definedName name="Z_FCA35455_335F_4626_96F0_BE56B1506CD1_.wvu.Cols" localSheetId="8" hidden="1">'3rd YearTrial Balance Crosswalk'!$C:$C</definedName>
    <definedName name="Z_FCA35455_335F_4626_96F0_BE56B1506CD1_.wvu.Cols" localSheetId="10" hidden="1">'4th YearTrial Balance Crosswalk'!$C:$C</definedName>
    <definedName name="Z_FCA35455_335F_4626_96F0_BE56B1506CD1_.wvu.Cols" localSheetId="12" hidden="1">'5th YearTrial Balance Crosswalk'!$C:$C</definedName>
    <definedName name="Z_FCA35455_335F_4626_96F0_BE56B1506CD1_.wvu.Cols" localSheetId="2" hidden="1">Calculations!$E:$H,Calculations!$R:$X,Calculations!$Z:$Z</definedName>
    <definedName name="Z_FCA35455_335F_4626_96F0_BE56B1506CD1_.wvu.Rows" localSheetId="4" hidden="1">'1st Year AJEs'!$4:$10,'1st Year AJEs'!$163:$2871</definedName>
    <definedName name="Z_FCA35455_335F_4626_96F0_BE56B1506CD1_.wvu.Rows" localSheetId="3" hidden="1">'1st YearTrial Balance Crosswalk'!$7:$8,'1st YearTrial Balance Crosswalk'!$10:$10</definedName>
    <definedName name="Z_FCA35455_335F_4626_96F0_BE56B1506CD1_.wvu.Rows" localSheetId="5" hidden="1">'2nd Year AJEs'!$4:$162,'2nd Year AJEs'!$296:$1868</definedName>
    <definedName name="Z_FCA35455_335F_4626_96F0_BE56B1506CD1_.wvu.Rows" localSheetId="6" hidden="1">'2nd YearTrial Balance Crosswalk'!$7:$8,'2nd YearTrial Balance Crosswalk'!$10:$10</definedName>
    <definedName name="Z_FCA35455_335F_4626_96F0_BE56B1506CD1_.wvu.Rows" localSheetId="7" hidden="1">'3rd Year AJEs'!$4:$295,'3rd Year AJEs'!$428:$1868</definedName>
    <definedName name="Z_FCA35455_335F_4626_96F0_BE56B1506CD1_.wvu.Rows" localSheetId="8" hidden="1">'3rd YearTrial Balance Crosswalk'!$7:$8,'3rd YearTrial Balance Crosswalk'!$10:$10</definedName>
    <definedName name="Z_FCA35455_335F_4626_96F0_BE56B1506CD1_.wvu.Rows" localSheetId="9" hidden="1">'4th Year AJEs'!$4:$427,'4th Year AJEs'!$560:$1868</definedName>
    <definedName name="Z_FCA35455_335F_4626_96F0_BE56B1506CD1_.wvu.Rows" localSheetId="10" hidden="1">'4th YearTrial Balance Crosswalk'!$7:$8,'4th YearTrial Balance Crosswalk'!$10:$10</definedName>
    <definedName name="Z_FCA35455_335F_4626_96F0_BE56B1506CD1_.wvu.Rows" localSheetId="11" hidden="1">'5th Year AJEs'!$4:$559</definedName>
    <definedName name="Z_FCA35455_335F_4626_96F0_BE56B1506CD1_.wvu.Rows" localSheetId="12" hidden="1">'5th YearTrial Balance Crosswalk'!$7:$8,'5th YearTrial Balance Crosswalk'!$10:$10</definedName>
    <definedName name="Z_FCA35455_335F_4626_96F0_BE56B1506CD1_.wvu.Rows" localSheetId="1" hidden="1">Questionnaire!$8:$8</definedName>
  </definedNames>
  <calcPr calcId="191029" concurrentCalc="0"/>
  <customWorkbookViews>
    <customWorkbookView name="Brenda Thornton - Personal View" guid="{FCA35455-335F-4626-96F0-BE56B1506CD1}" mergeInterval="0" personalView="1" maximized="1" xWindow="1912" yWindow="-8" windowWidth="1936" windowHeight="1056" activeSheetId="2"/>
    <customWorkbookView name="Kendra Boyle - Personal View" guid="{AC4B4CCF-BBC3-4509-AA28-900EA04D9756}" mergeInterval="0" personalView="1" maximized="1" xWindow="-9" yWindow="-9" windowWidth="1938" windowHeight="1048" activeSheetId="1"/>
    <customWorkbookView name="Microsoft Office User - Personal View" guid="{8C97AF9F-B562-4B43-9554-4EA4A9ADCFA1}" mergeInterval="0" personalView="1" xWindow="1107" yWindow="273" windowWidth="1452" windowHeight="79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2" l="1"/>
  <c r="I6" i="2"/>
  <c r="B16" i="2"/>
  <c r="E12" i="7"/>
  <c r="D12" i="7"/>
  <c r="D11" i="7"/>
  <c r="E11" i="7"/>
  <c r="E9" i="7"/>
  <c r="D5" i="7"/>
  <c r="E16" i="7"/>
  <c r="D18" i="7"/>
  <c r="E18" i="7"/>
  <c r="E17" i="7"/>
  <c r="E5" i="7"/>
  <c r="D4" i="7"/>
  <c r="E17" i="13"/>
  <c r="E18" i="13"/>
  <c r="D18" i="13"/>
  <c r="E16" i="13"/>
  <c r="E12" i="13"/>
  <c r="D12" i="13"/>
  <c r="E11" i="13"/>
  <c r="D11" i="13"/>
  <c r="E9" i="13"/>
  <c r="D6" i="13"/>
  <c r="E5" i="13"/>
  <c r="D5" i="13"/>
  <c r="D4" i="13"/>
  <c r="D5" i="11"/>
  <c r="D18" i="11"/>
  <c r="E18" i="11"/>
  <c r="E17" i="11"/>
  <c r="E16" i="11"/>
  <c r="D6" i="11"/>
  <c r="E5" i="11"/>
  <c r="E12" i="11"/>
  <c r="D12" i="11"/>
  <c r="D11" i="11"/>
  <c r="E11" i="11"/>
  <c r="E9" i="11"/>
  <c r="D4" i="11"/>
  <c r="E12" i="9"/>
  <c r="D18" i="9"/>
  <c r="E18" i="9"/>
  <c r="E17" i="9"/>
  <c r="D12" i="9"/>
  <c r="E11" i="9"/>
  <c r="D11" i="9"/>
  <c r="E9" i="9"/>
  <c r="D6" i="9"/>
  <c r="D5" i="9"/>
  <c r="D4" i="9"/>
  <c r="E5" i="9"/>
  <c r="E16" i="9"/>
  <c r="D6" i="7"/>
  <c r="C10" i="13"/>
  <c r="C8" i="13"/>
  <c r="C7" i="13"/>
  <c r="B591" i="12"/>
  <c r="B593" i="12"/>
  <c r="P588" i="12"/>
  <c r="K588" i="12"/>
  <c r="O587" i="12"/>
  <c r="J385" i="12"/>
  <c r="O385" i="12"/>
  <c r="P287" i="12"/>
  <c r="J285" i="12"/>
  <c r="O285" i="12"/>
  <c r="K189" i="12"/>
  <c r="J187" i="12"/>
  <c r="O187" i="12"/>
  <c r="B158" i="12"/>
  <c r="K8" i="12"/>
  <c r="P6" i="12"/>
  <c r="J7" i="12"/>
  <c r="O5" i="12"/>
  <c r="F5" i="12"/>
  <c r="E4" i="12"/>
  <c r="C10" i="11"/>
  <c r="C8" i="11"/>
  <c r="C7" i="11"/>
  <c r="B1691" i="10"/>
  <c r="B1693" i="10"/>
  <c r="P1688" i="10"/>
  <c r="K1688" i="10"/>
  <c r="O1687" i="10"/>
  <c r="J1485" i="10"/>
  <c r="O1485" i="10"/>
  <c r="P1387" i="10"/>
  <c r="J1385" i="10"/>
  <c r="O1385" i="10"/>
  <c r="K1289" i="10"/>
  <c r="J1287" i="10"/>
  <c r="O1287" i="10"/>
  <c r="O1187" i="10"/>
  <c r="B989" i="10"/>
  <c r="P988" i="10"/>
  <c r="F988" i="10"/>
  <c r="O987" i="10"/>
  <c r="B884" i="10"/>
  <c r="B888" i="10"/>
  <c r="B890" i="10"/>
  <c r="K881" i="10"/>
  <c r="J879" i="10"/>
  <c r="O879" i="10"/>
  <c r="B877" i="10"/>
  <c r="P874" i="10"/>
  <c r="K874" i="10"/>
  <c r="O873" i="10"/>
  <c r="P870" i="10"/>
  <c r="J869" i="10"/>
  <c r="O869" i="10"/>
  <c r="J868" i="10"/>
  <c r="O868" i="10"/>
  <c r="B591" i="10"/>
  <c r="B593" i="10"/>
  <c r="P588" i="10"/>
  <c r="K588" i="10"/>
  <c r="O587" i="10"/>
  <c r="J385" i="10"/>
  <c r="O385" i="10"/>
  <c r="P287" i="10"/>
  <c r="J285" i="10"/>
  <c r="O285" i="10"/>
  <c r="K189" i="10"/>
  <c r="J187" i="10"/>
  <c r="O187" i="10"/>
  <c r="B158" i="10"/>
  <c r="K8" i="10"/>
  <c r="P6" i="10"/>
  <c r="J7" i="10"/>
  <c r="O5" i="10"/>
  <c r="F5" i="10"/>
  <c r="J6" i="10"/>
  <c r="E4" i="10"/>
  <c r="C10" i="9"/>
  <c r="C8" i="9"/>
  <c r="C7" i="9"/>
  <c r="B1691" i="8"/>
  <c r="B1693" i="8"/>
  <c r="B1698" i="8"/>
  <c r="P1688" i="8"/>
  <c r="K1688" i="8"/>
  <c r="O1687" i="8"/>
  <c r="J1485" i="8"/>
  <c r="O1485" i="8"/>
  <c r="P1387" i="8"/>
  <c r="J1385" i="8"/>
  <c r="O1385" i="8"/>
  <c r="K1289" i="8"/>
  <c r="J1287" i="8"/>
  <c r="O1287" i="8"/>
  <c r="O1187" i="8"/>
  <c r="B989" i="8"/>
  <c r="P988" i="8"/>
  <c r="F988" i="8"/>
  <c r="O987" i="8"/>
  <c r="B884" i="8"/>
  <c r="B888" i="8"/>
  <c r="B890" i="8"/>
  <c r="B895" i="8"/>
  <c r="B899" i="8"/>
  <c r="B901" i="8"/>
  <c r="K881" i="8"/>
  <c r="J879" i="8"/>
  <c r="O879" i="8"/>
  <c r="B877" i="8"/>
  <c r="P874" i="8"/>
  <c r="K874" i="8"/>
  <c r="O873" i="8"/>
  <c r="P870" i="8"/>
  <c r="J869" i="8"/>
  <c r="O869" i="8"/>
  <c r="J868" i="8"/>
  <c r="O868" i="8"/>
  <c r="B591" i="8"/>
  <c r="P588" i="8"/>
  <c r="K588" i="8"/>
  <c r="O587" i="8"/>
  <c r="J385" i="8"/>
  <c r="P287" i="8"/>
  <c r="J285" i="8"/>
  <c r="O285" i="8"/>
  <c r="K189" i="8"/>
  <c r="J187" i="8"/>
  <c r="O187" i="8"/>
  <c r="B158" i="8"/>
  <c r="K8" i="8"/>
  <c r="P6" i="8"/>
  <c r="J7" i="8"/>
  <c r="O5" i="8"/>
  <c r="F5" i="8"/>
  <c r="J6" i="8"/>
  <c r="E4" i="8"/>
  <c r="C10" i="7"/>
  <c r="C8" i="7"/>
  <c r="C7" i="7"/>
  <c r="B1691" i="6"/>
  <c r="B1693" i="6"/>
  <c r="P1688" i="6"/>
  <c r="K1688" i="6"/>
  <c r="O1687" i="6"/>
  <c r="J1485" i="6"/>
  <c r="O1485" i="6"/>
  <c r="P1387" i="6"/>
  <c r="J1385" i="6"/>
  <c r="O1385" i="6"/>
  <c r="K1289" i="6"/>
  <c r="J1287" i="6"/>
  <c r="O1287" i="6"/>
  <c r="O1187" i="6"/>
  <c r="B989" i="6"/>
  <c r="B994" i="6"/>
  <c r="B998" i="6"/>
  <c r="P988" i="6"/>
  <c r="F988" i="6"/>
  <c r="O987" i="6"/>
  <c r="B884" i="6"/>
  <c r="B888" i="6"/>
  <c r="K881" i="6"/>
  <c r="J879" i="6"/>
  <c r="O879" i="6"/>
  <c r="B877" i="6"/>
  <c r="P874" i="6"/>
  <c r="K874" i="6"/>
  <c r="O873" i="6"/>
  <c r="P870" i="6"/>
  <c r="J869" i="6"/>
  <c r="O869" i="6"/>
  <c r="J868" i="6"/>
  <c r="O868" i="6"/>
  <c r="B591" i="6"/>
  <c r="P588" i="6"/>
  <c r="K588" i="6"/>
  <c r="O587" i="6"/>
  <c r="J385" i="6"/>
  <c r="O385" i="6"/>
  <c r="B158" i="6"/>
  <c r="K8" i="6"/>
  <c r="P6" i="6"/>
  <c r="J7" i="6"/>
  <c r="O5" i="6"/>
  <c r="F5" i="6"/>
  <c r="J6" i="6"/>
  <c r="E4" i="6"/>
  <c r="C6" i="6"/>
  <c r="M7" i="6"/>
  <c r="E6" i="12"/>
  <c r="O7" i="12"/>
  <c r="J6" i="12"/>
  <c r="C6" i="8"/>
  <c r="M7" i="8"/>
  <c r="D6" i="10"/>
  <c r="N7" i="10"/>
  <c r="D6" i="8"/>
  <c r="N7" i="8"/>
  <c r="J4" i="10"/>
  <c r="J4" i="6"/>
  <c r="K5" i="6"/>
  <c r="J4" i="8"/>
  <c r="O4" i="8"/>
  <c r="F6" i="12"/>
  <c r="P7" i="12"/>
  <c r="C6" i="12"/>
  <c r="M7" i="12"/>
  <c r="D6" i="12"/>
  <c r="N7" i="12"/>
  <c r="J4" i="12"/>
  <c r="B598" i="12"/>
  <c r="B994" i="10"/>
  <c r="C6" i="10"/>
  <c r="M7" i="10"/>
  <c r="B598" i="10"/>
  <c r="B895" i="10"/>
  <c r="E6" i="10"/>
  <c r="O7" i="10"/>
  <c r="F6" i="10"/>
  <c r="P7" i="10"/>
  <c r="B1698" i="10"/>
  <c r="B593" i="8"/>
  <c r="E6" i="8"/>
  <c r="O7" i="8"/>
  <c r="F6" i="8"/>
  <c r="P7" i="8"/>
  <c r="B906" i="8"/>
  <c r="B994" i="8"/>
  <c r="B1702" i="8"/>
  <c r="D6" i="6"/>
  <c r="N7" i="6"/>
  <c r="B890" i="6"/>
  <c r="E6" i="6"/>
  <c r="O7" i="6"/>
  <c r="F6" i="6"/>
  <c r="P7" i="6"/>
  <c r="B1000" i="6"/>
  <c r="B593" i="6"/>
  <c r="B1698" i="6"/>
  <c r="J18" i="2"/>
  <c r="J16" i="2"/>
  <c r="B2791" i="4"/>
  <c r="P2788" i="4"/>
  <c r="K2788" i="4"/>
  <c r="O2787" i="4"/>
  <c r="J2585" i="4"/>
  <c r="P2487" i="4"/>
  <c r="J2485" i="4"/>
  <c r="K2389" i="4"/>
  <c r="O2387" i="4"/>
  <c r="O2287" i="4"/>
  <c r="B2089" i="4"/>
  <c r="P2088" i="4"/>
  <c r="F2088" i="4"/>
  <c r="O2087" i="4"/>
  <c r="P1875" i="4"/>
  <c r="K1875" i="4"/>
  <c r="O1874" i="4"/>
  <c r="K1872" i="4"/>
  <c r="P1871" i="4"/>
  <c r="O1870" i="4"/>
  <c r="J1870" i="4"/>
  <c r="J1869" i="4"/>
  <c r="B1691" i="4"/>
  <c r="P1688" i="4"/>
  <c r="K1688" i="4"/>
  <c r="O1687" i="4"/>
  <c r="J1485" i="4"/>
  <c r="P1387" i="4"/>
  <c r="J1385" i="4"/>
  <c r="K1289" i="4"/>
  <c r="O1287" i="4"/>
  <c r="O1187" i="4"/>
  <c r="B989" i="4"/>
  <c r="P988" i="4"/>
  <c r="F988" i="4"/>
  <c r="O987" i="4"/>
  <c r="B884" i="4"/>
  <c r="K881" i="4"/>
  <c r="O879" i="4"/>
  <c r="B877" i="4"/>
  <c r="P874" i="4"/>
  <c r="K874" i="4"/>
  <c r="O873" i="4"/>
  <c r="P870" i="4"/>
  <c r="J869" i="4"/>
  <c r="J868" i="4"/>
  <c r="B591" i="4"/>
  <c r="P588" i="4"/>
  <c r="K588" i="4"/>
  <c r="O587" i="4"/>
  <c r="J385" i="4"/>
  <c r="P287" i="4"/>
  <c r="J285" i="4"/>
  <c r="K189" i="4"/>
  <c r="O187" i="4"/>
  <c r="O4" i="6"/>
  <c r="K5" i="8"/>
  <c r="O4" i="10"/>
  <c r="K5" i="10"/>
  <c r="B602" i="12"/>
  <c r="K5" i="12"/>
  <c r="O4" i="12"/>
  <c r="B1702" i="10"/>
  <c r="B602" i="10"/>
  <c r="B998" i="10"/>
  <c r="B899" i="10"/>
  <c r="B910" i="8"/>
  <c r="B1704" i="8"/>
  <c r="B598" i="8"/>
  <c r="B998" i="8"/>
  <c r="B1702" i="6"/>
  <c r="B895" i="6"/>
  <c r="B598" i="6"/>
  <c r="B1005" i="6"/>
  <c r="B18" i="2"/>
  <c r="D3" i="1"/>
  <c r="B604" i="12"/>
  <c r="B1704" i="10"/>
  <c r="B1000" i="10"/>
  <c r="B901" i="10"/>
  <c r="B604" i="10"/>
  <c r="B912" i="8"/>
  <c r="B1000" i="8"/>
  <c r="B602" i="8"/>
  <c r="B1709" i="8"/>
  <c r="B602" i="6"/>
  <c r="B899" i="6"/>
  <c r="B1704" i="6"/>
  <c r="B1009" i="6"/>
  <c r="K8" i="4"/>
  <c r="P6" i="4"/>
  <c r="J7" i="4"/>
  <c r="O5" i="4"/>
  <c r="F5" i="4"/>
  <c r="J6" i="4"/>
  <c r="E4" i="4"/>
  <c r="I8" i="2"/>
  <c r="B609" i="12"/>
  <c r="B1709" i="10"/>
  <c r="B906" i="10"/>
  <c r="B1005" i="10"/>
  <c r="B609" i="10"/>
  <c r="B1713" i="8"/>
  <c r="B917" i="8"/>
  <c r="B604" i="8"/>
  <c r="B1005" i="8"/>
  <c r="B1011" i="6"/>
  <c r="B901" i="6"/>
  <c r="B1709" i="6"/>
  <c r="B604" i="6"/>
  <c r="C6" i="4"/>
  <c r="M7" i="4"/>
  <c r="D6" i="4"/>
  <c r="N7" i="4"/>
  <c r="E7" i="9"/>
  <c r="J4" i="4"/>
  <c r="F6" i="4"/>
  <c r="P7" i="4"/>
  <c r="E6" i="4"/>
  <c r="O7" i="4"/>
  <c r="L6" i="3"/>
  <c r="E7" i="7"/>
  <c r="E7" i="11"/>
  <c r="E7" i="13"/>
  <c r="D11" i="5"/>
  <c r="D7" i="9"/>
  <c r="F7" i="9"/>
  <c r="D7" i="7"/>
  <c r="D7" i="13"/>
  <c r="D7" i="11"/>
  <c r="D8" i="7"/>
  <c r="E8" i="13"/>
  <c r="E10" i="9"/>
  <c r="F12" i="11"/>
  <c r="E8" i="11"/>
  <c r="E10" i="13"/>
  <c r="E8" i="7"/>
  <c r="F12" i="13"/>
  <c r="E10" i="7"/>
  <c r="E10" i="11"/>
  <c r="E8" i="9"/>
  <c r="D8" i="9"/>
  <c r="D8" i="11"/>
  <c r="D8" i="13"/>
  <c r="B613" i="12"/>
  <c r="B1713" i="10"/>
  <c r="B613" i="10"/>
  <c r="B1009" i="10"/>
  <c r="B910" i="10"/>
  <c r="B1009" i="8"/>
  <c r="B921" i="8"/>
  <c r="B1715" i="8"/>
  <c r="B609" i="8"/>
  <c r="B1713" i="6"/>
  <c r="B906" i="6"/>
  <c r="B609" i="6"/>
  <c r="B1016" i="6"/>
  <c r="E12" i="5"/>
  <c r="E10" i="5"/>
  <c r="E8" i="5"/>
  <c r="E7" i="5"/>
  <c r="E5" i="5"/>
  <c r="D6" i="5"/>
  <c r="D4" i="5"/>
  <c r="D12" i="5"/>
  <c r="D8" i="5"/>
  <c r="D7" i="5"/>
  <c r="K5" i="4"/>
  <c r="O4" i="4"/>
  <c r="C74" i="3"/>
  <c r="C73" i="3"/>
  <c r="C72" i="3"/>
  <c r="C71" i="3"/>
  <c r="C70" i="3"/>
  <c r="C69" i="3"/>
  <c r="C68" i="3"/>
  <c r="C67" i="3"/>
  <c r="C66" i="3"/>
  <c r="C65" i="3"/>
  <c r="C64" i="3"/>
  <c r="C63" i="3"/>
  <c r="F7" i="7"/>
  <c r="F8" i="11"/>
  <c r="F7" i="11"/>
  <c r="F8" i="13"/>
  <c r="F7" i="13"/>
  <c r="D10" i="5"/>
  <c r="D10" i="9"/>
  <c r="F10" i="9"/>
  <c r="D10" i="11"/>
  <c r="F10" i="11"/>
  <c r="D10" i="7"/>
  <c r="F10" i="7"/>
  <c r="D10" i="13"/>
  <c r="F10" i="13"/>
  <c r="F8" i="7"/>
  <c r="F12" i="9"/>
  <c r="F8" i="9"/>
  <c r="F12" i="7"/>
  <c r="B615" i="12"/>
  <c r="B912" i="10"/>
  <c r="B1011" i="10"/>
  <c r="B615" i="10"/>
  <c r="B1715" i="10"/>
  <c r="B923" i="8"/>
  <c r="B1720" i="8"/>
  <c r="B1011" i="8"/>
  <c r="B613" i="8"/>
  <c r="B1020" i="6"/>
  <c r="B613" i="6"/>
  <c r="B1715" i="6"/>
  <c r="B910" i="6"/>
  <c r="F12" i="5"/>
  <c r="E19" i="2"/>
  <c r="B620" i="12"/>
  <c r="B1016" i="10"/>
  <c r="B620" i="10"/>
  <c r="B1720" i="10"/>
  <c r="B917" i="10"/>
  <c r="B615" i="8"/>
  <c r="B928" i="8"/>
  <c r="B1724" i="8"/>
  <c r="B1016" i="8"/>
  <c r="B912" i="6"/>
  <c r="B1022" i="6"/>
  <c r="B1720" i="6"/>
  <c r="B615" i="6"/>
  <c r="J14" i="2"/>
  <c r="B14" i="2"/>
  <c r="B624" i="12"/>
  <c r="B624" i="10"/>
  <c r="B1020" i="10"/>
  <c r="B1724" i="10"/>
  <c r="B921" i="10"/>
  <c r="B1726" i="8"/>
  <c r="B1020" i="8"/>
  <c r="B932" i="8"/>
  <c r="B620" i="8"/>
  <c r="B917" i="6"/>
  <c r="B620" i="6"/>
  <c r="B1724" i="6"/>
  <c r="B1027" i="6"/>
  <c r="I1" i="3"/>
  <c r="B626" i="12"/>
  <c r="B1726" i="10"/>
  <c r="B626" i="10"/>
  <c r="B1022" i="10"/>
  <c r="B923" i="10"/>
  <c r="B1022" i="8"/>
  <c r="B1731" i="8"/>
  <c r="B624" i="8"/>
  <c r="B934" i="8"/>
  <c r="B921" i="6"/>
  <c r="B1726" i="6"/>
  <c r="B624" i="6"/>
  <c r="B1031" i="6"/>
  <c r="E18" i="5"/>
  <c r="E17" i="5"/>
  <c r="E16" i="5"/>
  <c r="F1" i="5"/>
  <c r="B631" i="12"/>
  <c r="B1731" i="10"/>
  <c r="B631" i="10"/>
  <c r="B1027" i="10"/>
  <c r="B928" i="10"/>
  <c r="B1735" i="8"/>
  <c r="B939" i="8"/>
  <c r="B626" i="8"/>
  <c r="B1027" i="8"/>
  <c r="B923" i="6"/>
  <c r="B626" i="6"/>
  <c r="B1731" i="6"/>
  <c r="B1033" i="6"/>
  <c r="B158" i="4"/>
  <c r="B635" i="12"/>
  <c r="B635" i="10"/>
  <c r="B1031" i="10"/>
  <c r="B1735" i="10"/>
  <c r="B932" i="10"/>
  <c r="B1737" i="8"/>
  <c r="B631" i="8"/>
  <c r="B1031" i="8"/>
  <c r="B943" i="8"/>
  <c r="B928" i="6"/>
  <c r="B1038" i="6"/>
  <c r="B1735" i="6"/>
  <c r="B631" i="6"/>
  <c r="C10" i="5"/>
  <c r="F10" i="5"/>
  <c r="C8" i="5"/>
  <c r="F8" i="5"/>
  <c r="C7" i="5"/>
  <c r="F7" i="5"/>
  <c r="B637" i="12"/>
  <c r="B934" i="10"/>
  <c r="B1033" i="10"/>
  <c r="B637" i="10"/>
  <c r="B1737" i="10"/>
  <c r="B1033" i="8"/>
  <c r="B635" i="8"/>
  <c r="B945" i="8"/>
  <c r="B1742" i="8"/>
  <c r="B932" i="6"/>
  <c r="B1737" i="6"/>
  <c r="B635" i="6"/>
  <c r="B1042" i="6"/>
  <c r="D13" i="12"/>
  <c r="C1" i="11"/>
  <c r="C1" i="9"/>
  <c r="D13" i="8"/>
  <c r="C1" i="7"/>
  <c r="D13" i="10"/>
  <c r="D13" i="6"/>
  <c r="C1" i="13"/>
  <c r="B642" i="12"/>
  <c r="B939" i="10"/>
  <c r="B1038" i="10"/>
  <c r="B1742" i="10"/>
  <c r="B642" i="10"/>
  <c r="B1746" i="8"/>
  <c r="B637" i="8"/>
  <c r="B950" i="8"/>
  <c r="B1038" i="8"/>
  <c r="B934" i="6"/>
  <c r="B1044" i="6"/>
  <c r="B637" i="6"/>
  <c r="B1742" i="6"/>
  <c r="C1" i="5"/>
  <c r="D13" i="4"/>
  <c r="B646" i="12"/>
  <c r="B1746" i="10"/>
  <c r="B1042" i="10"/>
  <c r="B943" i="10"/>
  <c r="B646" i="10"/>
  <c r="B642" i="8"/>
  <c r="B1042" i="8"/>
  <c r="B1748" i="8"/>
  <c r="B954" i="8"/>
  <c r="B939" i="6"/>
  <c r="B642" i="6"/>
  <c r="B1049" i="6"/>
  <c r="B1746" i="6"/>
  <c r="H5" i="2"/>
  <c r="B4" i="12"/>
  <c r="B11" i="12"/>
  <c r="B18" i="12"/>
  <c r="B25" i="12"/>
  <c r="B30" i="12"/>
  <c r="B36" i="12"/>
  <c r="B41" i="12"/>
  <c r="B45" i="12"/>
  <c r="B47" i="12"/>
  <c r="B52" i="12"/>
  <c r="B56" i="12"/>
  <c r="B58" i="12"/>
  <c r="B63" i="12"/>
  <c r="B67" i="12"/>
  <c r="B69" i="12"/>
  <c r="B74" i="12"/>
  <c r="B78" i="12"/>
  <c r="B80" i="12"/>
  <c r="B4" i="10"/>
  <c r="B11" i="8"/>
  <c r="B18" i="8"/>
  <c r="B25" i="8"/>
  <c r="B30" i="8"/>
  <c r="B36" i="8"/>
  <c r="B41" i="8"/>
  <c r="B45" i="8"/>
  <c r="B47" i="8"/>
  <c r="B52" i="8"/>
  <c r="B56" i="8"/>
  <c r="B58" i="8"/>
  <c r="B63" i="8"/>
  <c r="B67" i="8"/>
  <c r="B69" i="8"/>
  <c r="B74" i="8"/>
  <c r="B78" i="8"/>
  <c r="B80" i="8"/>
  <c r="B4" i="8"/>
  <c r="B11" i="10"/>
  <c r="B18" i="10"/>
  <c r="B25" i="10"/>
  <c r="B30" i="10"/>
  <c r="B36" i="10"/>
  <c r="B41" i="10"/>
  <c r="B45" i="10"/>
  <c r="B47" i="10"/>
  <c r="B52" i="10"/>
  <c r="B56" i="10"/>
  <c r="B58" i="10"/>
  <c r="B63" i="10"/>
  <c r="B67" i="10"/>
  <c r="B69" i="10"/>
  <c r="B74" i="10"/>
  <c r="B78" i="10"/>
  <c r="B80" i="10"/>
  <c r="B11" i="6"/>
  <c r="B18" i="6"/>
  <c r="B25" i="6"/>
  <c r="B30" i="6"/>
  <c r="B36" i="6"/>
  <c r="B41" i="6"/>
  <c r="B45" i="6"/>
  <c r="B47" i="6"/>
  <c r="B52" i="6"/>
  <c r="B56" i="6"/>
  <c r="B58" i="6"/>
  <c r="B63" i="6"/>
  <c r="B67" i="6"/>
  <c r="B69" i="6"/>
  <c r="B74" i="6"/>
  <c r="B78" i="6"/>
  <c r="B80" i="6"/>
  <c r="B85" i="6"/>
  <c r="B4" i="6"/>
  <c r="B1044" i="10"/>
  <c r="B1748" i="10"/>
  <c r="B648" i="10"/>
  <c r="B945" i="10"/>
  <c r="B646" i="8"/>
  <c r="B1753" i="8"/>
  <c r="B1044" i="8"/>
  <c r="B956" i="8"/>
  <c r="B646" i="6"/>
  <c r="B1053" i="6"/>
  <c r="B943" i="6"/>
  <c r="B1748" i="6"/>
  <c r="B11" i="4"/>
  <c r="B18" i="4"/>
  <c r="B25" i="4"/>
  <c r="B30" i="4"/>
  <c r="B4" i="4"/>
  <c r="D10" i="2"/>
  <c r="I4" i="3"/>
  <c r="B85" i="12"/>
  <c r="B1753" i="10"/>
  <c r="B1049" i="10"/>
  <c r="B653" i="10"/>
  <c r="B85" i="10"/>
  <c r="B950" i="10"/>
  <c r="B1049" i="8"/>
  <c r="B85" i="8"/>
  <c r="B648" i="8"/>
  <c r="B961" i="8"/>
  <c r="B1757" i="8"/>
  <c r="B1753" i="6"/>
  <c r="B89" i="6"/>
  <c r="B1055" i="6"/>
  <c r="B945" i="6"/>
  <c r="B648" i="6"/>
  <c r="B36" i="4"/>
  <c r="B41" i="4"/>
  <c r="B89" i="12"/>
  <c r="B954" i="10"/>
  <c r="B89" i="10"/>
  <c r="B657" i="10"/>
  <c r="B1757" i="10"/>
  <c r="B1053" i="10"/>
  <c r="B1759" i="8"/>
  <c r="B653" i="8"/>
  <c r="B89" i="8"/>
  <c r="B965" i="8"/>
  <c r="B1053" i="8"/>
  <c r="B1060" i="6"/>
  <c r="B91" i="6"/>
  <c r="B950" i="6"/>
  <c r="B653" i="6"/>
  <c r="B1757" i="6"/>
  <c r="B45" i="4"/>
  <c r="B91" i="12"/>
  <c r="B91" i="10"/>
  <c r="B1759" i="10"/>
  <c r="B659" i="10"/>
  <c r="B956" i="10"/>
  <c r="B1055" i="10"/>
  <c r="B967" i="8"/>
  <c r="B657" i="8"/>
  <c r="B1764" i="8"/>
  <c r="B1055" i="8"/>
  <c r="B91" i="8"/>
  <c r="B954" i="6"/>
  <c r="B657" i="6"/>
  <c r="B96" i="6"/>
  <c r="B1064" i="6"/>
  <c r="B1759" i="6"/>
  <c r="B47" i="4"/>
  <c r="V448" i="3"/>
  <c r="W448" i="3"/>
  <c r="V447" i="3"/>
  <c r="W447" i="3"/>
  <c r="V446" i="3"/>
  <c r="W446" i="3"/>
  <c r="V445" i="3"/>
  <c r="W445" i="3"/>
  <c r="V444" i="3"/>
  <c r="W444" i="3"/>
  <c r="V443" i="3"/>
  <c r="W443" i="3"/>
  <c r="V442" i="3"/>
  <c r="W442" i="3"/>
  <c r="V441" i="3"/>
  <c r="W441" i="3"/>
  <c r="V440" i="3"/>
  <c r="W440" i="3"/>
  <c r="V439" i="3"/>
  <c r="W439" i="3"/>
  <c r="V438" i="3"/>
  <c r="W438" i="3"/>
  <c r="V437" i="3"/>
  <c r="W437" i="3"/>
  <c r="V436" i="3"/>
  <c r="W436" i="3"/>
  <c r="V435" i="3"/>
  <c r="W435" i="3"/>
  <c r="V434" i="3"/>
  <c r="W434" i="3"/>
  <c r="V433" i="3"/>
  <c r="W433" i="3"/>
  <c r="V432" i="3"/>
  <c r="W432" i="3"/>
  <c r="V431" i="3"/>
  <c r="W431" i="3"/>
  <c r="V430" i="3"/>
  <c r="W430" i="3"/>
  <c r="V429" i="3"/>
  <c r="W429" i="3"/>
  <c r="V428" i="3"/>
  <c r="W428" i="3"/>
  <c r="V427" i="3"/>
  <c r="W427" i="3"/>
  <c r="V426" i="3"/>
  <c r="W426" i="3"/>
  <c r="V425" i="3"/>
  <c r="W425" i="3"/>
  <c r="V424" i="3"/>
  <c r="W424" i="3"/>
  <c r="V423" i="3"/>
  <c r="W423" i="3"/>
  <c r="V422" i="3"/>
  <c r="W422" i="3"/>
  <c r="V421" i="3"/>
  <c r="W421" i="3"/>
  <c r="V420" i="3"/>
  <c r="W420" i="3"/>
  <c r="V419" i="3"/>
  <c r="W419" i="3"/>
  <c r="V418" i="3"/>
  <c r="W418" i="3"/>
  <c r="V417" i="3"/>
  <c r="W417" i="3"/>
  <c r="V416" i="3"/>
  <c r="W416" i="3"/>
  <c r="V415" i="3"/>
  <c r="W415" i="3"/>
  <c r="V414" i="3"/>
  <c r="W414" i="3"/>
  <c r="V413" i="3"/>
  <c r="W413" i="3"/>
  <c r="V412" i="3"/>
  <c r="W412" i="3"/>
  <c r="V411" i="3"/>
  <c r="W411" i="3"/>
  <c r="V410" i="3"/>
  <c r="W410" i="3"/>
  <c r="V409" i="3"/>
  <c r="W409" i="3"/>
  <c r="V408" i="3"/>
  <c r="W408" i="3"/>
  <c r="V407" i="3"/>
  <c r="W407" i="3"/>
  <c r="V406" i="3"/>
  <c r="W406" i="3"/>
  <c r="V405" i="3"/>
  <c r="W405" i="3"/>
  <c r="V404" i="3"/>
  <c r="W404" i="3"/>
  <c r="V403" i="3"/>
  <c r="W403" i="3"/>
  <c r="V402" i="3"/>
  <c r="W402" i="3"/>
  <c r="V401" i="3"/>
  <c r="W401" i="3"/>
  <c r="V400" i="3"/>
  <c r="W400" i="3"/>
  <c r="V399" i="3"/>
  <c r="W399" i="3"/>
  <c r="V398" i="3"/>
  <c r="W398" i="3"/>
  <c r="V397" i="3"/>
  <c r="W397" i="3"/>
  <c r="V396" i="3"/>
  <c r="W396" i="3"/>
  <c r="V395" i="3"/>
  <c r="W395" i="3"/>
  <c r="V394" i="3"/>
  <c r="W394" i="3"/>
  <c r="V393" i="3"/>
  <c r="W393" i="3"/>
  <c r="V392" i="3"/>
  <c r="W392" i="3"/>
  <c r="V391" i="3"/>
  <c r="W391" i="3"/>
  <c r="V390" i="3"/>
  <c r="W390" i="3"/>
  <c r="V389" i="3"/>
  <c r="W389" i="3"/>
  <c r="V388" i="3"/>
  <c r="W388" i="3"/>
  <c r="V387" i="3"/>
  <c r="W387" i="3"/>
  <c r="V386" i="3"/>
  <c r="W386" i="3"/>
  <c r="V385" i="3"/>
  <c r="W385" i="3"/>
  <c r="V384" i="3"/>
  <c r="W384" i="3"/>
  <c r="V383" i="3"/>
  <c r="W383" i="3"/>
  <c r="V382" i="3"/>
  <c r="W382" i="3"/>
  <c r="V381" i="3"/>
  <c r="W381" i="3"/>
  <c r="V380" i="3"/>
  <c r="W380" i="3"/>
  <c r="V379" i="3"/>
  <c r="W379" i="3"/>
  <c r="V378" i="3"/>
  <c r="W378" i="3"/>
  <c r="V377" i="3"/>
  <c r="W377" i="3"/>
  <c r="V376" i="3"/>
  <c r="W376" i="3"/>
  <c r="V375" i="3"/>
  <c r="W375" i="3"/>
  <c r="V374" i="3"/>
  <c r="W374" i="3"/>
  <c r="V373" i="3"/>
  <c r="W373" i="3"/>
  <c r="V372" i="3"/>
  <c r="W372" i="3"/>
  <c r="V371" i="3"/>
  <c r="W371" i="3"/>
  <c r="V370" i="3"/>
  <c r="W370" i="3"/>
  <c r="V369" i="3"/>
  <c r="W369" i="3"/>
  <c r="V368" i="3"/>
  <c r="W368" i="3"/>
  <c r="V367" i="3"/>
  <c r="W367" i="3"/>
  <c r="V366" i="3"/>
  <c r="W366" i="3"/>
  <c r="V365" i="3"/>
  <c r="W365" i="3"/>
  <c r="V364" i="3"/>
  <c r="W364" i="3"/>
  <c r="V363" i="3"/>
  <c r="W363" i="3"/>
  <c r="V362" i="3"/>
  <c r="W362" i="3"/>
  <c r="V361" i="3"/>
  <c r="W361" i="3"/>
  <c r="V360" i="3"/>
  <c r="W360" i="3"/>
  <c r="V359" i="3"/>
  <c r="W359" i="3"/>
  <c r="V358" i="3"/>
  <c r="W358" i="3"/>
  <c r="V357" i="3"/>
  <c r="W357" i="3"/>
  <c r="V356" i="3"/>
  <c r="W356" i="3"/>
  <c r="V355" i="3"/>
  <c r="W355" i="3"/>
  <c r="V354" i="3"/>
  <c r="W354" i="3"/>
  <c r="V353" i="3"/>
  <c r="W353" i="3"/>
  <c r="V352" i="3"/>
  <c r="W352" i="3"/>
  <c r="V351" i="3"/>
  <c r="W351" i="3"/>
  <c r="V350" i="3"/>
  <c r="W350" i="3"/>
  <c r="V349" i="3"/>
  <c r="W349" i="3"/>
  <c r="V348" i="3"/>
  <c r="W348" i="3"/>
  <c r="V347" i="3"/>
  <c r="W347" i="3"/>
  <c r="V346" i="3"/>
  <c r="W346" i="3"/>
  <c r="V345" i="3"/>
  <c r="W345" i="3"/>
  <c r="V344" i="3"/>
  <c r="W344" i="3"/>
  <c r="V343" i="3"/>
  <c r="W343" i="3"/>
  <c r="V342" i="3"/>
  <c r="W342" i="3"/>
  <c r="V341" i="3"/>
  <c r="W341" i="3"/>
  <c r="V340" i="3"/>
  <c r="W340" i="3"/>
  <c r="V339" i="3"/>
  <c r="W339" i="3"/>
  <c r="V338" i="3"/>
  <c r="W338" i="3"/>
  <c r="V337" i="3"/>
  <c r="W337" i="3"/>
  <c r="V336" i="3"/>
  <c r="W336" i="3"/>
  <c r="V335" i="3"/>
  <c r="W335" i="3"/>
  <c r="V334" i="3"/>
  <c r="W334" i="3"/>
  <c r="V333" i="3"/>
  <c r="W333" i="3"/>
  <c r="V332" i="3"/>
  <c r="W332" i="3"/>
  <c r="V331" i="3"/>
  <c r="W331" i="3"/>
  <c r="V330" i="3"/>
  <c r="W330" i="3"/>
  <c r="V329" i="3"/>
  <c r="W329" i="3"/>
  <c r="V328" i="3"/>
  <c r="W328" i="3"/>
  <c r="V327" i="3"/>
  <c r="W327" i="3"/>
  <c r="V326" i="3"/>
  <c r="W326" i="3"/>
  <c r="V325" i="3"/>
  <c r="W325" i="3"/>
  <c r="V324" i="3"/>
  <c r="W324" i="3"/>
  <c r="V323" i="3"/>
  <c r="W323" i="3"/>
  <c r="V322" i="3"/>
  <c r="W322" i="3"/>
  <c r="V321" i="3"/>
  <c r="W321" i="3"/>
  <c r="V320" i="3"/>
  <c r="W320" i="3"/>
  <c r="V319" i="3"/>
  <c r="W319" i="3"/>
  <c r="V318" i="3"/>
  <c r="W318" i="3"/>
  <c r="V317" i="3"/>
  <c r="W317" i="3"/>
  <c r="V316" i="3"/>
  <c r="W316" i="3"/>
  <c r="V315" i="3"/>
  <c r="W315" i="3"/>
  <c r="V314" i="3"/>
  <c r="W314" i="3"/>
  <c r="V313" i="3"/>
  <c r="W313" i="3"/>
  <c r="V312" i="3"/>
  <c r="W312" i="3"/>
  <c r="V311" i="3"/>
  <c r="W311" i="3"/>
  <c r="V310" i="3"/>
  <c r="W310" i="3"/>
  <c r="V309" i="3"/>
  <c r="W309" i="3"/>
  <c r="V308" i="3"/>
  <c r="W308" i="3"/>
  <c r="V307" i="3"/>
  <c r="W307" i="3"/>
  <c r="V306" i="3"/>
  <c r="W306" i="3"/>
  <c r="V305" i="3"/>
  <c r="W305" i="3"/>
  <c r="V304" i="3"/>
  <c r="W304" i="3"/>
  <c r="V303" i="3"/>
  <c r="W303" i="3"/>
  <c r="V302" i="3"/>
  <c r="W302" i="3"/>
  <c r="V301" i="3"/>
  <c r="W301" i="3"/>
  <c r="V300" i="3"/>
  <c r="W300" i="3"/>
  <c r="V299" i="3"/>
  <c r="W299" i="3"/>
  <c r="V298" i="3"/>
  <c r="W298" i="3"/>
  <c r="V297" i="3"/>
  <c r="W297" i="3"/>
  <c r="V296" i="3"/>
  <c r="W296" i="3"/>
  <c r="V295" i="3"/>
  <c r="W295" i="3"/>
  <c r="V294" i="3"/>
  <c r="W294" i="3"/>
  <c r="V293" i="3"/>
  <c r="W293" i="3"/>
  <c r="V292" i="3"/>
  <c r="W292" i="3"/>
  <c r="V291" i="3"/>
  <c r="W291" i="3"/>
  <c r="V290" i="3"/>
  <c r="W290" i="3"/>
  <c r="V289" i="3"/>
  <c r="W289" i="3"/>
  <c r="V288" i="3"/>
  <c r="W288" i="3"/>
  <c r="V287" i="3"/>
  <c r="W287" i="3"/>
  <c r="V286" i="3"/>
  <c r="W286" i="3"/>
  <c r="V285" i="3"/>
  <c r="W285" i="3"/>
  <c r="V284" i="3"/>
  <c r="W284" i="3"/>
  <c r="V283" i="3"/>
  <c r="W283" i="3"/>
  <c r="V282" i="3"/>
  <c r="W282" i="3"/>
  <c r="V281" i="3"/>
  <c r="W281" i="3"/>
  <c r="V280" i="3"/>
  <c r="W280" i="3"/>
  <c r="V279" i="3"/>
  <c r="W279" i="3"/>
  <c r="V278" i="3"/>
  <c r="W278" i="3"/>
  <c r="V277" i="3"/>
  <c r="W277" i="3"/>
  <c r="V276" i="3"/>
  <c r="W276" i="3"/>
  <c r="V275" i="3"/>
  <c r="W275" i="3"/>
  <c r="V274" i="3"/>
  <c r="W274" i="3"/>
  <c r="V273" i="3"/>
  <c r="W273" i="3"/>
  <c r="V272" i="3"/>
  <c r="W272" i="3"/>
  <c r="V271" i="3"/>
  <c r="W271" i="3"/>
  <c r="V270" i="3"/>
  <c r="W270" i="3"/>
  <c r="V269" i="3"/>
  <c r="W269" i="3"/>
  <c r="V268" i="3"/>
  <c r="W268" i="3"/>
  <c r="V267" i="3"/>
  <c r="W267" i="3"/>
  <c r="V266" i="3"/>
  <c r="W266" i="3"/>
  <c r="V265" i="3"/>
  <c r="W265" i="3"/>
  <c r="V264" i="3"/>
  <c r="W264" i="3"/>
  <c r="V263" i="3"/>
  <c r="W263" i="3"/>
  <c r="V262" i="3"/>
  <c r="W262" i="3"/>
  <c r="V261" i="3"/>
  <c r="W261" i="3"/>
  <c r="V260" i="3"/>
  <c r="W260" i="3"/>
  <c r="V259" i="3"/>
  <c r="W259" i="3"/>
  <c r="V258" i="3"/>
  <c r="W258" i="3"/>
  <c r="V257" i="3"/>
  <c r="W257" i="3"/>
  <c r="V256" i="3"/>
  <c r="W256" i="3"/>
  <c r="V255" i="3"/>
  <c r="W255" i="3"/>
  <c r="V254" i="3"/>
  <c r="W254" i="3"/>
  <c r="V253" i="3"/>
  <c r="W253" i="3"/>
  <c r="V252" i="3"/>
  <c r="W252" i="3"/>
  <c r="V251" i="3"/>
  <c r="W251" i="3"/>
  <c r="V250" i="3"/>
  <c r="W250" i="3"/>
  <c r="V249" i="3"/>
  <c r="W249" i="3"/>
  <c r="V248" i="3"/>
  <c r="W248" i="3"/>
  <c r="V247" i="3"/>
  <c r="W247" i="3"/>
  <c r="V246" i="3"/>
  <c r="W246" i="3"/>
  <c r="V245" i="3"/>
  <c r="W245" i="3"/>
  <c r="V244" i="3"/>
  <c r="W244" i="3"/>
  <c r="V243" i="3"/>
  <c r="W243" i="3"/>
  <c r="V242" i="3"/>
  <c r="W242" i="3"/>
  <c r="V241" i="3"/>
  <c r="W241" i="3"/>
  <c r="V240" i="3"/>
  <c r="W240" i="3"/>
  <c r="V239" i="3"/>
  <c r="W239" i="3"/>
  <c r="V238" i="3"/>
  <c r="W238" i="3"/>
  <c r="V237" i="3"/>
  <c r="W237" i="3"/>
  <c r="V236" i="3"/>
  <c r="W236" i="3"/>
  <c r="V235" i="3"/>
  <c r="W235" i="3"/>
  <c r="V234" i="3"/>
  <c r="W234" i="3"/>
  <c r="V233" i="3"/>
  <c r="W233" i="3"/>
  <c r="V232" i="3"/>
  <c r="W232" i="3"/>
  <c r="V231" i="3"/>
  <c r="W231" i="3"/>
  <c r="V230" i="3"/>
  <c r="W230" i="3"/>
  <c r="V229" i="3"/>
  <c r="W229" i="3"/>
  <c r="V228" i="3"/>
  <c r="W228" i="3"/>
  <c r="V227" i="3"/>
  <c r="W227" i="3"/>
  <c r="V226" i="3"/>
  <c r="W226" i="3"/>
  <c r="V225" i="3"/>
  <c r="W225" i="3"/>
  <c r="V224" i="3"/>
  <c r="W224" i="3"/>
  <c r="V223" i="3"/>
  <c r="W223" i="3"/>
  <c r="V222" i="3"/>
  <c r="W222" i="3"/>
  <c r="V221" i="3"/>
  <c r="W221" i="3"/>
  <c r="V220" i="3"/>
  <c r="W220" i="3"/>
  <c r="V219" i="3"/>
  <c r="W219" i="3"/>
  <c r="V218" i="3"/>
  <c r="W218" i="3"/>
  <c r="V217" i="3"/>
  <c r="W217" i="3"/>
  <c r="V216" i="3"/>
  <c r="W216" i="3"/>
  <c r="V215" i="3"/>
  <c r="W215" i="3"/>
  <c r="V214" i="3"/>
  <c r="W214" i="3"/>
  <c r="V213" i="3"/>
  <c r="W213" i="3"/>
  <c r="V212" i="3"/>
  <c r="W212" i="3"/>
  <c r="V211" i="3"/>
  <c r="W211" i="3"/>
  <c r="V210" i="3"/>
  <c r="W210" i="3"/>
  <c r="V209" i="3"/>
  <c r="W209" i="3"/>
  <c r="V208" i="3"/>
  <c r="W208" i="3"/>
  <c r="V207" i="3"/>
  <c r="W207" i="3"/>
  <c r="V206" i="3"/>
  <c r="W206" i="3"/>
  <c r="V205" i="3"/>
  <c r="W205" i="3"/>
  <c r="V204" i="3"/>
  <c r="W204" i="3"/>
  <c r="V203" i="3"/>
  <c r="W203" i="3"/>
  <c r="V202" i="3"/>
  <c r="W202" i="3"/>
  <c r="V201" i="3"/>
  <c r="W201" i="3"/>
  <c r="V200" i="3"/>
  <c r="W200" i="3"/>
  <c r="V199" i="3"/>
  <c r="W199" i="3"/>
  <c r="V198" i="3"/>
  <c r="W198" i="3"/>
  <c r="V197" i="3"/>
  <c r="W197" i="3"/>
  <c r="V196" i="3"/>
  <c r="W196" i="3"/>
  <c r="V195" i="3"/>
  <c r="W195" i="3"/>
  <c r="V194" i="3"/>
  <c r="W194" i="3"/>
  <c r="V193" i="3"/>
  <c r="W193" i="3"/>
  <c r="V192" i="3"/>
  <c r="W192" i="3"/>
  <c r="V191" i="3"/>
  <c r="W191" i="3"/>
  <c r="V190" i="3"/>
  <c r="W190" i="3"/>
  <c r="V189" i="3"/>
  <c r="W189" i="3"/>
  <c r="V188" i="3"/>
  <c r="W188" i="3"/>
  <c r="V187" i="3"/>
  <c r="W187" i="3"/>
  <c r="V186" i="3"/>
  <c r="W186" i="3"/>
  <c r="V185" i="3"/>
  <c r="W185" i="3"/>
  <c r="V184" i="3"/>
  <c r="W184" i="3"/>
  <c r="V183" i="3"/>
  <c r="W183" i="3"/>
  <c r="V182" i="3"/>
  <c r="W182" i="3"/>
  <c r="V181" i="3"/>
  <c r="W181" i="3"/>
  <c r="V180" i="3"/>
  <c r="W180" i="3"/>
  <c r="V179" i="3"/>
  <c r="W179" i="3"/>
  <c r="V178" i="3"/>
  <c r="W178" i="3"/>
  <c r="V177" i="3"/>
  <c r="W177" i="3"/>
  <c r="V176" i="3"/>
  <c r="W176" i="3"/>
  <c r="V175" i="3"/>
  <c r="W175" i="3"/>
  <c r="V174" i="3"/>
  <c r="W174" i="3"/>
  <c r="V173" i="3"/>
  <c r="W173" i="3"/>
  <c r="V172" i="3"/>
  <c r="W172" i="3"/>
  <c r="V171" i="3"/>
  <c r="W171" i="3"/>
  <c r="V170" i="3"/>
  <c r="W170" i="3"/>
  <c r="V169" i="3"/>
  <c r="W169" i="3"/>
  <c r="V168" i="3"/>
  <c r="W168" i="3"/>
  <c r="V167" i="3"/>
  <c r="W167" i="3"/>
  <c r="V166" i="3"/>
  <c r="W166" i="3"/>
  <c r="V165" i="3"/>
  <c r="W165" i="3"/>
  <c r="V164" i="3"/>
  <c r="W164" i="3"/>
  <c r="V163" i="3"/>
  <c r="W163" i="3"/>
  <c r="V162" i="3"/>
  <c r="W162" i="3"/>
  <c r="V161" i="3"/>
  <c r="W161" i="3"/>
  <c r="V160" i="3"/>
  <c r="W160" i="3"/>
  <c r="V159" i="3"/>
  <c r="W159" i="3"/>
  <c r="V158" i="3"/>
  <c r="W158" i="3"/>
  <c r="V157" i="3"/>
  <c r="W157" i="3"/>
  <c r="V156" i="3"/>
  <c r="W156" i="3"/>
  <c r="V155" i="3"/>
  <c r="W155" i="3"/>
  <c r="V154" i="3"/>
  <c r="W154" i="3"/>
  <c r="V153" i="3"/>
  <c r="W153" i="3"/>
  <c r="V152" i="3"/>
  <c r="W152" i="3"/>
  <c r="V151" i="3"/>
  <c r="W151" i="3"/>
  <c r="V150" i="3"/>
  <c r="W150" i="3"/>
  <c r="V149" i="3"/>
  <c r="W149" i="3"/>
  <c r="V148" i="3"/>
  <c r="W148" i="3"/>
  <c r="V147" i="3"/>
  <c r="W147" i="3"/>
  <c r="V146" i="3"/>
  <c r="W146" i="3"/>
  <c r="V145" i="3"/>
  <c r="W145" i="3"/>
  <c r="V144" i="3"/>
  <c r="W144" i="3"/>
  <c r="V143" i="3"/>
  <c r="W143" i="3"/>
  <c r="V142" i="3"/>
  <c r="W142" i="3"/>
  <c r="V141" i="3"/>
  <c r="W141" i="3"/>
  <c r="V140" i="3"/>
  <c r="W140" i="3"/>
  <c r="V139" i="3"/>
  <c r="W139" i="3"/>
  <c r="V138" i="3"/>
  <c r="W138" i="3"/>
  <c r="V137" i="3"/>
  <c r="W137" i="3"/>
  <c r="V136" i="3"/>
  <c r="W136" i="3"/>
  <c r="V135" i="3"/>
  <c r="W135" i="3"/>
  <c r="V134" i="3"/>
  <c r="W134" i="3"/>
  <c r="V133" i="3"/>
  <c r="W133" i="3"/>
  <c r="V132" i="3"/>
  <c r="W132" i="3"/>
  <c r="V131" i="3"/>
  <c r="W131" i="3"/>
  <c r="V130" i="3"/>
  <c r="W130" i="3"/>
  <c r="V129" i="3"/>
  <c r="W129" i="3"/>
  <c r="V128" i="3"/>
  <c r="W128" i="3"/>
  <c r="V127" i="3"/>
  <c r="W127" i="3"/>
  <c r="V126" i="3"/>
  <c r="W126" i="3"/>
  <c r="V125" i="3"/>
  <c r="W125" i="3"/>
  <c r="V124" i="3"/>
  <c r="W124" i="3"/>
  <c r="V123" i="3"/>
  <c r="W123" i="3"/>
  <c r="V122" i="3"/>
  <c r="W122" i="3"/>
  <c r="V121" i="3"/>
  <c r="W121" i="3"/>
  <c r="V120" i="3"/>
  <c r="W120" i="3"/>
  <c r="V119" i="3"/>
  <c r="W119" i="3"/>
  <c r="V118" i="3"/>
  <c r="W118" i="3"/>
  <c r="V117" i="3"/>
  <c r="W117" i="3"/>
  <c r="V116" i="3"/>
  <c r="W116" i="3"/>
  <c r="V115" i="3"/>
  <c r="W115" i="3"/>
  <c r="V114" i="3"/>
  <c r="W114" i="3"/>
  <c r="V113" i="3"/>
  <c r="W113" i="3"/>
  <c r="V112" i="3"/>
  <c r="W112" i="3"/>
  <c r="V111" i="3"/>
  <c r="W111" i="3"/>
  <c r="V110" i="3"/>
  <c r="W110" i="3"/>
  <c r="V109" i="3"/>
  <c r="W109" i="3"/>
  <c r="V108" i="3"/>
  <c r="W108" i="3"/>
  <c r="V107" i="3"/>
  <c r="W107" i="3"/>
  <c r="V106" i="3"/>
  <c r="W106" i="3"/>
  <c r="V105" i="3"/>
  <c r="W105" i="3"/>
  <c r="V104" i="3"/>
  <c r="W104" i="3"/>
  <c r="V103" i="3"/>
  <c r="W103" i="3"/>
  <c r="V102" i="3"/>
  <c r="W102" i="3"/>
  <c r="V101" i="3"/>
  <c r="W101" i="3"/>
  <c r="V100" i="3"/>
  <c r="W100" i="3"/>
  <c r="V99" i="3"/>
  <c r="W99" i="3"/>
  <c r="V98" i="3"/>
  <c r="W98" i="3"/>
  <c r="V97" i="3"/>
  <c r="W97" i="3"/>
  <c r="V96" i="3"/>
  <c r="W96" i="3"/>
  <c r="V95" i="3"/>
  <c r="W95" i="3"/>
  <c r="V94" i="3"/>
  <c r="W94" i="3"/>
  <c r="V93" i="3"/>
  <c r="W93" i="3"/>
  <c r="V92" i="3"/>
  <c r="W92" i="3"/>
  <c r="V91" i="3"/>
  <c r="W91" i="3"/>
  <c r="V90" i="3"/>
  <c r="W90" i="3"/>
  <c r="V89" i="3"/>
  <c r="W89" i="3"/>
  <c r="V88" i="3"/>
  <c r="W88" i="3"/>
  <c r="V87" i="3"/>
  <c r="W87" i="3"/>
  <c r="V86" i="3"/>
  <c r="W86" i="3"/>
  <c r="V85" i="3"/>
  <c r="W85" i="3"/>
  <c r="V84" i="3"/>
  <c r="W84" i="3"/>
  <c r="V83" i="3"/>
  <c r="W83" i="3"/>
  <c r="V82" i="3"/>
  <c r="W82" i="3"/>
  <c r="V81" i="3"/>
  <c r="W81" i="3"/>
  <c r="V80" i="3"/>
  <c r="W80" i="3"/>
  <c r="V79" i="3"/>
  <c r="W79" i="3"/>
  <c r="V78" i="3"/>
  <c r="W78" i="3"/>
  <c r="V77" i="3"/>
  <c r="W77" i="3"/>
  <c r="V76" i="3"/>
  <c r="W76" i="3"/>
  <c r="V75" i="3"/>
  <c r="W75" i="3"/>
  <c r="V74" i="3"/>
  <c r="W74" i="3"/>
  <c r="V73" i="3"/>
  <c r="W73" i="3"/>
  <c r="V72" i="3"/>
  <c r="W72" i="3"/>
  <c r="V71" i="3"/>
  <c r="W71" i="3"/>
  <c r="V70" i="3"/>
  <c r="W70" i="3"/>
  <c r="V69" i="3"/>
  <c r="W69" i="3"/>
  <c r="V68" i="3"/>
  <c r="W68" i="3"/>
  <c r="V67" i="3"/>
  <c r="W67" i="3"/>
  <c r="V66" i="3"/>
  <c r="W66" i="3"/>
  <c r="V65" i="3"/>
  <c r="W65" i="3"/>
  <c r="V64" i="3"/>
  <c r="W64" i="3"/>
  <c r="V63" i="3"/>
  <c r="W63" i="3"/>
  <c r="V62" i="3"/>
  <c r="W62" i="3"/>
  <c r="V61" i="3"/>
  <c r="W61" i="3"/>
  <c r="V60" i="3"/>
  <c r="W60" i="3"/>
  <c r="V59" i="3"/>
  <c r="W59" i="3"/>
  <c r="V58" i="3"/>
  <c r="W58" i="3"/>
  <c r="V57" i="3"/>
  <c r="W57" i="3"/>
  <c r="V56" i="3"/>
  <c r="W56" i="3"/>
  <c r="V55" i="3"/>
  <c r="W55" i="3"/>
  <c r="V54" i="3"/>
  <c r="W54" i="3"/>
  <c r="V53" i="3"/>
  <c r="W53" i="3"/>
  <c r="V52" i="3"/>
  <c r="W52" i="3"/>
  <c r="V51" i="3"/>
  <c r="W51" i="3"/>
  <c r="V50" i="3"/>
  <c r="W50" i="3"/>
  <c r="V49" i="3"/>
  <c r="W49" i="3"/>
  <c r="V48" i="3"/>
  <c r="W48" i="3"/>
  <c r="V47" i="3"/>
  <c r="W47" i="3"/>
  <c r="V46" i="3"/>
  <c r="W46" i="3"/>
  <c r="V45" i="3"/>
  <c r="W45" i="3"/>
  <c r="V44" i="3"/>
  <c r="W44" i="3"/>
  <c r="V43" i="3"/>
  <c r="W43" i="3"/>
  <c r="V42" i="3"/>
  <c r="W42" i="3"/>
  <c r="V41" i="3"/>
  <c r="W41" i="3"/>
  <c r="V40" i="3"/>
  <c r="W40" i="3"/>
  <c r="V39" i="3"/>
  <c r="W39" i="3"/>
  <c r="V38" i="3"/>
  <c r="W38" i="3"/>
  <c r="V37" i="3"/>
  <c r="W37" i="3"/>
  <c r="V36" i="3"/>
  <c r="W36" i="3"/>
  <c r="V35" i="3"/>
  <c r="W35" i="3"/>
  <c r="V34" i="3"/>
  <c r="W34" i="3"/>
  <c r="V33" i="3"/>
  <c r="W33" i="3"/>
  <c r="V32" i="3"/>
  <c r="W32" i="3"/>
  <c r="V31" i="3"/>
  <c r="W31" i="3"/>
  <c r="V30" i="3"/>
  <c r="W30" i="3"/>
  <c r="V29" i="3"/>
  <c r="W29" i="3"/>
  <c r="V28" i="3"/>
  <c r="W28" i="3"/>
  <c r="V27" i="3"/>
  <c r="W27" i="3"/>
  <c r="V26" i="3"/>
  <c r="W26" i="3"/>
  <c r="V25" i="3"/>
  <c r="W25" i="3"/>
  <c r="V24" i="3"/>
  <c r="W24" i="3"/>
  <c r="V23" i="3"/>
  <c r="W23" i="3"/>
  <c r="V22" i="3"/>
  <c r="W22" i="3"/>
  <c r="V21" i="3"/>
  <c r="W21" i="3"/>
  <c r="V20" i="3"/>
  <c r="W20" i="3"/>
  <c r="V19" i="3"/>
  <c r="W19" i="3"/>
  <c r="V18" i="3"/>
  <c r="W18" i="3"/>
  <c r="V17" i="3"/>
  <c r="W17" i="3"/>
  <c r="V16" i="3"/>
  <c r="W16" i="3"/>
  <c r="V15" i="3"/>
  <c r="W15" i="3"/>
  <c r="V14" i="3"/>
  <c r="W14" i="3"/>
  <c r="V13" i="3"/>
  <c r="W13" i="3"/>
  <c r="V12" i="3"/>
  <c r="W12" i="3"/>
  <c r="V11" i="3"/>
  <c r="W11" i="3"/>
  <c r="B96" i="12"/>
  <c r="B1764" i="10"/>
  <c r="B961" i="10"/>
  <c r="B664" i="10"/>
  <c r="B1060" i="10"/>
  <c r="B96" i="10"/>
  <c r="B1768" i="8"/>
  <c r="B972" i="8"/>
  <c r="B879" i="8"/>
  <c r="B659" i="8"/>
  <c r="B1060" i="8"/>
  <c r="B96" i="8"/>
  <c r="B1764" i="6"/>
  <c r="B100" i="6"/>
  <c r="B1066" i="6"/>
  <c r="B956" i="6"/>
  <c r="B659" i="6"/>
  <c r="B52" i="4"/>
  <c r="I2" i="3"/>
  <c r="I6" i="3"/>
  <c r="I7" i="3"/>
  <c r="I5" i="3"/>
  <c r="I3" i="3"/>
  <c r="B100" i="12"/>
  <c r="B100" i="10"/>
  <c r="B668" i="10"/>
  <c r="B965" i="10"/>
  <c r="B1768" i="10"/>
  <c r="B1064" i="10"/>
  <c r="B976" i="8"/>
  <c r="B1770" i="8"/>
  <c r="B1064" i="8"/>
  <c r="B664" i="8"/>
  <c r="B100" i="8"/>
  <c r="B961" i="6"/>
  <c r="B664" i="6"/>
  <c r="B102" i="6"/>
  <c r="B1071" i="6"/>
  <c r="B1768" i="6"/>
  <c r="B56" i="4"/>
  <c r="B102" i="12"/>
  <c r="B967" i="10"/>
  <c r="B670" i="10"/>
  <c r="B1066" i="10"/>
  <c r="B1770" i="10"/>
  <c r="B102" i="10"/>
  <c r="B978" i="8"/>
  <c r="B668" i="8"/>
  <c r="B1066" i="8"/>
  <c r="B102" i="8"/>
  <c r="B1775" i="8"/>
  <c r="B1770" i="6"/>
  <c r="B1075" i="6"/>
  <c r="B965" i="6"/>
  <c r="B107" i="6"/>
  <c r="B668" i="6"/>
  <c r="B58" i="4"/>
  <c r="B107" i="12"/>
  <c r="B107" i="10"/>
  <c r="B1775" i="10"/>
  <c r="B675" i="10"/>
  <c r="B879" i="10"/>
  <c r="B972" i="10"/>
  <c r="B1071" i="10"/>
  <c r="B1779" i="8"/>
  <c r="B107" i="8"/>
  <c r="B983" i="8"/>
  <c r="B670" i="8"/>
  <c r="B1071" i="8"/>
  <c r="B967" i="6"/>
  <c r="B1775" i="6"/>
  <c r="B111" i="6"/>
  <c r="B670" i="6"/>
  <c r="B1077" i="6"/>
  <c r="B63" i="4"/>
  <c r="B111" i="12"/>
  <c r="B976" i="10"/>
  <c r="B679" i="10"/>
  <c r="B1075" i="10"/>
  <c r="B1779" i="10"/>
  <c r="B111" i="10"/>
  <c r="B111" i="8"/>
  <c r="B1781" i="8"/>
  <c r="B675" i="8"/>
  <c r="B987" i="8"/>
  <c r="B1075" i="8"/>
  <c r="B1779" i="6"/>
  <c r="B113" i="6"/>
  <c r="B972" i="6"/>
  <c r="B879" i="6"/>
  <c r="B1082" i="6"/>
  <c r="B675" i="6"/>
  <c r="B67" i="4"/>
  <c r="B113" i="12"/>
  <c r="B978" i="10"/>
  <c r="B1781" i="10"/>
  <c r="B113" i="10"/>
  <c r="B1077" i="10"/>
  <c r="B681" i="10"/>
  <c r="B1786" i="8"/>
  <c r="B1077" i="8"/>
  <c r="B113" i="8"/>
  <c r="B679" i="8"/>
  <c r="B118" i="6"/>
  <c r="B976" i="6"/>
  <c r="B1781" i="6"/>
  <c r="B1086" i="6"/>
  <c r="B679" i="6"/>
  <c r="B69" i="4"/>
  <c r="B118" i="12"/>
  <c r="B686" i="10"/>
  <c r="B1082" i="10"/>
  <c r="B118" i="10"/>
  <c r="B983" i="10"/>
  <c r="B1786" i="10"/>
  <c r="B1790" i="8"/>
  <c r="B118" i="8"/>
  <c r="B681" i="8"/>
  <c r="B1082" i="8"/>
  <c r="B1088" i="6"/>
  <c r="B122" i="6"/>
  <c r="B681" i="6"/>
  <c r="B1786" i="6"/>
  <c r="B978" i="6"/>
  <c r="B74" i="4"/>
  <c r="B122" i="12"/>
  <c r="B1790" i="10"/>
  <c r="B987" i="10"/>
  <c r="B122" i="10"/>
  <c r="B690" i="10"/>
  <c r="B1086" i="10"/>
  <c r="B122" i="8"/>
  <c r="B1792" i="8"/>
  <c r="B1086" i="8"/>
  <c r="B686" i="8"/>
  <c r="B1790" i="6"/>
  <c r="B124" i="6"/>
  <c r="B1093" i="6"/>
  <c r="B983" i="6"/>
  <c r="B686" i="6"/>
  <c r="B78" i="4"/>
  <c r="B124" i="12"/>
  <c r="B1088" i="10"/>
  <c r="B1792" i="10"/>
  <c r="B692" i="10"/>
  <c r="B124" i="10"/>
  <c r="B1088" i="8"/>
  <c r="B1797" i="8"/>
  <c r="B124" i="8"/>
  <c r="B690" i="8"/>
  <c r="B987" i="6"/>
  <c r="B690" i="6"/>
  <c r="B1792" i="6"/>
  <c r="B1097" i="6"/>
  <c r="B129" i="6"/>
  <c r="B80" i="4"/>
  <c r="B129" i="12"/>
  <c r="B1093" i="10"/>
  <c r="B697" i="10"/>
  <c r="B129" i="10"/>
  <c r="B1797" i="10"/>
  <c r="B129" i="8"/>
  <c r="B1801" i="8"/>
  <c r="B692" i="8"/>
  <c r="B1093" i="8"/>
  <c r="B692" i="6"/>
  <c r="B1099" i="6"/>
  <c r="B1797" i="6"/>
  <c r="B133" i="6"/>
  <c r="B85" i="4"/>
  <c r="B133" i="12"/>
  <c r="B701" i="10"/>
  <c r="B1097" i="10"/>
  <c r="B1801" i="10"/>
  <c r="B133" i="10"/>
  <c r="B1097" i="8"/>
  <c r="B133" i="8"/>
  <c r="B1803" i="8"/>
  <c r="B697" i="8"/>
  <c r="B135" i="6"/>
  <c r="B1104" i="6"/>
  <c r="B1801" i="6"/>
  <c r="B697" i="6"/>
  <c r="B89" i="4"/>
  <c r="B135" i="12"/>
  <c r="B1099" i="10"/>
  <c r="B135" i="10"/>
  <c r="B703" i="10"/>
  <c r="B1803" i="10"/>
  <c r="B701" i="8"/>
  <c r="B1099" i="8"/>
  <c r="B135" i="8"/>
  <c r="B1808" i="8"/>
  <c r="B701" i="6"/>
  <c r="B1803" i="6"/>
  <c r="B1108" i="6"/>
  <c r="B140" i="6"/>
  <c r="B91" i="4"/>
  <c r="B140" i="12"/>
  <c r="B140" i="10"/>
  <c r="B708" i="10"/>
  <c r="B1808" i="10"/>
  <c r="B1104" i="10"/>
  <c r="B1104" i="8"/>
  <c r="B1812" i="8"/>
  <c r="B140" i="8"/>
  <c r="B703" i="8"/>
  <c r="B1808" i="6"/>
  <c r="B703" i="6"/>
  <c r="B1110" i="6"/>
  <c r="B144" i="6"/>
  <c r="B96" i="4"/>
  <c r="B144" i="12"/>
  <c r="B712" i="10"/>
  <c r="B1812" i="10"/>
  <c r="B1108" i="10"/>
  <c r="B144" i="10"/>
  <c r="B1814" i="8"/>
  <c r="B708" i="8"/>
  <c r="B1108" i="8"/>
  <c r="B144" i="8"/>
  <c r="B146" i="6"/>
  <c r="B1115" i="6"/>
  <c r="B708" i="6"/>
  <c r="B1812" i="6"/>
  <c r="B100" i="4"/>
  <c r="B146" i="12"/>
  <c r="B146" i="10"/>
  <c r="B714" i="10"/>
  <c r="B1814" i="10"/>
  <c r="B1110" i="10"/>
  <c r="B1110" i="8"/>
  <c r="B712" i="8"/>
  <c r="B1819" i="8"/>
  <c r="B146" i="8"/>
  <c r="B151" i="6"/>
  <c r="B712" i="6"/>
  <c r="B1119" i="6"/>
  <c r="B1814" i="6"/>
  <c r="B102" i="4"/>
  <c r="B151" i="12"/>
  <c r="B151" i="10"/>
  <c r="B719" i="10"/>
  <c r="B1819" i="10"/>
  <c r="B1115" i="10"/>
  <c r="B151" i="8"/>
  <c r="B714" i="8"/>
  <c r="B1115" i="8"/>
  <c r="B1823" i="8"/>
  <c r="B714" i="6"/>
  <c r="B155" i="6"/>
  <c r="B1819" i="6"/>
  <c r="B1121" i="6"/>
  <c r="B107" i="4"/>
  <c r="B155" i="12"/>
  <c r="B1823" i="10"/>
  <c r="B155" i="10"/>
  <c r="B1119" i="10"/>
  <c r="B723" i="10"/>
  <c r="B1119" i="8"/>
  <c r="B155" i="8"/>
  <c r="B1825" i="8"/>
  <c r="B719" i="8"/>
  <c r="B164" i="6"/>
  <c r="B1823" i="6"/>
  <c r="B719" i="6"/>
  <c r="B1126" i="6"/>
  <c r="B111" i="4"/>
  <c r="B164" i="12"/>
  <c r="B725" i="10"/>
  <c r="B1121" i="10"/>
  <c r="B164" i="10"/>
  <c r="B1825" i="10"/>
  <c r="B723" i="8"/>
  <c r="B1830" i="8"/>
  <c r="B164" i="8"/>
  <c r="B1121" i="8"/>
  <c r="B1825" i="6"/>
  <c r="B723" i="6"/>
  <c r="B169" i="6"/>
  <c r="B1130" i="6"/>
  <c r="B113" i="4"/>
  <c r="B169" i="12"/>
  <c r="B169" i="10"/>
  <c r="B730" i="10"/>
  <c r="B1126" i="10"/>
  <c r="B1830" i="10"/>
  <c r="B1126" i="8"/>
  <c r="B1834" i="8"/>
  <c r="B169" i="8"/>
  <c r="B725" i="8"/>
  <c r="B1132" i="6"/>
  <c r="B1830" i="6"/>
  <c r="B725" i="6"/>
  <c r="B173" i="6"/>
  <c r="B118" i="4"/>
  <c r="B173" i="12"/>
  <c r="B1834" i="10"/>
  <c r="B1130" i="10"/>
  <c r="B173" i="10"/>
  <c r="B734" i="10"/>
  <c r="B1130" i="8"/>
  <c r="B1836" i="8"/>
  <c r="B730" i="8"/>
  <c r="B173" i="8"/>
  <c r="B730" i="6"/>
  <c r="B1834" i="6"/>
  <c r="B1137" i="6"/>
  <c r="B175" i="6"/>
  <c r="B122" i="4"/>
  <c r="B175" i="12"/>
  <c r="B736" i="10"/>
  <c r="B1132" i="10"/>
  <c r="B175" i="10"/>
  <c r="B1836" i="10"/>
  <c r="B734" i="8"/>
  <c r="B1841" i="8"/>
  <c r="B1132" i="8"/>
  <c r="B175" i="8"/>
  <c r="B1836" i="6"/>
  <c r="B734" i="6"/>
  <c r="B1141" i="6"/>
  <c r="B180" i="6"/>
  <c r="B124" i="4"/>
  <c r="B180" i="12"/>
  <c r="B1137" i="10"/>
  <c r="B741" i="10"/>
  <c r="B1841" i="10"/>
  <c r="B180" i="10"/>
  <c r="B1845" i="8"/>
  <c r="B736" i="8"/>
  <c r="B180" i="8"/>
  <c r="B1137" i="8"/>
  <c r="B184" i="6"/>
  <c r="B736" i="6"/>
  <c r="B1143" i="6"/>
  <c r="B1841" i="6"/>
  <c r="B129" i="4"/>
  <c r="B184" i="12"/>
  <c r="B745" i="10"/>
  <c r="B1141" i="10"/>
  <c r="B184" i="10"/>
  <c r="B1845" i="10"/>
  <c r="B741" i="8"/>
  <c r="B1141" i="8"/>
  <c r="B1847" i="8"/>
  <c r="B184" i="8"/>
  <c r="B1148" i="6"/>
  <c r="B1845" i="6"/>
  <c r="B186" i="6"/>
  <c r="B741" i="6"/>
  <c r="B133" i="4"/>
  <c r="B186" i="12"/>
  <c r="B747" i="10"/>
  <c r="B186" i="10"/>
  <c r="B1847" i="10"/>
  <c r="B1143" i="10"/>
  <c r="B186" i="8"/>
  <c r="B1852" i="8"/>
  <c r="B1143" i="8"/>
  <c r="B745" i="8"/>
  <c r="B1847" i="6"/>
  <c r="B1152" i="6"/>
  <c r="B745" i="6"/>
  <c r="B191" i="6"/>
  <c r="B135" i="4"/>
  <c r="B191" i="12"/>
  <c r="B191" i="10"/>
  <c r="B1852" i="10"/>
  <c r="B752" i="10"/>
  <c r="B1148" i="10"/>
  <c r="B747" i="8"/>
  <c r="B191" i="8"/>
  <c r="B1148" i="8"/>
  <c r="B1856" i="8"/>
  <c r="B1852" i="6"/>
  <c r="B1154" i="6"/>
  <c r="B747" i="6"/>
  <c r="B195" i="6"/>
  <c r="B140" i="4"/>
  <c r="B195" i="12"/>
  <c r="B195" i="10"/>
  <c r="B1856" i="10"/>
  <c r="B1152" i="10"/>
  <c r="B756" i="10"/>
  <c r="B1152" i="8"/>
  <c r="B752" i="8"/>
  <c r="B1858" i="8"/>
  <c r="B195" i="8"/>
  <c r="B1856" i="6"/>
  <c r="B752" i="6"/>
  <c r="B197" i="6"/>
  <c r="B1159" i="6"/>
  <c r="B144" i="4"/>
  <c r="B197" i="12"/>
  <c r="B1858" i="10"/>
  <c r="B1154" i="10"/>
  <c r="B197" i="10"/>
  <c r="B758" i="10"/>
  <c r="B756" i="8"/>
  <c r="B1154" i="8"/>
  <c r="B197" i="8"/>
  <c r="B1863" i="8"/>
  <c r="B1163" i="6"/>
  <c r="B202" i="6"/>
  <c r="B756" i="6"/>
  <c r="B1858" i="6"/>
  <c r="B146" i="4"/>
  <c r="B202" i="12"/>
  <c r="B1863" i="10"/>
  <c r="B763" i="10"/>
  <c r="B1159" i="10"/>
  <c r="B202" i="10"/>
  <c r="B758" i="8"/>
  <c r="B1867" i="8"/>
  <c r="B202" i="8"/>
  <c r="B1159" i="8"/>
  <c r="B1165" i="6"/>
  <c r="B1863" i="6"/>
  <c r="B758" i="6"/>
  <c r="B206" i="6"/>
  <c r="B151" i="4"/>
  <c r="B206" i="12"/>
  <c r="B1867" i="10"/>
  <c r="B206" i="10"/>
  <c r="B1163" i="10"/>
  <c r="B767" i="10"/>
  <c r="B1163" i="8"/>
  <c r="B206" i="8"/>
  <c r="B763" i="8"/>
  <c r="B763" i="6"/>
  <c r="B1170" i="6"/>
  <c r="B1867" i="6"/>
  <c r="B208" i="6"/>
  <c r="B155" i="4"/>
  <c r="B164" i="4"/>
  <c r="B208" i="12"/>
  <c r="B1165" i="10"/>
  <c r="B769" i="10"/>
  <c r="B208" i="10"/>
  <c r="B1165" i="8"/>
  <c r="B208" i="8"/>
  <c r="B767" i="8"/>
  <c r="B1174" i="6"/>
  <c r="B767" i="6"/>
  <c r="B213" i="6"/>
  <c r="B169" i="4"/>
  <c r="B213" i="12"/>
  <c r="B213" i="10"/>
  <c r="B774" i="10"/>
  <c r="B1170" i="10"/>
  <c r="B769" i="8"/>
  <c r="B1170" i="8"/>
  <c r="B213" i="8"/>
  <c r="B1176" i="6"/>
  <c r="B769" i="6"/>
  <c r="B217" i="6"/>
  <c r="B173" i="4"/>
  <c r="B217" i="12"/>
  <c r="B778" i="10"/>
  <c r="B217" i="10"/>
  <c r="B1174" i="10"/>
  <c r="B1174" i="8"/>
  <c r="B774" i="8"/>
  <c r="B217" i="8"/>
  <c r="B219" i="6"/>
  <c r="B1181" i="6"/>
  <c r="B774" i="6"/>
  <c r="B175" i="4"/>
  <c r="B219" i="12"/>
  <c r="B780" i="10"/>
  <c r="B219" i="10"/>
  <c r="B1176" i="10"/>
  <c r="B219" i="8"/>
  <c r="B778" i="8"/>
  <c r="B1176" i="8"/>
  <c r="B224" i="6"/>
  <c r="B778" i="6"/>
  <c r="B1185" i="6"/>
  <c r="B180" i="4"/>
  <c r="B224" i="12"/>
  <c r="B785" i="10"/>
  <c r="B1181" i="10"/>
  <c r="B224" i="10"/>
  <c r="B1181" i="8"/>
  <c r="B780" i="8"/>
  <c r="B224" i="8"/>
  <c r="B228" i="6"/>
  <c r="B780" i="6"/>
  <c r="B1187" i="6"/>
  <c r="B1192" i="6"/>
  <c r="B184" i="4"/>
  <c r="B228" i="12"/>
  <c r="B789" i="10"/>
  <c r="B228" i="10"/>
  <c r="B1185" i="10"/>
  <c r="B1185" i="8"/>
  <c r="B228" i="8"/>
  <c r="B785" i="8"/>
  <c r="B785" i="6"/>
  <c r="B230" i="6"/>
  <c r="B186" i="4"/>
  <c r="B230" i="12"/>
  <c r="B230" i="10"/>
  <c r="B1187" i="10"/>
  <c r="B1192" i="10"/>
  <c r="B791" i="10"/>
  <c r="B789" i="8"/>
  <c r="B1187" i="8"/>
  <c r="B1192" i="8"/>
  <c r="B230" i="8"/>
  <c r="B235" i="6"/>
  <c r="B789" i="6"/>
  <c r="B191" i="4"/>
  <c r="B235" i="12"/>
  <c r="B235" i="10"/>
  <c r="B796" i="10"/>
  <c r="B235" i="8"/>
  <c r="B791" i="8"/>
  <c r="B791" i="6"/>
  <c r="B239" i="6"/>
  <c r="B195" i="4"/>
  <c r="L4" i="3"/>
  <c r="B239" i="12"/>
  <c r="B800" i="10"/>
  <c r="B239" i="10"/>
  <c r="B796" i="8"/>
  <c r="B239" i="8"/>
  <c r="B241" i="6"/>
  <c r="B796" i="6"/>
  <c r="B197" i="4"/>
  <c r="D11" i="3"/>
  <c r="Y11" i="3"/>
  <c r="B241" i="12"/>
  <c r="B802" i="10"/>
  <c r="B241" i="10"/>
  <c r="B241" i="8"/>
  <c r="B800" i="8"/>
  <c r="B246" i="6"/>
  <c r="B800" i="6"/>
  <c r="Y12" i="3"/>
  <c r="Z11" i="3"/>
  <c r="D12" i="3"/>
  <c r="D13" i="3"/>
  <c r="D14" i="3"/>
  <c r="D15" i="3"/>
  <c r="D16" i="3"/>
  <c r="D17" i="3"/>
  <c r="D18" i="3"/>
  <c r="D19" i="3"/>
  <c r="D20" i="3"/>
  <c r="D21" i="3"/>
  <c r="D22" i="3"/>
  <c r="D23" i="3"/>
  <c r="D24" i="3"/>
  <c r="D25" i="3"/>
  <c r="D26" i="3"/>
  <c r="D27" i="3"/>
  <c r="D28" i="3"/>
  <c r="B11" i="3"/>
  <c r="K11" i="3"/>
  <c r="B202" i="4"/>
  <c r="E11" i="3"/>
  <c r="J11" i="3"/>
  <c r="F11" i="3"/>
  <c r="S11" i="3"/>
  <c r="G11" i="3"/>
  <c r="G12" i="3"/>
  <c r="G13" i="3"/>
  <c r="G14" i="3"/>
  <c r="G15" i="3"/>
  <c r="H11" i="3"/>
  <c r="B12" i="3"/>
  <c r="K12" i="3"/>
  <c r="B13" i="3"/>
  <c r="K13" i="3"/>
  <c r="B14" i="3"/>
  <c r="K14" i="3"/>
  <c r="B15" i="3"/>
  <c r="K15" i="3"/>
  <c r="B16" i="3"/>
  <c r="K16" i="3"/>
  <c r="B17" i="3"/>
  <c r="K17" i="3"/>
  <c r="B18" i="3"/>
  <c r="K18" i="3"/>
  <c r="B19" i="3"/>
  <c r="K19" i="3"/>
  <c r="B20" i="3"/>
  <c r="K20" i="3"/>
  <c r="B21" i="3"/>
  <c r="K21" i="3"/>
  <c r="B22" i="3"/>
  <c r="K22" i="3"/>
  <c r="B23" i="3"/>
  <c r="K23" i="3"/>
  <c r="B24" i="3"/>
  <c r="K24" i="3"/>
  <c r="B25" i="3"/>
  <c r="K25" i="3"/>
  <c r="B26" i="3"/>
  <c r="K26" i="3"/>
  <c r="B27" i="3"/>
  <c r="K27" i="3"/>
  <c r="B28" i="3"/>
  <c r="K28" i="3"/>
  <c r="D29" i="3"/>
  <c r="B29" i="3"/>
  <c r="K29" i="3"/>
  <c r="D30" i="3"/>
  <c r="B30" i="3"/>
  <c r="K30" i="3"/>
  <c r="D31" i="3"/>
  <c r="B31" i="3"/>
  <c r="K31" i="3"/>
  <c r="D32" i="3"/>
  <c r="B32" i="3"/>
  <c r="K32" i="3"/>
  <c r="D33" i="3"/>
  <c r="B33" i="3"/>
  <c r="K33" i="3"/>
  <c r="D34" i="3"/>
  <c r="B34" i="3"/>
  <c r="K34" i="3"/>
  <c r="D35" i="3"/>
  <c r="B35" i="3"/>
  <c r="K35" i="3"/>
  <c r="D36" i="3"/>
  <c r="B36" i="3"/>
  <c r="K36" i="3"/>
  <c r="D37" i="3"/>
  <c r="B37" i="3"/>
  <c r="K37" i="3"/>
  <c r="D38" i="3"/>
  <c r="B38" i="3"/>
  <c r="K38" i="3"/>
  <c r="D39" i="3"/>
  <c r="B39" i="3"/>
  <c r="K39" i="3"/>
  <c r="D40" i="3"/>
  <c r="B40" i="3"/>
  <c r="K40" i="3"/>
  <c r="D41" i="3"/>
  <c r="B41" i="3"/>
  <c r="K41" i="3"/>
  <c r="D42" i="3"/>
  <c r="B42" i="3"/>
  <c r="K42" i="3"/>
  <c r="D43" i="3"/>
  <c r="B43" i="3"/>
  <c r="K43" i="3"/>
  <c r="D44" i="3"/>
  <c r="B44" i="3"/>
  <c r="K44" i="3"/>
  <c r="D45" i="3"/>
  <c r="B45" i="3"/>
  <c r="K45" i="3"/>
  <c r="D46" i="3"/>
  <c r="B46" i="3"/>
  <c r="K46" i="3"/>
  <c r="D47" i="3"/>
  <c r="B47" i="3"/>
  <c r="K47" i="3"/>
  <c r="D48" i="3"/>
  <c r="B48" i="3"/>
  <c r="K48" i="3"/>
  <c r="D49" i="3"/>
  <c r="B49" i="3"/>
  <c r="K49" i="3"/>
  <c r="D50" i="3"/>
  <c r="B50" i="3"/>
  <c r="K50" i="3"/>
  <c r="D51" i="3"/>
  <c r="B51" i="3"/>
  <c r="K51" i="3"/>
  <c r="D52" i="3"/>
  <c r="B52" i="3"/>
  <c r="K52" i="3"/>
  <c r="D53" i="3"/>
  <c r="B53" i="3"/>
  <c r="K53" i="3"/>
  <c r="D54" i="3"/>
  <c r="B54" i="3"/>
  <c r="K54" i="3"/>
  <c r="D55" i="3"/>
  <c r="B55" i="3"/>
  <c r="K55" i="3"/>
  <c r="D56" i="3"/>
  <c r="B56" i="3"/>
  <c r="K56" i="3"/>
  <c r="D57" i="3"/>
  <c r="B57" i="3"/>
  <c r="K57" i="3"/>
  <c r="D58" i="3"/>
  <c r="B58" i="3"/>
  <c r="K58" i="3"/>
  <c r="D59" i="3"/>
  <c r="B59" i="3"/>
  <c r="K59" i="3"/>
  <c r="D60" i="3"/>
  <c r="B60" i="3"/>
  <c r="K60" i="3"/>
  <c r="D61" i="3"/>
  <c r="B61" i="3"/>
  <c r="K61" i="3"/>
  <c r="D62" i="3"/>
  <c r="B62" i="3"/>
  <c r="K62" i="3"/>
  <c r="D63" i="3"/>
  <c r="B63" i="3"/>
  <c r="K63" i="3"/>
  <c r="D64" i="3"/>
  <c r="B64" i="3"/>
  <c r="K64" i="3"/>
  <c r="D65" i="3"/>
  <c r="B65" i="3"/>
  <c r="K65" i="3"/>
  <c r="D66" i="3"/>
  <c r="B66" i="3"/>
  <c r="K66" i="3"/>
  <c r="D67" i="3"/>
  <c r="B67" i="3"/>
  <c r="K67" i="3"/>
  <c r="D68" i="3"/>
  <c r="B68" i="3"/>
  <c r="K68" i="3"/>
  <c r="D69" i="3"/>
  <c r="B69" i="3"/>
  <c r="K69" i="3"/>
  <c r="D70" i="3"/>
  <c r="B70" i="3"/>
  <c r="K70" i="3"/>
  <c r="D71" i="3"/>
  <c r="B71" i="3"/>
  <c r="K71" i="3"/>
  <c r="D72" i="3"/>
  <c r="B72" i="3"/>
  <c r="K72" i="3"/>
  <c r="D73" i="3"/>
  <c r="B73" i="3"/>
  <c r="K73" i="3"/>
  <c r="D74" i="3"/>
  <c r="B74" i="3"/>
  <c r="K74" i="3"/>
  <c r="D75" i="3"/>
  <c r="B75" i="3"/>
  <c r="K75" i="3"/>
  <c r="D76" i="3"/>
  <c r="B76" i="3"/>
  <c r="K76" i="3"/>
  <c r="D77" i="3"/>
  <c r="B77" i="3"/>
  <c r="K77" i="3"/>
  <c r="D78" i="3"/>
  <c r="B78" i="3"/>
  <c r="K78" i="3"/>
  <c r="D79" i="3"/>
  <c r="B79" i="3"/>
  <c r="K79" i="3"/>
  <c r="D80" i="3"/>
  <c r="B80" i="3"/>
  <c r="K80" i="3"/>
  <c r="D81" i="3"/>
  <c r="B81" i="3"/>
  <c r="K81" i="3"/>
  <c r="D82" i="3"/>
  <c r="B82" i="3"/>
  <c r="K82" i="3"/>
  <c r="D83" i="3"/>
  <c r="B83" i="3"/>
  <c r="K83" i="3"/>
  <c r="D84" i="3"/>
  <c r="B84" i="3"/>
  <c r="K84" i="3"/>
  <c r="D85" i="3"/>
  <c r="B85" i="3"/>
  <c r="K85" i="3"/>
  <c r="D86" i="3"/>
  <c r="B86" i="3"/>
  <c r="K86" i="3"/>
  <c r="D87" i="3"/>
  <c r="B87" i="3"/>
  <c r="K87" i="3"/>
  <c r="D88" i="3"/>
  <c r="B88" i="3"/>
  <c r="K88" i="3"/>
  <c r="D89" i="3"/>
  <c r="B89" i="3"/>
  <c r="K89" i="3"/>
  <c r="D90" i="3"/>
  <c r="B90" i="3"/>
  <c r="K90" i="3"/>
  <c r="D91" i="3"/>
  <c r="B91" i="3"/>
  <c r="K91" i="3"/>
  <c r="D92" i="3"/>
  <c r="B92" i="3"/>
  <c r="K92" i="3"/>
  <c r="D93" i="3"/>
  <c r="B93" i="3"/>
  <c r="K93" i="3"/>
  <c r="D94" i="3"/>
  <c r="B94" i="3"/>
  <c r="K94" i="3"/>
  <c r="D95" i="3"/>
  <c r="B95" i="3"/>
  <c r="K95" i="3"/>
  <c r="D96" i="3"/>
  <c r="B96" i="3"/>
  <c r="K96" i="3"/>
  <c r="D97" i="3"/>
  <c r="B97" i="3"/>
  <c r="K97" i="3"/>
  <c r="D98" i="3"/>
  <c r="B98" i="3"/>
  <c r="K98" i="3"/>
  <c r="D99" i="3"/>
  <c r="B99" i="3"/>
  <c r="K99" i="3"/>
  <c r="D100" i="3"/>
  <c r="B100" i="3"/>
  <c r="K100" i="3"/>
  <c r="D101" i="3"/>
  <c r="B101" i="3"/>
  <c r="K101" i="3"/>
  <c r="D102" i="3"/>
  <c r="B102" i="3"/>
  <c r="K102" i="3"/>
  <c r="D103" i="3"/>
  <c r="B103" i="3"/>
  <c r="K103" i="3"/>
  <c r="D104" i="3"/>
  <c r="B104" i="3"/>
  <c r="K104" i="3"/>
  <c r="D105" i="3"/>
  <c r="B105" i="3"/>
  <c r="K105" i="3"/>
  <c r="D106" i="3"/>
  <c r="B106" i="3"/>
  <c r="K106" i="3"/>
  <c r="D107" i="3"/>
  <c r="B107" i="3"/>
  <c r="K107" i="3"/>
  <c r="D108" i="3"/>
  <c r="B108" i="3"/>
  <c r="K108" i="3"/>
  <c r="D109" i="3"/>
  <c r="B109" i="3"/>
  <c r="K109" i="3"/>
  <c r="D110" i="3"/>
  <c r="B110" i="3"/>
  <c r="K110" i="3"/>
  <c r="D111" i="3"/>
  <c r="B111" i="3"/>
  <c r="K111" i="3"/>
  <c r="D112" i="3"/>
  <c r="B112" i="3"/>
  <c r="K112" i="3"/>
  <c r="D113" i="3"/>
  <c r="B113" i="3"/>
  <c r="K113" i="3"/>
  <c r="D114" i="3"/>
  <c r="B114" i="3"/>
  <c r="K114" i="3"/>
  <c r="D115" i="3"/>
  <c r="B115" i="3"/>
  <c r="K115" i="3"/>
  <c r="D116" i="3"/>
  <c r="B116" i="3"/>
  <c r="K116" i="3"/>
  <c r="D117" i="3"/>
  <c r="B117" i="3"/>
  <c r="K117" i="3"/>
  <c r="D118" i="3"/>
  <c r="B118" i="3"/>
  <c r="K118" i="3"/>
  <c r="D119" i="3"/>
  <c r="B119" i="3"/>
  <c r="K119" i="3"/>
  <c r="D120" i="3"/>
  <c r="B120" i="3"/>
  <c r="K120" i="3"/>
  <c r="D121" i="3"/>
  <c r="B121" i="3"/>
  <c r="K121" i="3"/>
  <c r="D122" i="3"/>
  <c r="B122" i="3"/>
  <c r="K122" i="3"/>
  <c r="D123" i="3"/>
  <c r="B123" i="3"/>
  <c r="K123" i="3"/>
  <c r="D124" i="3"/>
  <c r="B124" i="3"/>
  <c r="K124" i="3"/>
  <c r="D125" i="3"/>
  <c r="B125" i="3"/>
  <c r="K125" i="3"/>
  <c r="D126" i="3"/>
  <c r="B126" i="3"/>
  <c r="K126" i="3"/>
  <c r="D127" i="3"/>
  <c r="B127" i="3"/>
  <c r="K127" i="3"/>
  <c r="D128" i="3"/>
  <c r="B128" i="3"/>
  <c r="K128" i="3"/>
  <c r="D129" i="3"/>
  <c r="B129" i="3"/>
  <c r="K129" i="3"/>
  <c r="D130" i="3"/>
  <c r="B130" i="3"/>
  <c r="K130" i="3"/>
  <c r="D131" i="3"/>
  <c r="B131" i="3"/>
  <c r="K131" i="3"/>
  <c r="D132" i="3"/>
  <c r="B132" i="3"/>
  <c r="K132" i="3"/>
  <c r="D133" i="3"/>
  <c r="B133" i="3"/>
  <c r="K133" i="3"/>
  <c r="D134" i="3"/>
  <c r="B134" i="3"/>
  <c r="K134" i="3"/>
  <c r="D135" i="3"/>
  <c r="B135" i="3"/>
  <c r="K135" i="3"/>
  <c r="D136" i="3"/>
  <c r="B136" i="3"/>
  <c r="K136" i="3"/>
  <c r="D137" i="3"/>
  <c r="B137" i="3"/>
  <c r="K137" i="3"/>
  <c r="D138" i="3"/>
  <c r="B138" i="3"/>
  <c r="K138" i="3"/>
  <c r="D139" i="3"/>
  <c r="B139" i="3"/>
  <c r="K139" i="3"/>
  <c r="D140" i="3"/>
  <c r="B140" i="3"/>
  <c r="K140" i="3"/>
  <c r="D141" i="3"/>
  <c r="B141" i="3"/>
  <c r="K141" i="3"/>
  <c r="D142" i="3"/>
  <c r="B142" i="3"/>
  <c r="K142" i="3"/>
  <c r="D143" i="3"/>
  <c r="B143" i="3"/>
  <c r="K143" i="3"/>
  <c r="D144" i="3"/>
  <c r="B144" i="3"/>
  <c r="K144" i="3"/>
  <c r="D145" i="3"/>
  <c r="B145" i="3"/>
  <c r="K145" i="3"/>
  <c r="D146" i="3"/>
  <c r="B146" i="3"/>
  <c r="K146" i="3"/>
  <c r="D147" i="3"/>
  <c r="B147" i="3"/>
  <c r="K147" i="3"/>
  <c r="D148" i="3"/>
  <c r="B148" i="3"/>
  <c r="K148" i="3"/>
  <c r="D149" i="3"/>
  <c r="B149" i="3"/>
  <c r="K149" i="3"/>
  <c r="D150" i="3"/>
  <c r="B150" i="3"/>
  <c r="K150" i="3"/>
  <c r="D151" i="3"/>
  <c r="B151" i="3"/>
  <c r="K151" i="3"/>
  <c r="D152" i="3"/>
  <c r="B152" i="3"/>
  <c r="K152" i="3"/>
  <c r="D153" i="3"/>
  <c r="B153" i="3"/>
  <c r="K153" i="3"/>
  <c r="D154" i="3"/>
  <c r="B154" i="3"/>
  <c r="K154" i="3"/>
  <c r="D155" i="3"/>
  <c r="B155" i="3"/>
  <c r="K155" i="3"/>
  <c r="D156" i="3"/>
  <c r="B156" i="3"/>
  <c r="K156" i="3"/>
  <c r="D157" i="3"/>
  <c r="B157" i="3"/>
  <c r="K157" i="3"/>
  <c r="D158" i="3"/>
  <c r="B158" i="3"/>
  <c r="K158" i="3"/>
  <c r="D159" i="3"/>
  <c r="B159" i="3"/>
  <c r="K159" i="3"/>
  <c r="D160" i="3"/>
  <c r="B160" i="3"/>
  <c r="K160" i="3"/>
  <c r="D161" i="3"/>
  <c r="B161" i="3"/>
  <c r="K161" i="3"/>
  <c r="D162" i="3"/>
  <c r="B162" i="3"/>
  <c r="K162" i="3"/>
  <c r="D163" i="3"/>
  <c r="B163" i="3"/>
  <c r="K163" i="3"/>
  <c r="D164" i="3"/>
  <c r="B164" i="3"/>
  <c r="K164" i="3"/>
  <c r="D165" i="3"/>
  <c r="B165" i="3"/>
  <c r="K165" i="3"/>
  <c r="D166" i="3"/>
  <c r="B166" i="3"/>
  <c r="K166" i="3"/>
  <c r="D167" i="3"/>
  <c r="B167" i="3"/>
  <c r="K167" i="3"/>
  <c r="D168" i="3"/>
  <c r="B168" i="3"/>
  <c r="K168" i="3"/>
  <c r="D169" i="3"/>
  <c r="B169" i="3"/>
  <c r="K169" i="3"/>
  <c r="D170" i="3"/>
  <c r="B170" i="3"/>
  <c r="K170" i="3"/>
  <c r="D171" i="3"/>
  <c r="B171" i="3"/>
  <c r="K171" i="3"/>
  <c r="D172" i="3"/>
  <c r="B172" i="3"/>
  <c r="K172" i="3"/>
  <c r="D173" i="3"/>
  <c r="B173" i="3"/>
  <c r="K173" i="3"/>
  <c r="D174" i="3"/>
  <c r="B174" i="3"/>
  <c r="K174" i="3"/>
  <c r="D175" i="3"/>
  <c r="B175" i="3"/>
  <c r="K175" i="3"/>
  <c r="D176" i="3"/>
  <c r="B176" i="3"/>
  <c r="K176" i="3"/>
  <c r="D177" i="3"/>
  <c r="B177" i="3"/>
  <c r="K177" i="3"/>
  <c r="D178" i="3"/>
  <c r="B178" i="3"/>
  <c r="K178" i="3"/>
  <c r="D179" i="3"/>
  <c r="B179" i="3"/>
  <c r="K179" i="3"/>
  <c r="D180" i="3"/>
  <c r="B180" i="3"/>
  <c r="K180" i="3"/>
  <c r="D181" i="3"/>
  <c r="B181" i="3"/>
  <c r="K181" i="3"/>
  <c r="D182" i="3"/>
  <c r="B182" i="3"/>
  <c r="K182" i="3"/>
  <c r="D183" i="3"/>
  <c r="B183" i="3"/>
  <c r="K183" i="3"/>
  <c r="D184" i="3"/>
  <c r="B184" i="3"/>
  <c r="K184" i="3"/>
  <c r="D185" i="3"/>
  <c r="B185" i="3"/>
  <c r="K185" i="3"/>
  <c r="D186" i="3"/>
  <c r="B186" i="3"/>
  <c r="K186" i="3"/>
  <c r="D187" i="3"/>
  <c r="B187" i="3"/>
  <c r="K187" i="3"/>
  <c r="D188" i="3"/>
  <c r="B188" i="3"/>
  <c r="K188" i="3"/>
  <c r="D189" i="3"/>
  <c r="B189" i="3"/>
  <c r="K189" i="3"/>
  <c r="D190" i="3"/>
  <c r="B190" i="3"/>
  <c r="K190" i="3"/>
  <c r="D191" i="3"/>
  <c r="B191" i="3"/>
  <c r="K191" i="3"/>
  <c r="D192" i="3"/>
  <c r="B192" i="3"/>
  <c r="K192" i="3"/>
  <c r="D193" i="3"/>
  <c r="B193" i="3"/>
  <c r="K193" i="3"/>
  <c r="D194" i="3"/>
  <c r="B194" i="3"/>
  <c r="K194" i="3"/>
  <c r="D195" i="3"/>
  <c r="B195" i="3"/>
  <c r="K195" i="3"/>
  <c r="D196" i="3"/>
  <c r="B196" i="3"/>
  <c r="K196" i="3"/>
  <c r="D197" i="3"/>
  <c r="B197" i="3"/>
  <c r="K197" i="3"/>
  <c r="D198" i="3"/>
  <c r="B198" i="3"/>
  <c r="K198" i="3"/>
  <c r="D199" i="3"/>
  <c r="B199" i="3"/>
  <c r="K199" i="3"/>
  <c r="D200" i="3"/>
  <c r="B200" i="3"/>
  <c r="K200" i="3"/>
  <c r="D201" i="3"/>
  <c r="B201" i="3"/>
  <c r="K201" i="3"/>
  <c r="D202" i="3"/>
  <c r="B202" i="3"/>
  <c r="K202" i="3"/>
  <c r="D203" i="3"/>
  <c r="B203" i="3"/>
  <c r="K203" i="3"/>
  <c r="D204" i="3"/>
  <c r="B204" i="3"/>
  <c r="K204" i="3"/>
  <c r="D205" i="3"/>
  <c r="B205" i="3"/>
  <c r="K205" i="3"/>
  <c r="D206" i="3"/>
  <c r="B206" i="3"/>
  <c r="K206" i="3"/>
  <c r="D207" i="3"/>
  <c r="B207" i="3"/>
  <c r="K207" i="3"/>
  <c r="D208" i="3"/>
  <c r="B208" i="3"/>
  <c r="K208" i="3"/>
  <c r="D209" i="3"/>
  <c r="B209" i="3"/>
  <c r="K209" i="3"/>
  <c r="D210" i="3"/>
  <c r="B210" i="3"/>
  <c r="K210" i="3"/>
  <c r="D211" i="3"/>
  <c r="B211" i="3"/>
  <c r="K211" i="3"/>
  <c r="D212" i="3"/>
  <c r="B212" i="3"/>
  <c r="K212" i="3"/>
  <c r="D213" i="3"/>
  <c r="B213" i="3"/>
  <c r="K213" i="3"/>
  <c r="D214" i="3"/>
  <c r="B214" i="3"/>
  <c r="K214" i="3"/>
  <c r="D215" i="3"/>
  <c r="B215" i="3"/>
  <c r="K215" i="3"/>
  <c r="D216" i="3"/>
  <c r="B216" i="3"/>
  <c r="K216" i="3"/>
  <c r="D217" i="3"/>
  <c r="B217" i="3"/>
  <c r="K217" i="3"/>
  <c r="D218" i="3"/>
  <c r="B218" i="3"/>
  <c r="K218" i="3"/>
  <c r="D219" i="3"/>
  <c r="B219" i="3"/>
  <c r="K219" i="3"/>
  <c r="D220" i="3"/>
  <c r="B220" i="3"/>
  <c r="K220" i="3"/>
  <c r="D221" i="3"/>
  <c r="B221" i="3"/>
  <c r="K221" i="3"/>
  <c r="D222" i="3"/>
  <c r="B222" i="3"/>
  <c r="K222" i="3"/>
  <c r="D223" i="3"/>
  <c r="B223" i="3"/>
  <c r="K223" i="3"/>
  <c r="D224" i="3"/>
  <c r="B224" i="3"/>
  <c r="K224" i="3"/>
  <c r="D225" i="3"/>
  <c r="B225" i="3"/>
  <c r="K225" i="3"/>
  <c r="D226" i="3"/>
  <c r="B226" i="3"/>
  <c r="K226" i="3"/>
  <c r="D227" i="3"/>
  <c r="B227" i="3"/>
  <c r="K227" i="3"/>
  <c r="D228" i="3"/>
  <c r="B228" i="3"/>
  <c r="K228" i="3"/>
  <c r="D229" i="3"/>
  <c r="B229" i="3"/>
  <c r="K229" i="3"/>
  <c r="D230" i="3"/>
  <c r="B230" i="3"/>
  <c r="K230" i="3"/>
  <c r="D231" i="3"/>
  <c r="B231" i="3"/>
  <c r="K231" i="3"/>
  <c r="D232" i="3"/>
  <c r="B232" i="3"/>
  <c r="K232" i="3"/>
  <c r="D233" i="3"/>
  <c r="B233" i="3"/>
  <c r="K233" i="3"/>
  <c r="D234" i="3"/>
  <c r="B234" i="3"/>
  <c r="K234" i="3"/>
  <c r="D235" i="3"/>
  <c r="B235" i="3"/>
  <c r="K235" i="3"/>
  <c r="D236" i="3"/>
  <c r="B236" i="3"/>
  <c r="K236" i="3"/>
  <c r="D237" i="3"/>
  <c r="B237" i="3"/>
  <c r="K237" i="3"/>
  <c r="D238" i="3"/>
  <c r="B238" i="3"/>
  <c r="K238" i="3"/>
  <c r="D239" i="3"/>
  <c r="B239" i="3"/>
  <c r="K239" i="3"/>
  <c r="D240" i="3"/>
  <c r="B240" i="3"/>
  <c r="K240" i="3"/>
  <c r="D241" i="3"/>
  <c r="B241" i="3"/>
  <c r="K241" i="3"/>
  <c r="D242" i="3"/>
  <c r="B242" i="3"/>
  <c r="K242" i="3"/>
  <c r="D243" i="3"/>
  <c r="B243" i="3"/>
  <c r="K243" i="3"/>
  <c r="D244" i="3"/>
  <c r="B244" i="3"/>
  <c r="K244" i="3"/>
  <c r="D245" i="3"/>
  <c r="B245" i="3"/>
  <c r="K245" i="3"/>
  <c r="D246" i="3"/>
  <c r="B246" i="3"/>
  <c r="K246" i="3"/>
  <c r="D247" i="3"/>
  <c r="B247" i="3"/>
  <c r="K247" i="3"/>
  <c r="D248" i="3"/>
  <c r="B248" i="3"/>
  <c r="K248" i="3"/>
  <c r="D249" i="3"/>
  <c r="B249" i="3"/>
  <c r="K249" i="3"/>
  <c r="D250" i="3"/>
  <c r="B250" i="3"/>
  <c r="K250" i="3"/>
  <c r="D251" i="3"/>
  <c r="B251" i="3"/>
  <c r="K251" i="3"/>
  <c r="D252" i="3"/>
  <c r="B252" i="3"/>
  <c r="K252" i="3"/>
  <c r="D253" i="3"/>
  <c r="B253" i="3"/>
  <c r="K253" i="3"/>
  <c r="D254" i="3"/>
  <c r="B254" i="3"/>
  <c r="K254" i="3"/>
  <c r="D255" i="3"/>
  <c r="B255" i="3"/>
  <c r="K255" i="3"/>
  <c r="D256" i="3"/>
  <c r="B256" i="3"/>
  <c r="K256" i="3"/>
  <c r="D257" i="3"/>
  <c r="B257" i="3"/>
  <c r="K257" i="3"/>
  <c r="D258" i="3"/>
  <c r="B258" i="3"/>
  <c r="K258" i="3"/>
  <c r="D259" i="3"/>
  <c r="B259" i="3"/>
  <c r="K259" i="3"/>
  <c r="D260" i="3"/>
  <c r="B260" i="3"/>
  <c r="K260" i="3"/>
  <c r="D261" i="3"/>
  <c r="B261" i="3"/>
  <c r="K261" i="3"/>
  <c r="D262" i="3"/>
  <c r="B262" i="3"/>
  <c r="K262" i="3"/>
  <c r="D263" i="3"/>
  <c r="B263" i="3"/>
  <c r="K263" i="3"/>
  <c r="D264" i="3"/>
  <c r="B264" i="3"/>
  <c r="K264" i="3"/>
  <c r="D265" i="3"/>
  <c r="B265" i="3"/>
  <c r="K265" i="3"/>
  <c r="D266" i="3"/>
  <c r="B266" i="3"/>
  <c r="K266" i="3"/>
  <c r="D267" i="3"/>
  <c r="B267" i="3"/>
  <c r="K267" i="3"/>
  <c r="D268" i="3"/>
  <c r="B268" i="3"/>
  <c r="K268" i="3"/>
  <c r="D269" i="3"/>
  <c r="B269" i="3"/>
  <c r="K269" i="3"/>
  <c r="D270" i="3"/>
  <c r="B270" i="3"/>
  <c r="K270" i="3"/>
  <c r="D271" i="3"/>
  <c r="B271" i="3"/>
  <c r="K271" i="3"/>
  <c r="D272" i="3"/>
  <c r="B272" i="3"/>
  <c r="K272" i="3"/>
  <c r="D273" i="3"/>
  <c r="B273" i="3"/>
  <c r="K273" i="3"/>
  <c r="D274" i="3"/>
  <c r="B274" i="3"/>
  <c r="K274" i="3"/>
  <c r="D275" i="3"/>
  <c r="B275" i="3"/>
  <c r="K275" i="3"/>
  <c r="D276" i="3"/>
  <c r="B276" i="3"/>
  <c r="K276" i="3"/>
  <c r="D277" i="3"/>
  <c r="B277" i="3"/>
  <c r="K277" i="3"/>
  <c r="D278" i="3"/>
  <c r="B278" i="3"/>
  <c r="K278" i="3"/>
  <c r="D279" i="3"/>
  <c r="B279" i="3"/>
  <c r="K279" i="3"/>
  <c r="D280" i="3"/>
  <c r="B280" i="3"/>
  <c r="K280" i="3"/>
  <c r="D281" i="3"/>
  <c r="B281" i="3"/>
  <c r="K281" i="3"/>
  <c r="D282" i="3"/>
  <c r="B282" i="3"/>
  <c r="K282" i="3"/>
  <c r="D283" i="3"/>
  <c r="B283" i="3"/>
  <c r="K283" i="3"/>
  <c r="D284" i="3"/>
  <c r="B284" i="3"/>
  <c r="K284" i="3"/>
  <c r="D285" i="3"/>
  <c r="B285" i="3"/>
  <c r="K285" i="3"/>
  <c r="D286" i="3"/>
  <c r="B286" i="3"/>
  <c r="K286" i="3"/>
  <c r="D287" i="3"/>
  <c r="B287" i="3"/>
  <c r="K287" i="3"/>
  <c r="D288" i="3"/>
  <c r="B288" i="3"/>
  <c r="K288" i="3"/>
  <c r="D289" i="3"/>
  <c r="B289" i="3"/>
  <c r="K289" i="3"/>
  <c r="D290" i="3"/>
  <c r="B290" i="3"/>
  <c r="K290" i="3"/>
  <c r="D291" i="3"/>
  <c r="B291" i="3"/>
  <c r="K291" i="3"/>
  <c r="D292" i="3"/>
  <c r="B292" i="3"/>
  <c r="K292" i="3"/>
  <c r="D293" i="3"/>
  <c r="B293" i="3"/>
  <c r="K293" i="3"/>
  <c r="D294" i="3"/>
  <c r="B294" i="3"/>
  <c r="K294" i="3"/>
  <c r="D295" i="3"/>
  <c r="B295" i="3"/>
  <c r="K295" i="3"/>
  <c r="D296" i="3"/>
  <c r="B296" i="3"/>
  <c r="K296" i="3"/>
  <c r="D297" i="3"/>
  <c r="B297" i="3"/>
  <c r="K297" i="3"/>
  <c r="D298" i="3"/>
  <c r="B298" i="3"/>
  <c r="K298" i="3"/>
  <c r="D299" i="3"/>
  <c r="B299" i="3"/>
  <c r="K299" i="3"/>
  <c r="D300" i="3"/>
  <c r="B300" i="3"/>
  <c r="K300" i="3"/>
  <c r="D301" i="3"/>
  <c r="B301" i="3"/>
  <c r="K301" i="3"/>
  <c r="D302" i="3"/>
  <c r="B302" i="3"/>
  <c r="K302" i="3"/>
  <c r="D303" i="3"/>
  <c r="B303" i="3"/>
  <c r="K303" i="3"/>
  <c r="D304" i="3"/>
  <c r="B304" i="3"/>
  <c r="K304" i="3"/>
  <c r="D305" i="3"/>
  <c r="B305" i="3"/>
  <c r="K305" i="3"/>
  <c r="D306" i="3"/>
  <c r="B306" i="3"/>
  <c r="K306" i="3"/>
  <c r="D307" i="3"/>
  <c r="B307" i="3"/>
  <c r="K307" i="3"/>
  <c r="D308" i="3"/>
  <c r="B308" i="3"/>
  <c r="K308" i="3"/>
  <c r="D309" i="3"/>
  <c r="B309" i="3"/>
  <c r="K309" i="3"/>
  <c r="D310" i="3"/>
  <c r="B310" i="3"/>
  <c r="K310" i="3"/>
  <c r="D311" i="3"/>
  <c r="B311" i="3"/>
  <c r="K311" i="3"/>
  <c r="D312" i="3"/>
  <c r="B312" i="3"/>
  <c r="K312" i="3"/>
  <c r="D313" i="3"/>
  <c r="B313" i="3"/>
  <c r="K313" i="3"/>
  <c r="D314" i="3"/>
  <c r="B314" i="3"/>
  <c r="K314" i="3"/>
  <c r="D315" i="3"/>
  <c r="B315" i="3"/>
  <c r="K315" i="3"/>
  <c r="D316" i="3"/>
  <c r="B316" i="3"/>
  <c r="K316" i="3"/>
  <c r="D317" i="3"/>
  <c r="B317" i="3"/>
  <c r="K317" i="3"/>
  <c r="D318" i="3"/>
  <c r="B318" i="3"/>
  <c r="K318" i="3"/>
  <c r="D319" i="3"/>
  <c r="B319" i="3"/>
  <c r="K319" i="3"/>
  <c r="D320" i="3"/>
  <c r="B320" i="3"/>
  <c r="K320" i="3"/>
  <c r="D321" i="3"/>
  <c r="B321" i="3"/>
  <c r="K321" i="3"/>
  <c r="D322" i="3"/>
  <c r="B322" i="3"/>
  <c r="K322" i="3"/>
  <c r="D323" i="3"/>
  <c r="B323" i="3"/>
  <c r="K323" i="3"/>
  <c r="D324" i="3"/>
  <c r="B324" i="3"/>
  <c r="K324" i="3"/>
  <c r="D325" i="3"/>
  <c r="B325" i="3"/>
  <c r="K325" i="3"/>
  <c r="D326" i="3"/>
  <c r="B326" i="3"/>
  <c r="K326" i="3"/>
  <c r="D327" i="3"/>
  <c r="B327" i="3"/>
  <c r="K327" i="3"/>
  <c r="D328" i="3"/>
  <c r="B328" i="3"/>
  <c r="K328" i="3"/>
  <c r="D329" i="3"/>
  <c r="B329" i="3"/>
  <c r="K329" i="3"/>
  <c r="D330" i="3"/>
  <c r="B330" i="3"/>
  <c r="K330" i="3"/>
  <c r="D331" i="3"/>
  <c r="B331" i="3"/>
  <c r="K331" i="3"/>
  <c r="D332" i="3"/>
  <c r="B332" i="3"/>
  <c r="K332" i="3"/>
  <c r="D333" i="3"/>
  <c r="B333" i="3"/>
  <c r="K333" i="3"/>
  <c r="D334" i="3"/>
  <c r="B334" i="3"/>
  <c r="K334" i="3"/>
  <c r="D335" i="3"/>
  <c r="B335" i="3"/>
  <c r="K335" i="3"/>
  <c r="D336" i="3"/>
  <c r="B336" i="3"/>
  <c r="K336" i="3"/>
  <c r="D337" i="3"/>
  <c r="B337" i="3"/>
  <c r="K337" i="3"/>
  <c r="D338" i="3"/>
  <c r="B338" i="3"/>
  <c r="K338" i="3"/>
  <c r="D339" i="3"/>
  <c r="B339" i="3"/>
  <c r="K339" i="3"/>
  <c r="D340" i="3"/>
  <c r="B340" i="3"/>
  <c r="K340" i="3"/>
  <c r="D341" i="3"/>
  <c r="B341" i="3"/>
  <c r="K341" i="3"/>
  <c r="D342" i="3"/>
  <c r="B342" i="3"/>
  <c r="K342" i="3"/>
  <c r="D343" i="3"/>
  <c r="B343" i="3"/>
  <c r="K343" i="3"/>
  <c r="D344" i="3"/>
  <c r="B344" i="3"/>
  <c r="K344" i="3"/>
  <c r="D345" i="3"/>
  <c r="B345" i="3"/>
  <c r="K345" i="3"/>
  <c r="D346" i="3"/>
  <c r="B346" i="3"/>
  <c r="K346" i="3"/>
  <c r="D347" i="3"/>
  <c r="B347" i="3"/>
  <c r="K347" i="3"/>
  <c r="D348" i="3"/>
  <c r="B348" i="3"/>
  <c r="K348" i="3"/>
  <c r="D349" i="3"/>
  <c r="B349" i="3"/>
  <c r="K349" i="3"/>
  <c r="D350" i="3"/>
  <c r="B350" i="3"/>
  <c r="K350" i="3"/>
  <c r="D351" i="3"/>
  <c r="B351" i="3"/>
  <c r="K351" i="3"/>
  <c r="D352" i="3"/>
  <c r="B352" i="3"/>
  <c r="K352" i="3"/>
  <c r="D353" i="3"/>
  <c r="B353" i="3"/>
  <c r="K353" i="3"/>
  <c r="D354" i="3"/>
  <c r="B354" i="3"/>
  <c r="K354" i="3"/>
  <c r="D355" i="3"/>
  <c r="B355" i="3"/>
  <c r="K355" i="3"/>
  <c r="D356" i="3"/>
  <c r="B356" i="3"/>
  <c r="K356" i="3"/>
  <c r="D357" i="3"/>
  <c r="B357" i="3"/>
  <c r="K357" i="3"/>
  <c r="D358" i="3"/>
  <c r="B358" i="3"/>
  <c r="K358" i="3"/>
  <c r="D359" i="3"/>
  <c r="B359" i="3"/>
  <c r="K359" i="3"/>
  <c r="D360" i="3"/>
  <c r="B360" i="3"/>
  <c r="K360" i="3"/>
  <c r="D361" i="3"/>
  <c r="B361" i="3"/>
  <c r="K361" i="3"/>
  <c r="D362" i="3"/>
  <c r="B362" i="3"/>
  <c r="K362" i="3"/>
  <c r="D363" i="3"/>
  <c r="B363" i="3"/>
  <c r="K363" i="3"/>
  <c r="D364" i="3"/>
  <c r="B364" i="3"/>
  <c r="K364" i="3"/>
  <c r="D365" i="3"/>
  <c r="B365" i="3"/>
  <c r="K365" i="3"/>
  <c r="D366" i="3"/>
  <c r="B366" i="3"/>
  <c r="K366" i="3"/>
  <c r="D367" i="3"/>
  <c r="B367" i="3"/>
  <c r="K367" i="3"/>
  <c r="D368" i="3"/>
  <c r="B368" i="3"/>
  <c r="K368" i="3"/>
  <c r="D369" i="3"/>
  <c r="B369" i="3"/>
  <c r="K369" i="3"/>
  <c r="D370" i="3"/>
  <c r="B370" i="3"/>
  <c r="K370" i="3"/>
  <c r="D371" i="3"/>
  <c r="B371" i="3"/>
  <c r="K371" i="3"/>
  <c r="D372" i="3"/>
  <c r="B372" i="3"/>
  <c r="K372" i="3"/>
  <c r="D373" i="3"/>
  <c r="B373" i="3"/>
  <c r="K373" i="3"/>
  <c r="D374" i="3"/>
  <c r="B374" i="3"/>
  <c r="K374" i="3"/>
  <c r="D375" i="3"/>
  <c r="B375" i="3"/>
  <c r="K375" i="3"/>
  <c r="D376" i="3"/>
  <c r="B376" i="3"/>
  <c r="K376" i="3"/>
  <c r="D377" i="3"/>
  <c r="B377" i="3"/>
  <c r="K377" i="3"/>
  <c r="D378" i="3"/>
  <c r="B378" i="3"/>
  <c r="K378" i="3"/>
  <c r="D379" i="3"/>
  <c r="B379" i="3"/>
  <c r="K379" i="3"/>
  <c r="D380" i="3"/>
  <c r="B380" i="3"/>
  <c r="K380" i="3"/>
  <c r="D381" i="3"/>
  <c r="B381" i="3"/>
  <c r="K381" i="3"/>
  <c r="D382" i="3"/>
  <c r="B382" i="3"/>
  <c r="K382" i="3"/>
  <c r="D383" i="3"/>
  <c r="B383" i="3"/>
  <c r="K383" i="3"/>
  <c r="D384" i="3"/>
  <c r="B384" i="3"/>
  <c r="K384" i="3"/>
  <c r="D385" i="3"/>
  <c r="B385" i="3"/>
  <c r="K385" i="3"/>
  <c r="D386" i="3"/>
  <c r="B386" i="3"/>
  <c r="K386" i="3"/>
  <c r="D387" i="3"/>
  <c r="B387" i="3"/>
  <c r="K387" i="3"/>
  <c r="D388" i="3"/>
  <c r="B388" i="3"/>
  <c r="K388" i="3"/>
  <c r="D389" i="3"/>
  <c r="B389" i="3"/>
  <c r="K389" i="3"/>
  <c r="D390" i="3"/>
  <c r="B390" i="3"/>
  <c r="K390" i="3"/>
  <c r="D391" i="3"/>
  <c r="B391" i="3"/>
  <c r="K391" i="3"/>
  <c r="D392" i="3"/>
  <c r="B392" i="3"/>
  <c r="K392" i="3"/>
  <c r="D393" i="3"/>
  <c r="B393" i="3"/>
  <c r="K393" i="3"/>
  <c r="D394" i="3"/>
  <c r="B394" i="3"/>
  <c r="K394" i="3"/>
  <c r="D395" i="3"/>
  <c r="B395" i="3"/>
  <c r="K395" i="3"/>
  <c r="D396" i="3"/>
  <c r="B396" i="3"/>
  <c r="K396" i="3"/>
  <c r="D397" i="3"/>
  <c r="B397" i="3"/>
  <c r="K397" i="3"/>
  <c r="D398" i="3"/>
  <c r="B398" i="3"/>
  <c r="K398" i="3"/>
  <c r="D399" i="3"/>
  <c r="B399" i="3"/>
  <c r="K399" i="3"/>
  <c r="D400" i="3"/>
  <c r="B400" i="3"/>
  <c r="K400" i="3"/>
  <c r="D401" i="3"/>
  <c r="B401" i="3"/>
  <c r="K401" i="3"/>
  <c r="D402" i="3"/>
  <c r="B402" i="3"/>
  <c r="K402" i="3"/>
  <c r="D403" i="3"/>
  <c r="B403" i="3"/>
  <c r="K403" i="3"/>
  <c r="D404" i="3"/>
  <c r="B404" i="3"/>
  <c r="K404" i="3"/>
  <c r="D405" i="3"/>
  <c r="B405" i="3"/>
  <c r="K405" i="3"/>
  <c r="D406" i="3"/>
  <c r="B406" i="3"/>
  <c r="K406" i="3"/>
  <c r="D407" i="3"/>
  <c r="B407" i="3"/>
  <c r="K407" i="3"/>
  <c r="D408" i="3"/>
  <c r="B408" i="3"/>
  <c r="K408" i="3"/>
  <c r="D409" i="3"/>
  <c r="B409" i="3"/>
  <c r="K409" i="3"/>
  <c r="D410" i="3"/>
  <c r="B410" i="3"/>
  <c r="K410" i="3"/>
  <c r="D411" i="3"/>
  <c r="B411" i="3"/>
  <c r="K411" i="3"/>
  <c r="D412" i="3"/>
  <c r="B412" i="3"/>
  <c r="K412" i="3"/>
  <c r="D413" i="3"/>
  <c r="B413" i="3"/>
  <c r="K413" i="3"/>
  <c r="D414" i="3"/>
  <c r="B414" i="3"/>
  <c r="K414" i="3"/>
  <c r="D415" i="3"/>
  <c r="B415" i="3"/>
  <c r="K415" i="3"/>
  <c r="D416" i="3"/>
  <c r="B416" i="3"/>
  <c r="K416" i="3"/>
  <c r="D417" i="3"/>
  <c r="B417" i="3"/>
  <c r="K417" i="3"/>
  <c r="D418" i="3"/>
  <c r="B418" i="3"/>
  <c r="K418" i="3"/>
  <c r="D419" i="3"/>
  <c r="B419" i="3"/>
  <c r="K419" i="3"/>
  <c r="D420" i="3"/>
  <c r="B420" i="3"/>
  <c r="K420" i="3"/>
  <c r="D421" i="3"/>
  <c r="B421" i="3"/>
  <c r="K421" i="3"/>
  <c r="D422" i="3"/>
  <c r="B422" i="3"/>
  <c r="K422" i="3"/>
  <c r="D423" i="3"/>
  <c r="B423" i="3"/>
  <c r="K423" i="3"/>
  <c r="D424" i="3"/>
  <c r="B424" i="3"/>
  <c r="K424" i="3"/>
  <c r="D425" i="3"/>
  <c r="B425" i="3"/>
  <c r="K425" i="3"/>
  <c r="D426" i="3"/>
  <c r="B426" i="3"/>
  <c r="K426" i="3"/>
  <c r="D427" i="3"/>
  <c r="B427" i="3"/>
  <c r="K427" i="3"/>
  <c r="D428" i="3"/>
  <c r="B428" i="3"/>
  <c r="K428" i="3"/>
  <c r="D429" i="3"/>
  <c r="B429" i="3"/>
  <c r="K429" i="3"/>
  <c r="D430" i="3"/>
  <c r="B430" i="3"/>
  <c r="K430" i="3"/>
  <c r="D431" i="3"/>
  <c r="B431" i="3"/>
  <c r="K431" i="3"/>
  <c r="D432" i="3"/>
  <c r="B432" i="3"/>
  <c r="K432" i="3"/>
  <c r="D433" i="3"/>
  <c r="B433" i="3"/>
  <c r="K433" i="3"/>
  <c r="D434" i="3"/>
  <c r="B434" i="3"/>
  <c r="K434" i="3"/>
  <c r="D435" i="3"/>
  <c r="B435" i="3"/>
  <c r="K435" i="3"/>
  <c r="D436" i="3"/>
  <c r="B436" i="3"/>
  <c r="K436" i="3"/>
  <c r="D437" i="3"/>
  <c r="B437" i="3"/>
  <c r="K437" i="3"/>
  <c r="D438" i="3"/>
  <c r="B438" i="3"/>
  <c r="K438" i="3"/>
  <c r="D439" i="3"/>
  <c r="B439" i="3"/>
  <c r="K439" i="3"/>
  <c r="D440" i="3"/>
  <c r="B440" i="3"/>
  <c r="K440" i="3"/>
  <c r="D441" i="3"/>
  <c r="B441" i="3"/>
  <c r="K441" i="3"/>
  <c r="D442" i="3"/>
  <c r="B442" i="3"/>
  <c r="K442" i="3"/>
  <c r="D443" i="3"/>
  <c r="B443" i="3"/>
  <c r="K443" i="3"/>
  <c r="D444" i="3"/>
  <c r="B444" i="3"/>
  <c r="K444" i="3"/>
  <c r="D445" i="3"/>
  <c r="B445" i="3"/>
  <c r="K445" i="3"/>
  <c r="D446" i="3"/>
  <c r="B446" i="3"/>
  <c r="K446" i="3"/>
  <c r="D447" i="3"/>
  <c r="B447" i="3"/>
  <c r="K447" i="3"/>
  <c r="D448" i="3"/>
  <c r="B448" i="3"/>
  <c r="K448" i="3"/>
  <c r="L5" i="3"/>
  <c r="L11" i="3"/>
  <c r="M11" i="3"/>
  <c r="N11" i="3"/>
  <c r="O11" i="3"/>
  <c r="P11" i="3"/>
  <c r="T11" i="3"/>
  <c r="H12" i="3"/>
  <c r="E12" i="3"/>
  <c r="J12" i="3"/>
  <c r="L12" i="3"/>
  <c r="M12" i="3"/>
  <c r="N12" i="3"/>
  <c r="O12" i="3"/>
  <c r="P12" i="3"/>
  <c r="F12" i="3"/>
  <c r="S12" i="3"/>
  <c r="T12" i="3"/>
  <c r="H13" i="3"/>
  <c r="E13" i="3"/>
  <c r="J13" i="3"/>
  <c r="L13" i="3"/>
  <c r="M13" i="3"/>
  <c r="N13" i="3"/>
  <c r="O13" i="3"/>
  <c r="P13" i="3"/>
  <c r="F13" i="3"/>
  <c r="S13" i="3"/>
  <c r="T13" i="3"/>
  <c r="H14" i="3"/>
  <c r="E14" i="3"/>
  <c r="J14" i="3"/>
  <c r="L14" i="3"/>
  <c r="M14" i="3"/>
  <c r="N14" i="3"/>
  <c r="O14" i="3"/>
  <c r="P14" i="3"/>
  <c r="F14" i="3"/>
  <c r="S14" i="3"/>
  <c r="T14" i="3"/>
  <c r="H15" i="3"/>
  <c r="E15" i="3"/>
  <c r="J15" i="3"/>
  <c r="L15" i="3"/>
  <c r="M15" i="3"/>
  <c r="N15" i="3"/>
  <c r="O15" i="3"/>
  <c r="P15" i="3"/>
  <c r="F15" i="3"/>
  <c r="S15" i="3"/>
  <c r="T15" i="3"/>
  <c r="G16" i="3"/>
  <c r="H16" i="3"/>
  <c r="E16" i="3"/>
  <c r="J16" i="3"/>
  <c r="L16" i="3"/>
  <c r="M16" i="3"/>
  <c r="N16" i="3"/>
  <c r="O16" i="3"/>
  <c r="P16" i="3"/>
  <c r="F16" i="3"/>
  <c r="S16" i="3"/>
  <c r="T16" i="3"/>
  <c r="G17" i="3"/>
  <c r="H17" i="3"/>
  <c r="E17" i="3"/>
  <c r="J17" i="3"/>
  <c r="L17" i="3"/>
  <c r="M17" i="3"/>
  <c r="N17" i="3"/>
  <c r="O17" i="3"/>
  <c r="P17" i="3"/>
  <c r="F17" i="3"/>
  <c r="S17" i="3"/>
  <c r="T17" i="3"/>
  <c r="G18" i="3"/>
  <c r="H18" i="3"/>
  <c r="E18" i="3"/>
  <c r="J18" i="3"/>
  <c r="L18" i="3"/>
  <c r="M18" i="3"/>
  <c r="N18" i="3"/>
  <c r="O18" i="3"/>
  <c r="P18" i="3"/>
  <c r="F18" i="3"/>
  <c r="S18" i="3"/>
  <c r="T18" i="3"/>
  <c r="G19" i="3"/>
  <c r="H19" i="3"/>
  <c r="E19" i="3"/>
  <c r="J19" i="3"/>
  <c r="L19" i="3"/>
  <c r="M19" i="3"/>
  <c r="N19" i="3"/>
  <c r="O19" i="3"/>
  <c r="P19" i="3"/>
  <c r="F19" i="3"/>
  <c r="S19" i="3"/>
  <c r="T19" i="3"/>
  <c r="G20" i="3"/>
  <c r="H20" i="3"/>
  <c r="E20" i="3"/>
  <c r="J20" i="3"/>
  <c r="L20" i="3"/>
  <c r="M20" i="3"/>
  <c r="N20" i="3"/>
  <c r="O20" i="3"/>
  <c r="P20" i="3"/>
  <c r="F20" i="3"/>
  <c r="S20" i="3"/>
  <c r="T20" i="3"/>
  <c r="G21" i="3"/>
  <c r="H21" i="3"/>
  <c r="E21" i="3"/>
  <c r="J21" i="3"/>
  <c r="L21" i="3"/>
  <c r="M21" i="3"/>
  <c r="N21" i="3"/>
  <c r="O21" i="3"/>
  <c r="P21" i="3"/>
  <c r="F21" i="3"/>
  <c r="S21" i="3"/>
  <c r="T21" i="3"/>
  <c r="G22" i="3"/>
  <c r="H22" i="3"/>
  <c r="E22" i="3"/>
  <c r="J22" i="3"/>
  <c r="L22" i="3"/>
  <c r="M22" i="3"/>
  <c r="N22" i="3"/>
  <c r="O22" i="3"/>
  <c r="P22" i="3"/>
  <c r="F22" i="3"/>
  <c r="S22" i="3"/>
  <c r="T22" i="3"/>
  <c r="G23" i="3"/>
  <c r="H23" i="3"/>
  <c r="E23" i="3"/>
  <c r="J23" i="3"/>
  <c r="L23" i="3"/>
  <c r="M23" i="3"/>
  <c r="N23" i="3"/>
  <c r="O23" i="3"/>
  <c r="P23" i="3"/>
  <c r="F23" i="3"/>
  <c r="S23" i="3"/>
  <c r="T23" i="3"/>
  <c r="G24" i="3"/>
  <c r="H24" i="3"/>
  <c r="E24" i="3"/>
  <c r="J24" i="3"/>
  <c r="L24" i="3"/>
  <c r="M24" i="3"/>
  <c r="N24" i="3"/>
  <c r="O24" i="3"/>
  <c r="P24" i="3"/>
  <c r="F24" i="3"/>
  <c r="S24" i="3"/>
  <c r="T24" i="3"/>
  <c r="G25" i="3"/>
  <c r="H25" i="3"/>
  <c r="E25" i="3"/>
  <c r="J25" i="3"/>
  <c r="L25" i="3"/>
  <c r="M25" i="3"/>
  <c r="N25" i="3"/>
  <c r="O25" i="3"/>
  <c r="P25" i="3"/>
  <c r="F25" i="3"/>
  <c r="S25" i="3"/>
  <c r="T25" i="3"/>
  <c r="G26" i="3"/>
  <c r="H26" i="3"/>
  <c r="E26" i="3"/>
  <c r="J26" i="3"/>
  <c r="L26" i="3"/>
  <c r="M26" i="3"/>
  <c r="N26" i="3"/>
  <c r="O26" i="3"/>
  <c r="P26" i="3"/>
  <c r="F26" i="3"/>
  <c r="S26" i="3"/>
  <c r="T26" i="3"/>
  <c r="G27" i="3"/>
  <c r="H27" i="3"/>
  <c r="E27" i="3"/>
  <c r="J27" i="3"/>
  <c r="L27" i="3"/>
  <c r="M27" i="3"/>
  <c r="N27" i="3"/>
  <c r="O27" i="3"/>
  <c r="P27" i="3"/>
  <c r="F27" i="3"/>
  <c r="S27" i="3"/>
  <c r="T27" i="3"/>
  <c r="G28" i="3"/>
  <c r="H28" i="3"/>
  <c r="E28" i="3"/>
  <c r="J28" i="3"/>
  <c r="L28" i="3"/>
  <c r="M28" i="3"/>
  <c r="N28" i="3"/>
  <c r="O28" i="3"/>
  <c r="P28" i="3"/>
  <c r="F28" i="3"/>
  <c r="S28" i="3"/>
  <c r="T28" i="3"/>
  <c r="G29" i="3"/>
  <c r="H29" i="3"/>
  <c r="E29" i="3"/>
  <c r="J29" i="3"/>
  <c r="L29" i="3"/>
  <c r="M29" i="3"/>
  <c r="N29" i="3"/>
  <c r="O29" i="3"/>
  <c r="P29" i="3"/>
  <c r="F29" i="3"/>
  <c r="S29" i="3"/>
  <c r="T29" i="3"/>
  <c r="G30" i="3"/>
  <c r="H30" i="3"/>
  <c r="E30" i="3"/>
  <c r="J30" i="3"/>
  <c r="L30" i="3"/>
  <c r="M30" i="3"/>
  <c r="N30" i="3"/>
  <c r="O30" i="3"/>
  <c r="P30" i="3"/>
  <c r="F30" i="3"/>
  <c r="S30" i="3"/>
  <c r="T30" i="3"/>
  <c r="G31" i="3"/>
  <c r="H31" i="3"/>
  <c r="E31" i="3"/>
  <c r="J31" i="3"/>
  <c r="L31" i="3"/>
  <c r="M31" i="3"/>
  <c r="N31" i="3"/>
  <c r="O31" i="3"/>
  <c r="P31" i="3"/>
  <c r="F31" i="3"/>
  <c r="S31" i="3"/>
  <c r="T31" i="3"/>
  <c r="G32" i="3"/>
  <c r="H32" i="3"/>
  <c r="E32" i="3"/>
  <c r="J32" i="3"/>
  <c r="L32" i="3"/>
  <c r="M32" i="3"/>
  <c r="N32" i="3"/>
  <c r="O32" i="3"/>
  <c r="P32" i="3"/>
  <c r="F32" i="3"/>
  <c r="S32" i="3"/>
  <c r="T32" i="3"/>
  <c r="G33" i="3"/>
  <c r="H33" i="3"/>
  <c r="E33" i="3"/>
  <c r="J33" i="3"/>
  <c r="L33" i="3"/>
  <c r="M33" i="3"/>
  <c r="N33" i="3"/>
  <c r="O33" i="3"/>
  <c r="P33" i="3"/>
  <c r="F33" i="3"/>
  <c r="S33" i="3"/>
  <c r="T33" i="3"/>
  <c r="G34" i="3"/>
  <c r="H34" i="3"/>
  <c r="E34" i="3"/>
  <c r="J34" i="3"/>
  <c r="L34" i="3"/>
  <c r="M34" i="3"/>
  <c r="N34" i="3"/>
  <c r="O34" i="3"/>
  <c r="P34" i="3"/>
  <c r="F34" i="3"/>
  <c r="S34" i="3"/>
  <c r="T34" i="3"/>
  <c r="G35" i="3"/>
  <c r="H35" i="3"/>
  <c r="E35" i="3"/>
  <c r="J35" i="3"/>
  <c r="L35" i="3"/>
  <c r="M35" i="3"/>
  <c r="N35" i="3"/>
  <c r="O35" i="3"/>
  <c r="P35" i="3"/>
  <c r="F35" i="3"/>
  <c r="S35" i="3"/>
  <c r="T35" i="3"/>
  <c r="G36" i="3"/>
  <c r="H36" i="3"/>
  <c r="E36" i="3"/>
  <c r="J36" i="3"/>
  <c r="L36" i="3"/>
  <c r="M36" i="3"/>
  <c r="N36" i="3"/>
  <c r="O36" i="3"/>
  <c r="P36" i="3"/>
  <c r="F36" i="3"/>
  <c r="S36" i="3"/>
  <c r="T36" i="3"/>
  <c r="G37" i="3"/>
  <c r="H37" i="3"/>
  <c r="E37" i="3"/>
  <c r="J37" i="3"/>
  <c r="L37" i="3"/>
  <c r="M37" i="3"/>
  <c r="N37" i="3"/>
  <c r="O37" i="3"/>
  <c r="P37" i="3"/>
  <c r="F37" i="3"/>
  <c r="S37" i="3"/>
  <c r="T37" i="3"/>
  <c r="G38" i="3"/>
  <c r="H38" i="3"/>
  <c r="E38" i="3"/>
  <c r="J38" i="3"/>
  <c r="L38" i="3"/>
  <c r="M38" i="3"/>
  <c r="N38" i="3"/>
  <c r="O38" i="3"/>
  <c r="P38" i="3"/>
  <c r="F38" i="3"/>
  <c r="S38" i="3"/>
  <c r="T38" i="3"/>
  <c r="G39" i="3"/>
  <c r="H39" i="3"/>
  <c r="E39" i="3"/>
  <c r="J39" i="3"/>
  <c r="L39" i="3"/>
  <c r="M39" i="3"/>
  <c r="N39" i="3"/>
  <c r="O39" i="3"/>
  <c r="P39" i="3"/>
  <c r="F39" i="3"/>
  <c r="S39" i="3"/>
  <c r="T39" i="3"/>
  <c r="G40" i="3"/>
  <c r="H40" i="3"/>
  <c r="E40" i="3"/>
  <c r="J40" i="3"/>
  <c r="L40" i="3"/>
  <c r="M40" i="3"/>
  <c r="N40" i="3"/>
  <c r="O40" i="3"/>
  <c r="P40" i="3"/>
  <c r="F40" i="3"/>
  <c r="S40" i="3"/>
  <c r="T40" i="3"/>
  <c r="G41" i="3"/>
  <c r="H41" i="3"/>
  <c r="E41" i="3"/>
  <c r="J41" i="3"/>
  <c r="L41" i="3"/>
  <c r="M41" i="3"/>
  <c r="N41" i="3"/>
  <c r="O41" i="3"/>
  <c r="P41" i="3"/>
  <c r="F41" i="3"/>
  <c r="S41" i="3"/>
  <c r="T41" i="3"/>
  <c r="G42" i="3"/>
  <c r="H42" i="3"/>
  <c r="E42" i="3"/>
  <c r="J42" i="3"/>
  <c r="L42" i="3"/>
  <c r="M42" i="3"/>
  <c r="N42" i="3"/>
  <c r="O42" i="3"/>
  <c r="P42" i="3"/>
  <c r="F42" i="3"/>
  <c r="S42" i="3"/>
  <c r="T42" i="3"/>
  <c r="G43" i="3"/>
  <c r="H43" i="3"/>
  <c r="E43" i="3"/>
  <c r="J43" i="3"/>
  <c r="L43" i="3"/>
  <c r="M43" i="3"/>
  <c r="N43" i="3"/>
  <c r="O43" i="3"/>
  <c r="P43" i="3"/>
  <c r="F43" i="3"/>
  <c r="S43" i="3"/>
  <c r="T43" i="3"/>
  <c r="G44" i="3"/>
  <c r="H44" i="3"/>
  <c r="E44" i="3"/>
  <c r="J44" i="3"/>
  <c r="L44" i="3"/>
  <c r="M44" i="3"/>
  <c r="N44" i="3"/>
  <c r="O44" i="3"/>
  <c r="P44" i="3"/>
  <c r="F44" i="3"/>
  <c r="S44" i="3"/>
  <c r="T44" i="3"/>
  <c r="G45" i="3"/>
  <c r="H45" i="3"/>
  <c r="E45" i="3"/>
  <c r="J45" i="3"/>
  <c r="L45" i="3"/>
  <c r="M45" i="3"/>
  <c r="N45" i="3"/>
  <c r="O45" i="3"/>
  <c r="P45" i="3"/>
  <c r="F45" i="3"/>
  <c r="S45" i="3"/>
  <c r="T45" i="3"/>
  <c r="G46" i="3"/>
  <c r="H46" i="3"/>
  <c r="E46" i="3"/>
  <c r="J46" i="3"/>
  <c r="L46" i="3"/>
  <c r="M46" i="3"/>
  <c r="N46" i="3"/>
  <c r="O46" i="3"/>
  <c r="P46" i="3"/>
  <c r="F46" i="3"/>
  <c r="S46" i="3"/>
  <c r="T46" i="3"/>
  <c r="G47" i="3"/>
  <c r="H47" i="3"/>
  <c r="E47" i="3"/>
  <c r="J47" i="3"/>
  <c r="L47" i="3"/>
  <c r="M47" i="3"/>
  <c r="N47" i="3"/>
  <c r="O47" i="3"/>
  <c r="P47" i="3"/>
  <c r="F47" i="3"/>
  <c r="S47" i="3"/>
  <c r="T47" i="3"/>
  <c r="G48" i="3"/>
  <c r="H48" i="3"/>
  <c r="E48" i="3"/>
  <c r="J48" i="3"/>
  <c r="L48" i="3"/>
  <c r="M48" i="3"/>
  <c r="N48" i="3"/>
  <c r="O48" i="3"/>
  <c r="P48" i="3"/>
  <c r="F48" i="3"/>
  <c r="S48" i="3"/>
  <c r="T48" i="3"/>
  <c r="G49" i="3"/>
  <c r="H49" i="3"/>
  <c r="E49" i="3"/>
  <c r="J49" i="3"/>
  <c r="L49" i="3"/>
  <c r="M49" i="3"/>
  <c r="N49" i="3"/>
  <c r="O49" i="3"/>
  <c r="P49" i="3"/>
  <c r="F49" i="3"/>
  <c r="S49" i="3"/>
  <c r="T49" i="3"/>
  <c r="G50" i="3"/>
  <c r="H50" i="3"/>
  <c r="E50" i="3"/>
  <c r="J50" i="3"/>
  <c r="L50" i="3"/>
  <c r="M50" i="3"/>
  <c r="N50" i="3"/>
  <c r="O50" i="3"/>
  <c r="P50" i="3"/>
  <c r="F50" i="3"/>
  <c r="S50" i="3"/>
  <c r="T50" i="3"/>
  <c r="G51" i="3"/>
  <c r="H51" i="3"/>
  <c r="E51" i="3"/>
  <c r="J51" i="3"/>
  <c r="L51" i="3"/>
  <c r="M51" i="3"/>
  <c r="N51" i="3"/>
  <c r="O51" i="3"/>
  <c r="P51" i="3"/>
  <c r="F51" i="3"/>
  <c r="S51" i="3"/>
  <c r="T51" i="3"/>
  <c r="G52" i="3"/>
  <c r="H52" i="3"/>
  <c r="E52" i="3"/>
  <c r="J52" i="3"/>
  <c r="L52" i="3"/>
  <c r="M52" i="3"/>
  <c r="N52" i="3"/>
  <c r="O52" i="3"/>
  <c r="P52" i="3"/>
  <c r="F52" i="3"/>
  <c r="S52" i="3"/>
  <c r="T52" i="3"/>
  <c r="G53" i="3"/>
  <c r="H53" i="3"/>
  <c r="E53" i="3"/>
  <c r="J53" i="3"/>
  <c r="L53" i="3"/>
  <c r="M53" i="3"/>
  <c r="N53" i="3"/>
  <c r="O53" i="3"/>
  <c r="P53" i="3"/>
  <c r="F53" i="3"/>
  <c r="S53" i="3"/>
  <c r="T53" i="3"/>
  <c r="G54" i="3"/>
  <c r="H54" i="3"/>
  <c r="E54" i="3"/>
  <c r="J54" i="3"/>
  <c r="L54" i="3"/>
  <c r="M54" i="3"/>
  <c r="N54" i="3"/>
  <c r="O54" i="3"/>
  <c r="P54" i="3"/>
  <c r="F54" i="3"/>
  <c r="S54" i="3"/>
  <c r="T54" i="3"/>
  <c r="G55" i="3"/>
  <c r="H55" i="3"/>
  <c r="E55" i="3"/>
  <c r="J55" i="3"/>
  <c r="L55" i="3"/>
  <c r="M55" i="3"/>
  <c r="N55" i="3"/>
  <c r="O55" i="3"/>
  <c r="P55" i="3"/>
  <c r="F55" i="3"/>
  <c r="S55" i="3"/>
  <c r="T55" i="3"/>
  <c r="G56" i="3"/>
  <c r="H56" i="3"/>
  <c r="E56" i="3"/>
  <c r="J56" i="3"/>
  <c r="L56" i="3"/>
  <c r="M56" i="3"/>
  <c r="N56" i="3"/>
  <c r="O56" i="3"/>
  <c r="P56" i="3"/>
  <c r="F56" i="3"/>
  <c r="S56" i="3"/>
  <c r="T56" i="3"/>
  <c r="G57" i="3"/>
  <c r="H57" i="3"/>
  <c r="E57" i="3"/>
  <c r="J57" i="3"/>
  <c r="L57" i="3"/>
  <c r="M57" i="3"/>
  <c r="N57" i="3"/>
  <c r="O57" i="3"/>
  <c r="P57" i="3"/>
  <c r="F57" i="3"/>
  <c r="S57" i="3"/>
  <c r="T57" i="3"/>
  <c r="G58" i="3"/>
  <c r="H58" i="3"/>
  <c r="E58" i="3"/>
  <c r="J58" i="3"/>
  <c r="L58" i="3"/>
  <c r="M58" i="3"/>
  <c r="N58" i="3"/>
  <c r="O58" i="3"/>
  <c r="P58" i="3"/>
  <c r="F58" i="3"/>
  <c r="S58" i="3"/>
  <c r="T58" i="3"/>
  <c r="G59" i="3"/>
  <c r="H59" i="3"/>
  <c r="E59" i="3"/>
  <c r="J59" i="3"/>
  <c r="L59" i="3"/>
  <c r="M59" i="3"/>
  <c r="N59" i="3"/>
  <c r="O59" i="3"/>
  <c r="P59" i="3"/>
  <c r="F59" i="3"/>
  <c r="S59" i="3"/>
  <c r="T59" i="3"/>
  <c r="G60" i="3"/>
  <c r="H60" i="3"/>
  <c r="E60" i="3"/>
  <c r="J60" i="3"/>
  <c r="L60" i="3"/>
  <c r="M60" i="3"/>
  <c r="N60" i="3"/>
  <c r="O60" i="3"/>
  <c r="P60" i="3"/>
  <c r="F60" i="3"/>
  <c r="S60" i="3"/>
  <c r="T60" i="3"/>
  <c r="G61" i="3"/>
  <c r="H61" i="3"/>
  <c r="E61" i="3"/>
  <c r="J61" i="3"/>
  <c r="L61" i="3"/>
  <c r="M61" i="3"/>
  <c r="N61" i="3"/>
  <c r="O61" i="3"/>
  <c r="P61" i="3"/>
  <c r="F61" i="3"/>
  <c r="S61" i="3"/>
  <c r="T61" i="3"/>
  <c r="G62" i="3"/>
  <c r="H62" i="3"/>
  <c r="E62" i="3"/>
  <c r="J62" i="3"/>
  <c r="L62" i="3"/>
  <c r="M62" i="3"/>
  <c r="N62" i="3"/>
  <c r="O62" i="3"/>
  <c r="P62" i="3"/>
  <c r="F62" i="3"/>
  <c r="S62" i="3"/>
  <c r="T62" i="3"/>
  <c r="G63" i="3"/>
  <c r="E63" i="3"/>
  <c r="J63" i="3"/>
  <c r="L63" i="3"/>
  <c r="M63" i="3"/>
  <c r="N63" i="3"/>
  <c r="O63" i="3"/>
  <c r="P63" i="3"/>
  <c r="F63" i="3"/>
  <c r="S63" i="3"/>
  <c r="T63" i="3"/>
  <c r="G64" i="3"/>
  <c r="E64" i="3"/>
  <c r="J64" i="3"/>
  <c r="L64" i="3"/>
  <c r="M64" i="3"/>
  <c r="N64" i="3"/>
  <c r="O64" i="3"/>
  <c r="P64" i="3"/>
  <c r="F64" i="3"/>
  <c r="S64" i="3"/>
  <c r="T64" i="3"/>
  <c r="G65" i="3"/>
  <c r="E65" i="3"/>
  <c r="J65" i="3"/>
  <c r="L65" i="3"/>
  <c r="M65" i="3"/>
  <c r="N65" i="3"/>
  <c r="O65" i="3"/>
  <c r="P65" i="3"/>
  <c r="F65" i="3"/>
  <c r="S65" i="3"/>
  <c r="T65" i="3"/>
  <c r="G66" i="3"/>
  <c r="E66" i="3"/>
  <c r="J66" i="3"/>
  <c r="L66" i="3"/>
  <c r="M66" i="3"/>
  <c r="N66" i="3"/>
  <c r="O66" i="3"/>
  <c r="P66" i="3"/>
  <c r="F66" i="3"/>
  <c r="S66" i="3"/>
  <c r="T66" i="3"/>
  <c r="G67" i="3"/>
  <c r="E67" i="3"/>
  <c r="J67" i="3"/>
  <c r="L67" i="3"/>
  <c r="M67" i="3"/>
  <c r="N67" i="3"/>
  <c r="O67" i="3"/>
  <c r="P67" i="3"/>
  <c r="F67" i="3"/>
  <c r="S67" i="3"/>
  <c r="T67" i="3"/>
  <c r="G68" i="3"/>
  <c r="E68" i="3"/>
  <c r="J68" i="3"/>
  <c r="L68" i="3"/>
  <c r="M68" i="3"/>
  <c r="N68" i="3"/>
  <c r="O68" i="3"/>
  <c r="P68" i="3"/>
  <c r="F68" i="3"/>
  <c r="S68" i="3"/>
  <c r="T68" i="3"/>
  <c r="G69" i="3"/>
  <c r="E69" i="3"/>
  <c r="J69" i="3"/>
  <c r="L69" i="3"/>
  <c r="M69" i="3"/>
  <c r="N69" i="3"/>
  <c r="O69" i="3"/>
  <c r="P69" i="3"/>
  <c r="F69" i="3"/>
  <c r="S69" i="3"/>
  <c r="T69" i="3"/>
  <c r="G70" i="3"/>
  <c r="E70" i="3"/>
  <c r="J70" i="3"/>
  <c r="L70" i="3"/>
  <c r="M70" i="3"/>
  <c r="N70" i="3"/>
  <c r="O70" i="3"/>
  <c r="P70" i="3"/>
  <c r="F70" i="3"/>
  <c r="S70" i="3"/>
  <c r="T70" i="3"/>
  <c r="G71" i="3"/>
  <c r="E71" i="3"/>
  <c r="J71" i="3"/>
  <c r="L71" i="3"/>
  <c r="M71" i="3"/>
  <c r="N71" i="3"/>
  <c r="O71" i="3"/>
  <c r="P71" i="3"/>
  <c r="F71" i="3"/>
  <c r="S71" i="3"/>
  <c r="T71" i="3"/>
  <c r="G72" i="3"/>
  <c r="E72" i="3"/>
  <c r="J72" i="3"/>
  <c r="L72" i="3"/>
  <c r="M72" i="3"/>
  <c r="N72" i="3"/>
  <c r="O72" i="3"/>
  <c r="P72" i="3"/>
  <c r="F72" i="3"/>
  <c r="S72" i="3"/>
  <c r="T72" i="3"/>
  <c r="G73" i="3"/>
  <c r="E73" i="3"/>
  <c r="J73" i="3"/>
  <c r="L73" i="3"/>
  <c r="M73" i="3"/>
  <c r="N73" i="3"/>
  <c r="O73" i="3"/>
  <c r="P73" i="3"/>
  <c r="F73" i="3"/>
  <c r="S73" i="3"/>
  <c r="T73" i="3"/>
  <c r="G74" i="3"/>
  <c r="E74" i="3"/>
  <c r="J74" i="3"/>
  <c r="L74" i="3"/>
  <c r="M74" i="3"/>
  <c r="N74" i="3"/>
  <c r="O74" i="3"/>
  <c r="P74" i="3"/>
  <c r="F74" i="3"/>
  <c r="S74" i="3"/>
  <c r="T74" i="3"/>
  <c r="G75" i="3"/>
  <c r="E75" i="3"/>
  <c r="J75" i="3"/>
  <c r="L75" i="3"/>
  <c r="M75" i="3"/>
  <c r="N75" i="3"/>
  <c r="O75" i="3"/>
  <c r="P75" i="3"/>
  <c r="F75" i="3"/>
  <c r="S75" i="3"/>
  <c r="T75" i="3"/>
  <c r="G76" i="3"/>
  <c r="E76" i="3"/>
  <c r="J76" i="3"/>
  <c r="L76" i="3"/>
  <c r="M76" i="3"/>
  <c r="N76" i="3"/>
  <c r="O76" i="3"/>
  <c r="P76" i="3"/>
  <c r="F76" i="3"/>
  <c r="S76" i="3"/>
  <c r="T76" i="3"/>
  <c r="G77" i="3"/>
  <c r="E77" i="3"/>
  <c r="J77" i="3"/>
  <c r="L77" i="3"/>
  <c r="M77" i="3"/>
  <c r="N77" i="3"/>
  <c r="O77" i="3"/>
  <c r="P77" i="3"/>
  <c r="F77" i="3"/>
  <c r="S77" i="3"/>
  <c r="T77" i="3"/>
  <c r="G78" i="3"/>
  <c r="E78" i="3"/>
  <c r="J78" i="3"/>
  <c r="L78" i="3"/>
  <c r="M78" i="3"/>
  <c r="N78" i="3"/>
  <c r="O78" i="3"/>
  <c r="P78" i="3"/>
  <c r="F78" i="3"/>
  <c r="S78" i="3"/>
  <c r="T78" i="3"/>
  <c r="G79" i="3"/>
  <c r="E79" i="3"/>
  <c r="J79" i="3"/>
  <c r="L79" i="3"/>
  <c r="M79" i="3"/>
  <c r="N79" i="3"/>
  <c r="O79" i="3"/>
  <c r="P79" i="3"/>
  <c r="F79" i="3"/>
  <c r="S79" i="3"/>
  <c r="T79" i="3"/>
  <c r="G80" i="3"/>
  <c r="E80" i="3"/>
  <c r="J80" i="3"/>
  <c r="L80" i="3"/>
  <c r="M80" i="3"/>
  <c r="N80" i="3"/>
  <c r="O80" i="3"/>
  <c r="P80" i="3"/>
  <c r="F80" i="3"/>
  <c r="S80" i="3"/>
  <c r="T80" i="3"/>
  <c r="G81" i="3"/>
  <c r="E81" i="3"/>
  <c r="J81" i="3"/>
  <c r="L81" i="3"/>
  <c r="M81" i="3"/>
  <c r="N81" i="3"/>
  <c r="O81" i="3"/>
  <c r="P81" i="3"/>
  <c r="F81" i="3"/>
  <c r="S81" i="3"/>
  <c r="T81" i="3"/>
  <c r="G82" i="3"/>
  <c r="E82" i="3"/>
  <c r="J82" i="3"/>
  <c r="L82" i="3"/>
  <c r="M82" i="3"/>
  <c r="N82" i="3"/>
  <c r="O82" i="3"/>
  <c r="P82" i="3"/>
  <c r="F82" i="3"/>
  <c r="S82" i="3"/>
  <c r="T82" i="3"/>
  <c r="G83" i="3"/>
  <c r="E83" i="3"/>
  <c r="J83" i="3"/>
  <c r="L83" i="3"/>
  <c r="M83" i="3"/>
  <c r="N83" i="3"/>
  <c r="O83" i="3"/>
  <c r="P83" i="3"/>
  <c r="F83" i="3"/>
  <c r="S83" i="3"/>
  <c r="T83" i="3"/>
  <c r="G84" i="3"/>
  <c r="E84" i="3"/>
  <c r="J84" i="3"/>
  <c r="L84" i="3"/>
  <c r="M84" i="3"/>
  <c r="N84" i="3"/>
  <c r="O84" i="3"/>
  <c r="P84" i="3"/>
  <c r="F84" i="3"/>
  <c r="S84" i="3"/>
  <c r="T84" i="3"/>
  <c r="G85" i="3"/>
  <c r="E85" i="3"/>
  <c r="J85" i="3"/>
  <c r="L85" i="3"/>
  <c r="M85" i="3"/>
  <c r="N85" i="3"/>
  <c r="O85" i="3"/>
  <c r="P85" i="3"/>
  <c r="F85" i="3"/>
  <c r="S85" i="3"/>
  <c r="T85" i="3"/>
  <c r="G86" i="3"/>
  <c r="E86" i="3"/>
  <c r="J86" i="3"/>
  <c r="L86" i="3"/>
  <c r="M86" i="3"/>
  <c r="N86" i="3"/>
  <c r="O86" i="3"/>
  <c r="P86" i="3"/>
  <c r="F86" i="3"/>
  <c r="S86" i="3"/>
  <c r="T86" i="3"/>
  <c r="G87" i="3"/>
  <c r="E87" i="3"/>
  <c r="J87" i="3"/>
  <c r="L87" i="3"/>
  <c r="M87" i="3"/>
  <c r="N87" i="3"/>
  <c r="O87" i="3"/>
  <c r="P87" i="3"/>
  <c r="F87" i="3"/>
  <c r="S87" i="3"/>
  <c r="T87" i="3"/>
  <c r="G88" i="3"/>
  <c r="E88" i="3"/>
  <c r="J88" i="3"/>
  <c r="L88" i="3"/>
  <c r="M88" i="3"/>
  <c r="N88" i="3"/>
  <c r="O88" i="3"/>
  <c r="P88" i="3"/>
  <c r="F88" i="3"/>
  <c r="S88" i="3"/>
  <c r="T88" i="3"/>
  <c r="G89" i="3"/>
  <c r="E89" i="3"/>
  <c r="J89" i="3"/>
  <c r="L89" i="3"/>
  <c r="M89" i="3"/>
  <c r="N89" i="3"/>
  <c r="O89" i="3"/>
  <c r="P89" i="3"/>
  <c r="F89" i="3"/>
  <c r="S89" i="3"/>
  <c r="T89" i="3"/>
  <c r="G90" i="3"/>
  <c r="E90" i="3"/>
  <c r="J90" i="3"/>
  <c r="L90" i="3"/>
  <c r="M90" i="3"/>
  <c r="N90" i="3"/>
  <c r="O90" i="3"/>
  <c r="P90" i="3"/>
  <c r="F90" i="3"/>
  <c r="S90" i="3"/>
  <c r="T90" i="3"/>
  <c r="G91" i="3"/>
  <c r="E91" i="3"/>
  <c r="J91" i="3"/>
  <c r="L91" i="3"/>
  <c r="M91" i="3"/>
  <c r="N91" i="3"/>
  <c r="O91" i="3"/>
  <c r="P91" i="3"/>
  <c r="F91" i="3"/>
  <c r="S91" i="3"/>
  <c r="T91" i="3"/>
  <c r="G92" i="3"/>
  <c r="E92" i="3"/>
  <c r="J92" i="3"/>
  <c r="L92" i="3"/>
  <c r="M92" i="3"/>
  <c r="N92" i="3"/>
  <c r="O92" i="3"/>
  <c r="P92" i="3"/>
  <c r="F92" i="3"/>
  <c r="S92" i="3"/>
  <c r="T92" i="3"/>
  <c r="G93" i="3"/>
  <c r="E93" i="3"/>
  <c r="J93" i="3"/>
  <c r="L93" i="3"/>
  <c r="M93" i="3"/>
  <c r="N93" i="3"/>
  <c r="O93" i="3"/>
  <c r="P93" i="3"/>
  <c r="F93" i="3"/>
  <c r="S93" i="3"/>
  <c r="T93" i="3"/>
  <c r="G94" i="3"/>
  <c r="E94" i="3"/>
  <c r="J94" i="3"/>
  <c r="L94" i="3"/>
  <c r="M94" i="3"/>
  <c r="N94" i="3"/>
  <c r="O94" i="3"/>
  <c r="P94" i="3"/>
  <c r="F94" i="3"/>
  <c r="S94" i="3"/>
  <c r="T94" i="3"/>
  <c r="G95" i="3"/>
  <c r="E95" i="3"/>
  <c r="J95" i="3"/>
  <c r="L95" i="3"/>
  <c r="M95" i="3"/>
  <c r="N95" i="3"/>
  <c r="O95" i="3"/>
  <c r="P95" i="3"/>
  <c r="F95" i="3"/>
  <c r="S95" i="3"/>
  <c r="T95" i="3"/>
  <c r="G96" i="3"/>
  <c r="E96" i="3"/>
  <c r="J96" i="3"/>
  <c r="L96" i="3"/>
  <c r="M96" i="3"/>
  <c r="N96" i="3"/>
  <c r="O96" i="3"/>
  <c r="P96" i="3"/>
  <c r="F96" i="3"/>
  <c r="S96" i="3"/>
  <c r="T96" i="3"/>
  <c r="G97" i="3"/>
  <c r="E97" i="3"/>
  <c r="J97" i="3"/>
  <c r="L97" i="3"/>
  <c r="M97" i="3"/>
  <c r="N97" i="3"/>
  <c r="O97" i="3"/>
  <c r="P97" i="3"/>
  <c r="F97" i="3"/>
  <c r="S97" i="3"/>
  <c r="T97" i="3"/>
  <c r="G98" i="3"/>
  <c r="E98" i="3"/>
  <c r="J98" i="3"/>
  <c r="L98" i="3"/>
  <c r="M98" i="3"/>
  <c r="N98" i="3"/>
  <c r="O98" i="3"/>
  <c r="P98" i="3"/>
  <c r="F98" i="3"/>
  <c r="S98" i="3"/>
  <c r="T98" i="3"/>
  <c r="G99" i="3"/>
  <c r="E99" i="3"/>
  <c r="J99" i="3"/>
  <c r="L99" i="3"/>
  <c r="M99" i="3"/>
  <c r="N99" i="3"/>
  <c r="O99" i="3"/>
  <c r="P99" i="3"/>
  <c r="F99" i="3"/>
  <c r="S99" i="3"/>
  <c r="T99" i="3"/>
  <c r="G100" i="3"/>
  <c r="E100" i="3"/>
  <c r="J100" i="3"/>
  <c r="L100" i="3"/>
  <c r="M100" i="3"/>
  <c r="N100" i="3"/>
  <c r="O100" i="3"/>
  <c r="P100" i="3"/>
  <c r="F100" i="3"/>
  <c r="S100" i="3"/>
  <c r="T100" i="3"/>
  <c r="G101" i="3"/>
  <c r="E101" i="3"/>
  <c r="J101" i="3"/>
  <c r="L101" i="3"/>
  <c r="M101" i="3"/>
  <c r="N101" i="3"/>
  <c r="O101" i="3"/>
  <c r="P101" i="3"/>
  <c r="F101" i="3"/>
  <c r="S101" i="3"/>
  <c r="T101" i="3"/>
  <c r="G102" i="3"/>
  <c r="E102" i="3"/>
  <c r="J102" i="3"/>
  <c r="L102" i="3"/>
  <c r="M102" i="3"/>
  <c r="N102" i="3"/>
  <c r="O102" i="3"/>
  <c r="P102" i="3"/>
  <c r="F102" i="3"/>
  <c r="S102" i="3"/>
  <c r="T102" i="3"/>
  <c r="G103" i="3"/>
  <c r="E103" i="3"/>
  <c r="J103" i="3"/>
  <c r="L103" i="3"/>
  <c r="M103" i="3"/>
  <c r="N103" i="3"/>
  <c r="O103" i="3"/>
  <c r="P103" i="3"/>
  <c r="F103" i="3"/>
  <c r="S103" i="3"/>
  <c r="T103" i="3"/>
  <c r="G104" i="3"/>
  <c r="E104" i="3"/>
  <c r="J104" i="3"/>
  <c r="L104" i="3"/>
  <c r="M104" i="3"/>
  <c r="N104" i="3"/>
  <c r="O104" i="3"/>
  <c r="P104" i="3"/>
  <c r="F104" i="3"/>
  <c r="S104" i="3"/>
  <c r="T104" i="3"/>
  <c r="G105" i="3"/>
  <c r="E105" i="3"/>
  <c r="J105" i="3"/>
  <c r="L105" i="3"/>
  <c r="M105" i="3"/>
  <c r="N105" i="3"/>
  <c r="O105" i="3"/>
  <c r="P105" i="3"/>
  <c r="F105" i="3"/>
  <c r="S105" i="3"/>
  <c r="T105" i="3"/>
  <c r="G106" i="3"/>
  <c r="E106" i="3"/>
  <c r="J106" i="3"/>
  <c r="L106" i="3"/>
  <c r="M106" i="3"/>
  <c r="N106" i="3"/>
  <c r="O106" i="3"/>
  <c r="P106" i="3"/>
  <c r="F106" i="3"/>
  <c r="S106" i="3"/>
  <c r="T106" i="3"/>
  <c r="G107" i="3"/>
  <c r="E107" i="3"/>
  <c r="J107" i="3"/>
  <c r="L107" i="3"/>
  <c r="M107" i="3"/>
  <c r="N107" i="3"/>
  <c r="O107" i="3"/>
  <c r="P107" i="3"/>
  <c r="F107" i="3"/>
  <c r="S107" i="3"/>
  <c r="T107" i="3"/>
  <c r="G108" i="3"/>
  <c r="E108" i="3"/>
  <c r="J108" i="3"/>
  <c r="L108" i="3"/>
  <c r="M108" i="3"/>
  <c r="N108" i="3"/>
  <c r="O108" i="3"/>
  <c r="P108" i="3"/>
  <c r="F108" i="3"/>
  <c r="S108" i="3"/>
  <c r="T108" i="3"/>
  <c r="G109" i="3"/>
  <c r="E109" i="3"/>
  <c r="J109" i="3"/>
  <c r="L109" i="3"/>
  <c r="M109" i="3"/>
  <c r="N109" i="3"/>
  <c r="O109" i="3"/>
  <c r="P109" i="3"/>
  <c r="F109" i="3"/>
  <c r="S109" i="3"/>
  <c r="T109" i="3"/>
  <c r="G110" i="3"/>
  <c r="E110" i="3"/>
  <c r="J110" i="3"/>
  <c r="L110" i="3"/>
  <c r="M110" i="3"/>
  <c r="N110" i="3"/>
  <c r="O110" i="3"/>
  <c r="P110" i="3"/>
  <c r="F110" i="3"/>
  <c r="S110" i="3"/>
  <c r="T110" i="3"/>
  <c r="G111" i="3"/>
  <c r="E111" i="3"/>
  <c r="J111" i="3"/>
  <c r="L111" i="3"/>
  <c r="M111" i="3"/>
  <c r="N111" i="3"/>
  <c r="O111" i="3"/>
  <c r="P111" i="3"/>
  <c r="F111" i="3"/>
  <c r="S111" i="3"/>
  <c r="T111" i="3"/>
  <c r="G112" i="3"/>
  <c r="E112" i="3"/>
  <c r="J112" i="3"/>
  <c r="L112" i="3"/>
  <c r="M112" i="3"/>
  <c r="N112" i="3"/>
  <c r="O112" i="3"/>
  <c r="P112" i="3"/>
  <c r="F112" i="3"/>
  <c r="S112" i="3"/>
  <c r="T112" i="3"/>
  <c r="G113" i="3"/>
  <c r="E113" i="3"/>
  <c r="J113" i="3"/>
  <c r="L113" i="3"/>
  <c r="M113" i="3"/>
  <c r="N113" i="3"/>
  <c r="O113" i="3"/>
  <c r="P113" i="3"/>
  <c r="F113" i="3"/>
  <c r="S113" i="3"/>
  <c r="T113" i="3"/>
  <c r="G114" i="3"/>
  <c r="E114" i="3"/>
  <c r="J114" i="3"/>
  <c r="L114" i="3"/>
  <c r="M114" i="3"/>
  <c r="N114" i="3"/>
  <c r="O114" i="3"/>
  <c r="P114" i="3"/>
  <c r="F114" i="3"/>
  <c r="S114" i="3"/>
  <c r="T114" i="3"/>
  <c r="G115" i="3"/>
  <c r="E115" i="3"/>
  <c r="J115" i="3"/>
  <c r="L115" i="3"/>
  <c r="M115" i="3"/>
  <c r="N115" i="3"/>
  <c r="O115" i="3"/>
  <c r="P115" i="3"/>
  <c r="F115" i="3"/>
  <c r="S115" i="3"/>
  <c r="T115" i="3"/>
  <c r="G116" i="3"/>
  <c r="E116" i="3"/>
  <c r="J116" i="3"/>
  <c r="L116" i="3"/>
  <c r="M116" i="3"/>
  <c r="N116" i="3"/>
  <c r="O116" i="3"/>
  <c r="P116" i="3"/>
  <c r="F116" i="3"/>
  <c r="S116" i="3"/>
  <c r="T116" i="3"/>
  <c r="G117" i="3"/>
  <c r="E117" i="3"/>
  <c r="J117" i="3"/>
  <c r="L117" i="3"/>
  <c r="M117" i="3"/>
  <c r="N117" i="3"/>
  <c r="O117" i="3"/>
  <c r="P117" i="3"/>
  <c r="F117" i="3"/>
  <c r="S117" i="3"/>
  <c r="T117" i="3"/>
  <c r="G118" i="3"/>
  <c r="E118" i="3"/>
  <c r="J118" i="3"/>
  <c r="L118" i="3"/>
  <c r="M118" i="3"/>
  <c r="N118" i="3"/>
  <c r="O118" i="3"/>
  <c r="P118" i="3"/>
  <c r="F118" i="3"/>
  <c r="S118" i="3"/>
  <c r="T118" i="3"/>
  <c r="G119" i="3"/>
  <c r="E119" i="3"/>
  <c r="J119" i="3"/>
  <c r="L119" i="3"/>
  <c r="M119" i="3"/>
  <c r="N119" i="3"/>
  <c r="O119" i="3"/>
  <c r="P119" i="3"/>
  <c r="F119" i="3"/>
  <c r="S119" i="3"/>
  <c r="T119" i="3"/>
  <c r="G120" i="3"/>
  <c r="E120" i="3"/>
  <c r="J120" i="3"/>
  <c r="L120" i="3"/>
  <c r="M120" i="3"/>
  <c r="N120" i="3"/>
  <c r="O120" i="3"/>
  <c r="P120" i="3"/>
  <c r="F120" i="3"/>
  <c r="S120" i="3"/>
  <c r="T120" i="3"/>
  <c r="G121" i="3"/>
  <c r="E121" i="3"/>
  <c r="J121" i="3"/>
  <c r="L121" i="3"/>
  <c r="M121" i="3"/>
  <c r="N121" i="3"/>
  <c r="O121" i="3"/>
  <c r="P121" i="3"/>
  <c r="F121" i="3"/>
  <c r="S121" i="3"/>
  <c r="T121" i="3"/>
  <c r="G122" i="3"/>
  <c r="E122" i="3"/>
  <c r="J122" i="3"/>
  <c r="L122" i="3"/>
  <c r="M122" i="3"/>
  <c r="N122" i="3"/>
  <c r="O122" i="3"/>
  <c r="P122" i="3"/>
  <c r="F122" i="3"/>
  <c r="S122" i="3"/>
  <c r="T122" i="3"/>
  <c r="G123" i="3"/>
  <c r="E123" i="3"/>
  <c r="J123" i="3"/>
  <c r="L123" i="3"/>
  <c r="M123" i="3"/>
  <c r="N123" i="3"/>
  <c r="O123" i="3"/>
  <c r="P123" i="3"/>
  <c r="F123" i="3"/>
  <c r="S123" i="3"/>
  <c r="T123" i="3"/>
  <c r="G124" i="3"/>
  <c r="E124" i="3"/>
  <c r="J124" i="3"/>
  <c r="L124" i="3"/>
  <c r="M124" i="3"/>
  <c r="N124" i="3"/>
  <c r="O124" i="3"/>
  <c r="P124" i="3"/>
  <c r="F124" i="3"/>
  <c r="S124" i="3"/>
  <c r="T124" i="3"/>
  <c r="G125" i="3"/>
  <c r="E125" i="3"/>
  <c r="J125" i="3"/>
  <c r="L125" i="3"/>
  <c r="M125" i="3"/>
  <c r="N125" i="3"/>
  <c r="O125" i="3"/>
  <c r="P125" i="3"/>
  <c r="F125" i="3"/>
  <c r="S125" i="3"/>
  <c r="T125" i="3"/>
  <c r="G126" i="3"/>
  <c r="E126" i="3"/>
  <c r="J126" i="3"/>
  <c r="L126" i="3"/>
  <c r="M126" i="3"/>
  <c r="N126" i="3"/>
  <c r="O126" i="3"/>
  <c r="P126" i="3"/>
  <c r="F126" i="3"/>
  <c r="S126" i="3"/>
  <c r="T126" i="3"/>
  <c r="G127" i="3"/>
  <c r="E127" i="3"/>
  <c r="J127" i="3"/>
  <c r="L127" i="3"/>
  <c r="M127" i="3"/>
  <c r="N127" i="3"/>
  <c r="O127" i="3"/>
  <c r="P127" i="3"/>
  <c r="F127" i="3"/>
  <c r="S127" i="3"/>
  <c r="T127" i="3"/>
  <c r="G128" i="3"/>
  <c r="E128" i="3"/>
  <c r="J128" i="3"/>
  <c r="L128" i="3"/>
  <c r="M128" i="3"/>
  <c r="N128" i="3"/>
  <c r="O128" i="3"/>
  <c r="P128" i="3"/>
  <c r="F128" i="3"/>
  <c r="S128" i="3"/>
  <c r="T128" i="3"/>
  <c r="G129" i="3"/>
  <c r="E129" i="3"/>
  <c r="J129" i="3"/>
  <c r="L129" i="3"/>
  <c r="M129" i="3"/>
  <c r="N129" i="3"/>
  <c r="O129" i="3"/>
  <c r="P129" i="3"/>
  <c r="F129" i="3"/>
  <c r="S129" i="3"/>
  <c r="T129" i="3"/>
  <c r="G130" i="3"/>
  <c r="E130" i="3"/>
  <c r="J130" i="3"/>
  <c r="L130" i="3"/>
  <c r="M130" i="3"/>
  <c r="N130" i="3"/>
  <c r="O130" i="3"/>
  <c r="P130" i="3"/>
  <c r="F130" i="3"/>
  <c r="S130" i="3"/>
  <c r="T130" i="3"/>
  <c r="G131" i="3"/>
  <c r="E131" i="3"/>
  <c r="J131" i="3"/>
  <c r="L131" i="3"/>
  <c r="M131" i="3"/>
  <c r="N131" i="3"/>
  <c r="O131" i="3"/>
  <c r="P131" i="3"/>
  <c r="F131" i="3"/>
  <c r="S131" i="3"/>
  <c r="T131" i="3"/>
  <c r="G132" i="3"/>
  <c r="E132" i="3"/>
  <c r="J132" i="3"/>
  <c r="L132" i="3"/>
  <c r="M132" i="3"/>
  <c r="N132" i="3"/>
  <c r="O132" i="3"/>
  <c r="P132" i="3"/>
  <c r="F132" i="3"/>
  <c r="S132" i="3"/>
  <c r="T132" i="3"/>
  <c r="G133" i="3"/>
  <c r="E133" i="3"/>
  <c r="J133" i="3"/>
  <c r="L133" i="3"/>
  <c r="M133" i="3"/>
  <c r="N133" i="3"/>
  <c r="O133" i="3"/>
  <c r="P133" i="3"/>
  <c r="F133" i="3"/>
  <c r="S133" i="3"/>
  <c r="T133" i="3"/>
  <c r="G134" i="3"/>
  <c r="E134" i="3"/>
  <c r="J134" i="3"/>
  <c r="L134" i="3"/>
  <c r="M134" i="3"/>
  <c r="N134" i="3"/>
  <c r="O134" i="3"/>
  <c r="P134" i="3"/>
  <c r="F134" i="3"/>
  <c r="S134" i="3"/>
  <c r="T134" i="3"/>
  <c r="G135" i="3"/>
  <c r="E135" i="3"/>
  <c r="J135" i="3"/>
  <c r="L135" i="3"/>
  <c r="M135" i="3"/>
  <c r="N135" i="3"/>
  <c r="O135" i="3"/>
  <c r="P135" i="3"/>
  <c r="F135" i="3"/>
  <c r="S135" i="3"/>
  <c r="T135" i="3"/>
  <c r="G136" i="3"/>
  <c r="E136" i="3"/>
  <c r="J136" i="3"/>
  <c r="L136" i="3"/>
  <c r="M136" i="3"/>
  <c r="N136" i="3"/>
  <c r="O136" i="3"/>
  <c r="P136" i="3"/>
  <c r="F136" i="3"/>
  <c r="S136" i="3"/>
  <c r="T136" i="3"/>
  <c r="G137" i="3"/>
  <c r="E137" i="3"/>
  <c r="J137" i="3"/>
  <c r="L137" i="3"/>
  <c r="M137" i="3"/>
  <c r="N137" i="3"/>
  <c r="O137" i="3"/>
  <c r="P137" i="3"/>
  <c r="F137" i="3"/>
  <c r="S137" i="3"/>
  <c r="T137" i="3"/>
  <c r="G138" i="3"/>
  <c r="E138" i="3"/>
  <c r="J138" i="3"/>
  <c r="L138" i="3"/>
  <c r="M138" i="3"/>
  <c r="N138" i="3"/>
  <c r="O138" i="3"/>
  <c r="P138" i="3"/>
  <c r="F138" i="3"/>
  <c r="S138" i="3"/>
  <c r="T138" i="3"/>
  <c r="G139" i="3"/>
  <c r="E139" i="3"/>
  <c r="J139" i="3"/>
  <c r="L139" i="3"/>
  <c r="M139" i="3"/>
  <c r="N139" i="3"/>
  <c r="O139" i="3"/>
  <c r="P139" i="3"/>
  <c r="F139" i="3"/>
  <c r="S139" i="3"/>
  <c r="T139" i="3"/>
  <c r="G140" i="3"/>
  <c r="E140" i="3"/>
  <c r="J140" i="3"/>
  <c r="L140" i="3"/>
  <c r="M140" i="3"/>
  <c r="N140" i="3"/>
  <c r="O140" i="3"/>
  <c r="P140" i="3"/>
  <c r="F140" i="3"/>
  <c r="S140" i="3"/>
  <c r="T140" i="3"/>
  <c r="G141" i="3"/>
  <c r="E141" i="3"/>
  <c r="J141" i="3"/>
  <c r="L141" i="3"/>
  <c r="M141" i="3"/>
  <c r="N141" i="3"/>
  <c r="O141" i="3"/>
  <c r="P141" i="3"/>
  <c r="F141" i="3"/>
  <c r="S141" i="3"/>
  <c r="T141" i="3"/>
  <c r="G142" i="3"/>
  <c r="E142" i="3"/>
  <c r="J142" i="3"/>
  <c r="L142" i="3"/>
  <c r="M142" i="3"/>
  <c r="N142" i="3"/>
  <c r="O142" i="3"/>
  <c r="P142" i="3"/>
  <c r="F142" i="3"/>
  <c r="S142" i="3"/>
  <c r="T142" i="3"/>
  <c r="G143" i="3"/>
  <c r="E143" i="3"/>
  <c r="J143" i="3"/>
  <c r="L143" i="3"/>
  <c r="M143" i="3"/>
  <c r="N143" i="3"/>
  <c r="O143" i="3"/>
  <c r="P143" i="3"/>
  <c r="F143" i="3"/>
  <c r="S143" i="3"/>
  <c r="T143" i="3"/>
  <c r="G144" i="3"/>
  <c r="E144" i="3"/>
  <c r="J144" i="3"/>
  <c r="L144" i="3"/>
  <c r="M144" i="3"/>
  <c r="N144" i="3"/>
  <c r="O144" i="3"/>
  <c r="P144" i="3"/>
  <c r="F144" i="3"/>
  <c r="S144" i="3"/>
  <c r="T144" i="3"/>
  <c r="G145" i="3"/>
  <c r="E145" i="3"/>
  <c r="J145" i="3"/>
  <c r="L145" i="3"/>
  <c r="M145" i="3"/>
  <c r="N145" i="3"/>
  <c r="O145" i="3"/>
  <c r="P145" i="3"/>
  <c r="F145" i="3"/>
  <c r="S145" i="3"/>
  <c r="T145" i="3"/>
  <c r="G146" i="3"/>
  <c r="E146" i="3"/>
  <c r="J146" i="3"/>
  <c r="L146" i="3"/>
  <c r="M146" i="3"/>
  <c r="N146" i="3"/>
  <c r="O146" i="3"/>
  <c r="P146" i="3"/>
  <c r="F146" i="3"/>
  <c r="S146" i="3"/>
  <c r="T146" i="3"/>
  <c r="G147" i="3"/>
  <c r="E147" i="3"/>
  <c r="J147" i="3"/>
  <c r="L147" i="3"/>
  <c r="M147" i="3"/>
  <c r="N147" i="3"/>
  <c r="O147" i="3"/>
  <c r="P147" i="3"/>
  <c r="F147" i="3"/>
  <c r="S147" i="3"/>
  <c r="T147" i="3"/>
  <c r="G148" i="3"/>
  <c r="E148" i="3"/>
  <c r="J148" i="3"/>
  <c r="L148" i="3"/>
  <c r="M148" i="3"/>
  <c r="N148" i="3"/>
  <c r="O148" i="3"/>
  <c r="P148" i="3"/>
  <c r="F148" i="3"/>
  <c r="S148" i="3"/>
  <c r="T148" i="3"/>
  <c r="G149" i="3"/>
  <c r="E149" i="3"/>
  <c r="J149" i="3"/>
  <c r="L149" i="3"/>
  <c r="M149" i="3"/>
  <c r="N149" i="3"/>
  <c r="O149" i="3"/>
  <c r="P149" i="3"/>
  <c r="F149" i="3"/>
  <c r="S149" i="3"/>
  <c r="T149" i="3"/>
  <c r="G150" i="3"/>
  <c r="E150" i="3"/>
  <c r="J150" i="3"/>
  <c r="L150" i="3"/>
  <c r="M150" i="3"/>
  <c r="N150" i="3"/>
  <c r="O150" i="3"/>
  <c r="P150" i="3"/>
  <c r="F150" i="3"/>
  <c r="S150" i="3"/>
  <c r="T150" i="3"/>
  <c r="G151" i="3"/>
  <c r="E151" i="3"/>
  <c r="J151" i="3"/>
  <c r="L151" i="3"/>
  <c r="M151" i="3"/>
  <c r="N151" i="3"/>
  <c r="O151" i="3"/>
  <c r="P151" i="3"/>
  <c r="F151" i="3"/>
  <c r="S151" i="3"/>
  <c r="T151" i="3"/>
  <c r="G152" i="3"/>
  <c r="E152" i="3"/>
  <c r="J152" i="3"/>
  <c r="L152" i="3"/>
  <c r="M152" i="3"/>
  <c r="N152" i="3"/>
  <c r="O152" i="3"/>
  <c r="P152" i="3"/>
  <c r="F152" i="3"/>
  <c r="S152" i="3"/>
  <c r="T152" i="3"/>
  <c r="G153" i="3"/>
  <c r="E153" i="3"/>
  <c r="J153" i="3"/>
  <c r="L153" i="3"/>
  <c r="M153" i="3"/>
  <c r="N153" i="3"/>
  <c r="O153" i="3"/>
  <c r="P153" i="3"/>
  <c r="F153" i="3"/>
  <c r="S153" i="3"/>
  <c r="T153" i="3"/>
  <c r="G154" i="3"/>
  <c r="E154" i="3"/>
  <c r="J154" i="3"/>
  <c r="L154" i="3"/>
  <c r="M154" i="3"/>
  <c r="N154" i="3"/>
  <c r="O154" i="3"/>
  <c r="P154" i="3"/>
  <c r="F154" i="3"/>
  <c r="S154" i="3"/>
  <c r="T154" i="3"/>
  <c r="G155" i="3"/>
  <c r="E155" i="3"/>
  <c r="J155" i="3"/>
  <c r="L155" i="3"/>
  <c r="M155" i="3"/>
  <c r="N155" i="3"/>
  <c r="O155" i="3"/>
  <c r="P155" i="3"/>
  <c r="F155" i="3"/>
  <c r="S155" i="3"/>
  <c r="T155" i="3"/>
  <c r="G156" i="3"/>
  <c r="E156" i="3"/>
  <c r="J156" i="3"/>
  <c r="L156" i="3"/>
  <c r="M156" i="3"/>
  <c r="N156" i="3"/>
  <c r="O156" i="3"/>
  <c r="P156" i="3"/>
  <c r="F156" i="3"/>
  <c r="S156" i="3"/>
  <c r="T156" i="3"/>
  <c r="G157" i="3"/>
  <c r="E157" i="3"/>
  <c r="J157" i="3"/>
  <c r="L157" i="3"/>
  <c r="M157" i="3"/>
  <c r="N157" i="3"/>
  <c r="O157" i="3"/>
  <c r="P157" i="3"/>
  <c r="F157" i="3"/>
  <c r="S157" i="3"/>
  <c r="T157" i="3"/>
  <c r="G158" i="3"/>
  <c r="E158" i="3"/>
  <c r="J158" i="3"/>
  <c r="L158" i="3"/>
  <c r="M158" i="3"/>
  <c r="N158" i="3"/>
  <c r="O158" i="3"/>
  <c r="P158" i="3"/>
  <c r="F158" i="3"/>
  <c r="S158" i="3"/>
  <c r="T158" i="3"/>
  <c r="G159" i="3"/>
  <c r="E159" i="3"/>
  <c r="J159" i="3"/>
  <c r="L159" i="3"/>
  <c r="M159" i="3"/>
  <c r="N159" i="3"/>
  <c r="O159" i="3"/>
  <c r="P159" i="3"/>
  <c r="F159" i="3"/>
  <c r="S159" i="3"/>
  <c r="T159" i="3"/>
  <c r="G160" i="3"/>
  <c r="E160" i="3"/>
  <c r="J160" i="3"/>
  <c r="L160" i="3"/>
  <c r="M160" i="3"/>
  <c r="N160" i="3"/>
  <c r="O160" i="3"/>
  <c r="P160" i="3"/>
  <c r="F160" i="3"/>
  <c r="S160" i="3"/>
  <c r="T160" i="3"/>
  <c r="G161" i="3"/>
  <c r="E161" i="3"/>
  <c r="J161" i="3"/>
  <c r="L161" i="3"/>
  <c r="M161" i="3"/>
  <c r="N161" i="3"/>
  <c r="O161" i="3"/>
  <c r="P161" i="3"/>
  <c r="F161" i="3"/>
  <c r="S161" i="3"/>
  <c r="T161" i="3"/>
  <c r="G162" i="3"/>
  <c r="E162" i="3"/>
  <c r="J162" i="3"/>
  <c r="L162" i="3"/>
  <c r="M162" i="3"/>
  <c r="N162" i="3"/>
  <c r="O162" i="3"/>
  <c r="P162" i="3"/>
  <c r="F162" i="3"/>
  <c r="S162" i="3"/>
  <c r="T162" i="3"/>
  <c r="G163" i="3"/>
  <c r="E163" i="3"/>
  <c r="J163" i="3"/>
  <c r="L163" i="3"/>
  <c r="M163" i="3"/>
  <c r="N163" i="3"/>
  <c r="O163" i="3"/>
  <c r="P163" i="3"/>
  <c r="F163" i="3"/>
  <c r="S163" i="3"/>
  <c r="T163" i="3"/>
  <c r="G164" i="3"/>
  <c r="E164" i="3"/>
  <c r="J164" i="3"/>
  <c r="L164" i="3"/>
  <c r="M164" i="3"/>
  <c r="N164" i="3"/>
  <c r="O164" i="3"/>
  <c r="P164" i="3"/>
  <c r="F164" i="3"/>
  <c r="S164" i="3"/>
  <c r="T164" i="3"/>
  <c r="G165" i="3"/>
  <c r="E165" i="3"/>
  <c r="J165" i="3"/>
  <c r="L165" i="3"/>
  <c r="M165" i="3"/>
  <c r="N165" i="3"/>
  <c r="O165" i="3"/>
  <c r="P165" i="3"/>
  <c r="F165" i="3"/>
  <c r="S165" i="3"/>
  <c r="T165" i="3"/>
  <c r="G166" i="3"/>
  <c r="E166" i="3"/>
  <c r="J166" i="3"/>
  <c r="L166" i="3"/>
  <c r="M166" i="3"/>
  <c r="N166" i="3"/>
  <c r="O166" i="3"/>
  <c r="P166" i="3"/>
  <c r="F166" i="3"/>
  <c r="S166" i="3"/>
  <c r="T166" i="3"/>
  <c r="G167" i="3"/>
  <c r="E167" i="3"/>
  <c r="J167" i="3"/>
  <c r="L167" i="3"/>
  <c r="M167" i="3"/>
  <c r="N167" i="3"/>
  <c r="O167" i="3"/>
  <c r="P167" i="3"/>
  <c r="F167" i="3"/>
  <c r="S167" i="3"/>
  <c r="T167" i="3"/>
  <c r="G168" i="3"/>
  <c r="E168" i="3"/>
  <c r="J168" i="3"/>
  <c r="L168" i="3"/>
  <c r="M168" i="3"/>
  <c r="N168" i="3"/>
  <c r="O168" i="3"/>
  <c r="P168" i="3"/>
  <c r="F168" i="3"/>
  <c r="S168" i="3"/>
  <c r="T168" i="3"/>
  <c r="G169" i="3"/>
  <c r="E169" i="3"/>
  <c r="J169" i="3"/>
  <c r="L169" i="3"/>
  <c r="M169" i="3"/>
  <c r="N169" i="3"/>
  <c r="O169" i="3"/>
  <c r="P169" i="3"/>
  <c r="F169" i="3"/>
  <c r="S169" i="3"/>
  <c r="T169" i="3"/>
  <c r="G170" i="3"/>
  <c r="E170" i="3"/>
  <c r="J170" i="3"/>
  <c r="L170" i="3"/>
  <c r="M170" i="3"/>
  <c r="N170" i="3"/>
  <c r="O170" i="3"/>
  <c r="P170" i="3"/>
  <c r="F170" i="3"/>
  <c r="S170" i="3"/>
  <c r="T170" i="3"/>
  <c r="G171" i="3"/>
  <c r="E171" i="3"/>
  <c r="J171" i="3"/>
  <c r="L171" i="3"/>
  <c r="M171" i="3"/>
  <c r="N171" i="3"/>
  <c r="O171" i="3"/>
  <c r="P171" i="3"/>
  <c r="F171" i="3"/>
  <c r="S171" i="3"/>
  <c r="T171" i="3"/>
  <c r="G172" i="3"/>
  <c r="E172" i="3"/>
  <c r="J172" i="3"/>
  <c r="L172" i="3"/>
  <c r="M172" i="3"/>
  <c r="N172" i="3"/>
  <c r="O172" i="3"/>
  <c r="P172" i="3"/>
  <c r="F172" i="3"/>
  <c r="S172" i="3"/>
  <c r="T172" i="3"/>
  <c r="G173" i="3"/>
  <c r="E173" i="3"/>
  <c r="J173" i="3"/>
  <c r="L173" i="3"/>
  <c r="M173" i="3"/>
  <c r="N173" i="3"/>
  <c r="O173" i="3"/>
  <c r="P173" i="3"/>
  <c r="F173" i="3"/>
  <c r="S173" i="3"/>
  <c r="T173" i="3"/>
  <c r="G174" i="3"/>
  <c r="E174" i="3"/>
  <c r="J174" i="3"/>
  <c r="L174" i="3"/>
  <c r="M174" i="3"/>
  <c r="N174" i="3"/>
  <c r="O174" i="3"/>
  <c r="P174" i="3"/>
  <c r="F174" i="3"/>
  <c r="S174" i="3"/>
  <c r="T174" i="3"/>
  <c r="G175" i="3"/>
  <c r="E175" i="3"/>
  <c r="J175" i="3"/>
  <c r="L175" i="3"/>
  <c r="M175" i="3"/>
  <c r="N175" i="3"/>
  <c r="O175" i="3"/>
  <c r="P175" i="3"/>
  <c r="F175" i="3"/>
  <c r="S175" i="3"/>
  <c r="T175" i="3"/>
  <c r="G176" i="3"/>
  <c r="E176" i="3"/>
  <c r="J176" i="3"/>
  <c r="L176" i="3"/>
  <c r="M176" i="3"/>
  <c r="N176" i="3"/>
  <c r="O176" i="3"/>
  <c r="P176" i="3"/>
  <c r="F176" i="3"/>
  <c r="S176" i="3"/>
  <c r="T176" i="3"/>
  <c r="G177" i="3"/>
  <c r="E177" i="3"/>
  <c r="J177" i="3"/>
  <c r="L177" i="3"/>
  <c r="M177" i="3"/>
  <c r="N177" i="3"/>
  <c r="O177" i="3"/>
  <c r="P177" i="3"/>
  <c r="F177" i="3"/>
  <c r="S177" i="3"/>
  <c r="T177" i="3"/>
  <c r="G178" i="3"/>
  <c r="E178" i="3"/>
  <c r="J178" i="3"/>
  <c r="L178" i="3"/>
  <c r="M178" i="3"/>
  <c r="N178" i="3"/>
  <c r="O178" i="3"/>
  <c r="P178" i="3"/>
  <c r="F178" i="3"/>
  <c r="S178" i="3"/>
  <c r="T178" i="3"/>
  <c r="G179" i="3"/>
  <c r="E179" i="3"/>
  <c r="J179" i="3"/>
  <c r="L179" i="3"/>
  <c r="M179" i="3"/>
  <c r="N179" i="3"/>
  <c r="O179" i="3"/>
  <c r="P179" i="3"/>
  <c r="F179" i="3"/>
  <c r="S179" i="3"/>
  <c r="T179" i="3"/>
  <c r="G180" i="3"/>
  <c r="E180" i="3"/>
  <c r="J180" i="3"/>
  <c r="L180" i="3"/>
  <c r="M180" i="3"/>
  <c r="N180" i="3"/>
  <c r="O180" i="3"/>
  <c r="P180" i="3"/>
  <c r="F180" i="3"/>
  <c r="S180" i="3"/>
  <c r="T180" i="3"/>
  <c r="G181" i="3"/>
  <c r="E181" i="3"/>
  <c r="J181" i="3"/>
  <c r="L181" i="3"/>
  <c r="M181" i="3"/>
  <c r="N181" i="3"/>
  <c r="O181" i="3"/>
  <c r="P181" i="3"/>
  <c r="F181" i="3"/>
  <c r="S181" i="3"/>
  <c r="T181" i="3"/>
  <c r="G182" i="3"/>
  <c r="E182" i="3"/>
  <c r="J182" i="3"/>
  <c r="L182" i="3"/>
  <c r="M182" i="3"/>
  <c r="N182" i="3"/>
  <c r="O182" i="3"/>
  <c r="P182" i="3"/>
  <c r="F182" i="3"/>
  <c r="S182" i="3"/>
  <c r="T182" i="3"/>
  <c r="G183" i="3"/>
  <c r="E183" i="3"/>
  <c r="J183" i="3"/>
  <c r="L183" i="3"/>
  <c r="M183" i="3"/>
  <c r="N183" i="3"/>
  <c r="O183" i="3"/>
  <c r="P183" i="3"/>
  <c r="F183" i="3"/>
  <c r="S183" i="3"/>
  <c r="T183" i="3"/>
  <c r="G184" i="3"/>
  <c r="E184" i="3"/>
  <c r="J184" i="3"/>
  <c r="L184" i="3"/>
  <c r="M184" i="3"/>
  <c r="N184" i="3"/>
  <c r="O184" i="3"/>
  <c r="P184" i="3"/>
  <c r="F184" i="3"/>
  <c r="S184" i="3"/>
  <c r="T184" i="3"/>
  <c r="G185" i="3"/>
  <c r="E185" i="3"/>
  <c r="J185" i="3"/>
  <c r="L185" i="3"/>
  <c r="M185" i="3"/>
  <c r="N185" i="3"/>
  <c r="O185" i="3"/>
  <c r="P185" i="3"/>
  <c r="F185" i="3"/>
  <c r="S185" i="3"/>
  <c r="T185" i="3"/>
  <c r="G186" i="3"/>
  <c r="E186" i="3"/>
  <c r="J186" i="3"/>
  <c r="L186" i="3"/>
  <c r="M186" i="3"/>
  <c r="N186" i="3"/>
  <c r="O186" i="3"/>
  <c r="P186" i="3"/>
  <c r="F186" i="3"/>
  <c r="S186" i="3"/>
  <c r="T186" i="3"/>
  <c r="G187" i="3"/>
  <c r="E187" i="3"/>
  <c r="J187" i="3"/>
  <c r="L187" i="3"/>
  <c r="M187" i="3"/>
  <c r="N187" i="3"/>
  <c r="O187" i="3"/>
  <c r="P187" i="3"/>
  <c r="F187" i="3"/>
  <c r="S187" i="3"/>
  <c r="T187" i="3"/>
  <c r="G188" i="3"/>
  <c r="E188" i="3"/>
  <c r="J188" i="3"/>
  <c r="L188" i="3"/>
  <c r="M188" i="3"/>
  <c r="N188" i="3"/>
  <c r="O188" i="3"/>
  <c r="P188" i="3"/>
  <c r="F188" i="3"/>
  <c r="S188" i="3"/>
  <c r="T188" i="3"/>
  <c r="G189" i="3"/>
  <c r="E189" i="3"/>
  <c r="J189" i="3"/>
  <c r="L189" i="3"/>
  <c r="M189" i="3"/>
  <c r="N189" i="3"/>
  <c r="O189" i="3"/>
  <c r="P189" i="3"/>
  <c r="F189" i="3"/>
  <c r="S189" i="3"/>
  <c r="T189" i="3"/>
  <c r="G190" i="3"/>
  <c r="E190" i="3"/>
  <c r="J190" i="3"/>
  <c r="L190" i="3"/>
  <c r="M190" i="3"/>
  <c r="N190" i="3"/>
  <c r="O190" i="3"/>
  <c r="P190" i="3"/>
  <c r="F190" i="3"/>
  <c r="S190" i="3"/>
  <c r="T190" i="3"/>
  <c r="G191" i="3"/>
  <c r="E191" i="3"/>
  <c r="J191" i="3"/>
  <c r="L191" i="3"/>
  <c r="M191" i="3"/>
  <c r="N191" i="3"/>
  <c r="O191" i="3"/>
  <c r="P191" i="3"/>
  <c r="F191" i="3"/>
  <c r="S191" i="3"/>
  <c r="T191" i="3"/>
  <c r="G192" i="3"/>
  <c r="E192" i="3"/>
  <c r="J192" i="3"/>
  <c r="L192" i="3"/>
  <c r="M192" i="3"/>
  <c r="N192" i="3"/>
  <c r="O192" i="3"/>
  <c r="P192" i="3"/>
  <c r="F192" i="3"/>
  <c r="S192" i="3"/>
  <c r="T192" i="3"/>
  <c r="G193" i="3"/>
  <c r="E193" i="3"/>
  <c r="J193" i="3"/>
  <c r="L193" i="3"/>
  <c r="M193" i="3"/>
  <c r="N193" i="3"/>
  <c r="O193" i="3"/>
  <c r="P193" i="3"/>
  <c r="F193" i="3"/>
  <c r="S193" i="3"/>
  <c r="T193" i="3"/>
  <c r="G194" i="3"/>
  <c r="E194" i="3"/>
  <c r="J194" i="3"/>
  <c r="L194" i="3"/>
  <c r="M194" i="3"/>
  <c r="N194" i="3"/>
  <c r="O194" i="3"/>
  <c r="P194" i="3"/>
  <c r="F194" i="3"/>
  <c r="S194" i="3"/>
  <c r="T194" i="3"/>
  <c r="G195" i="3"/>
  <c r="E195" i="3"/>
  <c r="J195" i="3"/>
  <c r="L195" i="3"/>
  <c r="M195" i="3"/>
  <c r="N195" i="3"/>
  <c r="O195" i="3"/>
  <c r="P195" i="3"/>
  <c r="F195" i="3"/>
  <c r="S195" i="3"/>
  <c r="T195" i="3"/>
  <c r="G196" i="3"/>
  <c r="E196" i="3"/>
  <c r="J196" i="3"/>
  <c r="L196" i="3"/>
  <c r="M196" i="3"/>
  <c r="N196" i="3"/>
  <c r="O196" i="3"/>
  <c r="P196" i="3"/>
  <c r="F196" i="3"/>
  <c r="S196" i="3"/>
  <c r="T196" i="3"/>
  <c r="G197" i="3"/>
  <c r="E197" i="3"/>
  <c r="J197" i="3"/>
  <c r="L197" i="3"/>
  <c r="M197" i="3"/>
  <c r="N197" i="3"/>
  <c r="O197" i="3"/>
  <c r="P197" i="3"/>
  <c r="F197" i="3"/>
  <c r="S197" i="3"/>
  <c r="T197" i="3"/>
  <c r="G198" i="3"/>
  <c r="E198" i="3"/>
  <c r="J198" i="3"/>
  <c r="L198" i="3"/>
  <c r="M198" i="3"/>
  <c r="N198" i="3"/>
  <c r="O198" i="3"/>
  <c r="P198" i="3"/>
  <c r="F198" i="3"/>
  <c r="S198" i="3"/>
  <c r="T198" i="3"/>
  <c r="G199" i="3"/>
  <c r="E199" i="3"/>
  <c r="J199" i="3"/>
  <c r="L199" i="3"/>
  <c r="M199" i="3"/>
  <c r="N199" i="3"/>
  <c r="O199" i="3"/>
  <c r="P199" i="3"/>
  <c r="F199" i="3"/>
  <c r="S199" i="3"/>
  <c r="T199" i="3"/>
  <c r="G200" i="3"/>
  <c r="E200" i="3"/>
  <c r="J200" i="3"/>
  <c r="L200" i="3"/>
  <c r="M200" i="3"/>
  <c r="N200" i="3"/>
  <c r="O200" i="3"/>
  <c r="P200" i="3"/>
  <c r="F200" i="3"/>
  <c r="S200" i="3"/>
  <c r="T200" i="3"/>
  <c r="G201" i="3"/>
  <c r="E201" i="3"/>
  <c r="J201" i="3"/>
  <c r="L201" i="3"/>
  <c r="M201" i="3"/>
  <c r="N201" i="3"/>
  <c r="O201" i="3"/>
  <c r="P201" i="3"/>
  <c r="F201" i="3"/>
  <c r="S201" i="3"/>
  <c r="T201" i="3"/>
  <c r="G202" i="3"/>
  <c r="E202" i="3"/>
  <c r="J202" i="3"/>
  <c r="L202" i="3"/>
  <c r="M202" i="3"/>
  <c r="N202" i="3"/>
  <c r="O202" i="3"/>
  <c r="P202" i="3"/>
  <c r="F202" i="3"/>
  <c r="S202" i="3"/>
  <c r="T202" i="3"/>
  <c r="G203" i="3"/>
  <c r="E203" i="3"/>
  <c r="J203" i="3"/>
  <c r="L203" i="3"/>
  <c r="M203" i="3"/>
  <c r="N203" i="3"/>
  <c r="O203" i="3"/>
  <c r="P203" i="3"/>
  <c r="F203" i="3"/>
  <c r="S203" i="3"/>
  <c r="T203" i="3"/>
  <c r="G204" i="3"/>
  <c r="E204" i="3"/>
  <c r="J204" i="3"/>
  <c r="L204" i="3"/>
  <c r="M204" i="3"/>
  <c r="N204" i="3"/>
  <c r="O204" i="3"/>
  <c r="P204" i="3"/>
  <c r="F204" i="3"/>
  <c r="S204" i="3"/>
  <c r="T204" i="3"/>
  <c r="G205" i="3"/>
  <c r="E205" i="3"/>
  <c r="J205" i="3"/>
  <c r="L205" i="3"/>
  <c r="M205" i="3"/>
  <c r="N205" i="3"/>
  <c r="O205" i="3"/>
  <c r="P205" i="3"/>
  <c r="F205" i="3"/>
  <c r="S205" i="3"/>
  <c r="T205" i="3"/>
  <c r="G206" i="3"/>
  <c r="E206" i="3"/>
  <c r="J206" i="3"/>
  <c r="L206" i="3"/>
  <c r="M206" i="3"/>
  <c r="N206" i="3"/>
  <c r="O206" i="3"/>
  <c r="P206" i="3"/>
  <c r="F206" i="3"/>
  <c r="S206" i="3"/>
  <c r="T206" i="3"/>
  <c r="G207" i="3"/>
  <c r="E207" i="3"/>
  <c r="J207" i="3"/>
  <c r="L207" i="3"/>
  <c r="M207" i="3"/>
  <c r="N207" i="3"/>
  <c r="O207" i="3"/>
  <c r="P207" i="3"/>
  <c r="F207" i="3"/>
  <c r="S207" i="3"/>
  <c r="T207" i="3"/>
  <c r="G208" i="3"/>
  <c r="E208" i="3"/>
  <c r="J208" i="3"/>
  <c r="L208" i="3"/>
  <c r="M208" i="3"/>
  <c r="N208" i="3"/>
  <c r="O208" i="3"/>
  <c r="P208" i="3"/>
  <c r="F208" i="3"/>
  <c r="S208" i="3"/>
  <c r="T208" i="3"/>
  <c r="G209" i="3"/>
  <c r="E209" i="3"/>
  <c r="J209" i="3"/>
  <c r="L209" i="3"/>
  <c r="M209" i="3"/>
  <c r="N209" i="3"/>
  <c r="O209" i="3"/>
  <c r="P209" i="3"/>
  <c r="F209" i="3"/>
  <c r="S209" i="3"/>
  <c r="T209" i="3"/>
  <c r="G210" i="3"/>
  <c r="E210" i="3"/>
  <c r="J210" i="3"/>
  <c r="L210" i="3"/>
  <c r="M210" i="3"/>
  <c r="N210" i="3"/>
  <c r="O210" i="3"/>
  <c r="P210" i="3"/>
  <c r="F210" i="3"/>
  <c r="S210" i="3"/>
  <c r="T210" i="3"/>
  <c r="G211" i="3"/>
  <c r="E211" i="3"/>
  <c r="J211" i="3"/>
  <c r="L211" i="3"/>
  <c r="M211" i="3"/>
  <c r="N211" i="3"/>
  <c r="O211" i="3"/>
  <c r="P211" i="3"/>
  <c r="F211" i="3"/>
  <c r="S211" i="3"/>
  <c r="T211" i="3"/>
  <c r="G212" i="3"/>
  <c r="E212" i="3"/>
  <c r="J212" i="3"/>
  <c r="L212" i="3"/>
  <c r="M212" i="3"/>
  <c r="N212" i="3"/>
  <c r="O212" i="3"/>
  <c r="P212" i="3"/>
  <c r="F212" i="3"/>
  <c r="S212" i="3"/>
  <c r="T212" i="3"/>
  <c r="G213" i="3"/>
  <c r="E213" i="3"/>
  <c r="J213" i="3"/>
  <c r="L213" i="3"/>
  <c r="M213" i="3"/>
  <c r="N213" i="3"/>
  <c r="O213" i="3"/>
  <c r="P213" i="3"/>
  <c r="F213" i="3"/>
  <c r="S213" i="3"/>
  <c r="T213" i="3"/>
  <c r="G214" i="3"/>
  <c r="E214" i="3"/>
  <c r="J214" i="3"/>
  <c r="L214" i="3"/>
  <c r="M214" i="3"/>
  <c r="N214" i="3"/>
  <c r="O214" i="3"/>
  <c r="P214" i="3"/>
  <c r="F214" i="3"/>
  <c r="S214" i="3"/>
  <c r="T214" i="3"/>
  <c r="G215" i="3"/>
  <c r="E215" i="3"/>
  <c r="J215" i="3"/>
  <c r="L215" i="3"/>
  <c r="M215" i="3"/>
  <c r="N215" i="3"/>
  <c r="O215" i="3"/>
  <c r="P215" i="3"/>
  <c r="F215" i="3"/>
  <c r="S215" i="3"/>
  <c r="T215" i="3"/>
  <c r="G216" i="3"/>
  <c r="E216" i="3"/>
  <c r="J216" i="3"/>
  <c r="L216" i="3"/>
  <c r="M216" i="3"/>
  <c r="N216" i="3"/>
  <c r="O216" i="3"/>
  <c r="P216" i="3"/>
  <c r="F216" i="3"/>
  <c r="S216" i="3"/>
  <c r="T216" i="3"/>
  <c r="G217" i="3"/>
  <c r="E217" i="3"/>
  <c r="J217" i="3"/>
  <c r="L217" i="3"/>
  <c r="M217" i="3"/>
  <c r="N217" i="3"/>
  <c r="O217" i="3"/>
  <c r="P217" i="3"/>
  <c r="F217" i="3"/>
  <c r="S217" i="3"/>
  <c r="T217" i="3"/>
  <c r="G218" i="3"/>
  <c r="E218" i="3"/>
  <c r="J218" i="3"/>
  <c r="L218" i="3"/>
  <c r="M218" i="3"/>
  <c r="N218" i="3"/>
  <c r="O218" i="3"/>
  <c r="P218" i="3"/>
  <c r="F218" i="3"/>
  <c r="S218" i="3"/>
  <c r="T218" i="3"/>
  <c r="G219" i="3"/>
  <c r="E219" i="3"/>
  <c r="J219" i="3"/>
  <c r="L219" i="3"/>
  <c r="M219" i="3"/>
  <c r="N219" i="3"/>
  <c r="O219" i="3"/>
  <c r="P219" i="3"/>
  <c r="F219" i="3"/>
  <c r="S219" i="3"/>
  <c r="T219" i="3"/>
  <c r="G220" i="3"/>
  <c r="E220" i="3"/>
  <c r="J220" i="3"/>
  <c r="L220" i="3"/>
  <c r="M220" i="3"/>
  <c r="N220" i="3"/>
  <c r="O220" i="3"/>
  <c r="P220" i="3"/>
  <c r="F220" i="3"/>
  <c r="S220" i="3"/>
  <c r="T220" i="3"/>
  <c r="G221" i="3"/>
  <c r="E221" i="3"/>
  <c r="J221" i="3"/>
  <c r="L221" i="3"/>
  <c r="M221" i="3"/>
  <c r="N221" i="3"/>
  <c r="O221" i="3"/>
  <c r="P221" i="3"/>
  <c r="F221" i="3"/>
  <c r="S221" i="3"/>
  <c r="T221" i="3"/>
  <c r="G222" i="3"/>
  <c r="E222" i="3"/>
  <c r="J222" i="3"/>
  <c r="L222" i="3"/>
  <c r="M222" i="3"/>
  <c r="N222" i="3"/>
  <c r="O222" i="3"/>
  <c r="P222" i="3"/>
  <c r="F222" i="3"/>
  <c r="S222" i="3"/>
  <c r="T222" i="3"/>
  <c r="G223" i="3"/>
  <c r="E223" i="3"/>
  <c r="J223" i="3"/>
  <c r="L223" i="3"/>
  <c r="M223" i="3"/>
  <c r="N223" i="3"/>
  <c r="O223" i="3"/>
  <c r="P223" i="3"/>
  <c r="F223" i="3"/>
  <c r="S223" i="3"/>
  <c r="T223" i="3"/>
  <c r="G224" i="3"/>
  <c r="E224" i="3"/>
  <c r="J224" i="3"/>
  <c r="L224" i="3"/>
  <c r="M224" i="3"/>
  <c r="N224" i="3"/>
  <c r="O224" i="3"/>
  <c r="P224" i="3"/>
  <c r="F224" i="3"/>
  <c r="S224" i="3"/>
  <c r="T224" i="3"/>
  <c r="G225" i="3"/>
  <c r="E225" i="3"/>
  <c r="J225" i="3"/>
  <c r="L225" i="3"/>
  <c r="M225" i="3"/>
  <c r="N225" i="3"/>
  <c r="O225" i="3"/>
  <c r="P225" i="3"/>
  <c r="F225" i="3"/>
  <c r="S225" i="3"/>
  <c r="T225" i="3"/>
  <c r="G226" i="3"/>
  <c r="E226" i="3"/>
  <c r="J226" i="3"/>
  <c r="L226" i="3"/>
  <c r="M226" i="3"/>
  <c r="N226" i="3"/>
  <c r="O226" i="3"/>
  <c r="P226" i="3"/>
  <c r="F226" i="3"/>
  <c r="S226" i="3"/>
  <c r="T226" i="3"/>
  <c r="G227" i="3"/>
  <c r="E227" i="3"/>
  <c r="J227" i="3"/>
  <c r="L227" i="3"/>
  <c r="M227" i="3"/>
  <c r="N227" i="3"/>
  <c r="O227" i="3"/>
  <c r="P227" i="3"/>
  <c r="F227" i="3"/>
  <c r="S227" i="3"/>
  <c r="T227" i="3"/>
  <c r="G228" i="3"/>
  <c r="E228" i="3"/>
  <c r="J228" i="3"/>
  <c r="L228" i="3"/>
  <c r="M228" i="3"/>
  <c r="N228" i="3"/>
  <c r="O228" i="3"/>
  <c r="P228" i="3"/>
  <c r="F228" i="3"/>
  <c r="S228" i="3"/>
  <c r="T228" i="3"/>
  <c r="G229" i="3"/>
  <c r="E229" i="3"/>
  <c r="J229" i="3"/>
  <c r="L229" i="3"/>
  <c r="M229" i="3"/>
  <c r="N229" i="3"/>
  <c r="O229" i="3"/>
  <c r="P229" i="3"/>
  <c r="F229" i="3"/>
  <c r="S229" i="3"/>
  <c r="T229" i="3"/>
  <c r="G230" i="3"/>
  <c r="E230" i="3"/>
  <c r="J230" i="3"/>
  <c r="L230" i="3"/>
  <c r="M230" i="3"/>
  <c r="N230" i="3"/>
  <c r="O230" i="3"/>
  <c r="P230" i="3"/>
  <c r="F230" i="3"/>
  <c r="S230" i="3"/>
  <c r="T230" i="3"/>
  <c r="G231" i="3"/>
  <c r="E231" i="3"/>
  <c r="J231" i="3"/>
  <c r="L231" i="3"/>
  <c r="M231" i="3"/>
  <c r="N231" i="3"/>
  <c r="O231" i="3"/>
  <c r="P231" i="3"/>
  <c r="F231" i="3"/>
  <c r="S231" i="3"/>
  <c r="T231" i="3"/>
  <c r="G232" i="3"/>
  <c r="E232" i="3"/>
  <c r="J232" i="3"/>
  <c r="L232" i="3"/>
  <c r="M232" i="3"/>
  <c r="N232" i="3"/>
  <c r="O232" i="3"/>
  <c r="P232" i="3"/>
  <c r="F232" i="3"/>
  <c r="S232" i="3"/>
  <c r="T232" i="3"/>
  <c r="G233" i="3"/>
  <c r="E233" i="3"/>
  <c r="J233" i="3"/>
  <c r="L233" i="3"/>
  <c r="M233" i="3"/>
  <c r="N233" i="3"/>
  <c r="O233" i="3"/>
  <c r="P233" i="3"/>
  <c r="F233" i="3"/>
  <c r="S233" i="3"/>
  <c r="T233" i="3"/>
  <c r="G234" i="3"/>
  <c r="E234" i="3"/>
  <c r="J234" i="3"/>
  <c r="L234" i="3"/>
  <c r="M234" i="3"/>
  <c r="N234" i="3"/>
  <c r="O234" i="3"/>
  <c r="P234" i="3"/>
  <c r="F234" i="3"/>
  <c r="S234" i="3"/>
  <c r="T234" i="3"/>
  <c r="G235" i="3"/>
  <c r="E235" i="3"/>
  <c r="J235" i="3"/>
  <c r="L235" i="3"/>
  <c r="M235" i="3"/>
  <c r="N235" i="3"/>
  <c r="O235" i="3"/>
  <c r="P235" i="3"/>
  <c r="F235" i="3"/>
  <c r="S235" i="3"/>
  <c r="T235" i="3"/>
  <c r="G236" i="3"/>
  <c r="E236" i="3"/>
  <c r="J236" i="3"/>
  <c r="L236" i="3"/>
  <c r="M236" i="3"/>
  <c r="N236" i="3"/>
  <c r="O236" i="3"/>
  <c r="P236" i="3"/>
  <c r="F236" i="3"/>
  <c r="S236" i="3"/>
  <c r="T236" i="3"/>
  <c r="G237" i="3"/>
  <c r="E237" i="3"/>
  <c r="J237" i="3"/>
  <c r="L237" i="3"/>
  <c r="M237" i="3"/>
  <c r="N237" i="3"/>
  <c r="O237" i="3"/>
  <c r="P237" i="3"/>
  <c r="F237" i="3"/>
  <c r="S237" i="3"/>
  <c r="T237" i="3"/>
  <c r="G238" i="3"/>
  <c r="E238" i="3"/>
  <c r="J238" i="3"/>
  <c r="L238" i="3"/>
  <c r="M238" i="3"/>
  <c r="N238" i="3"/>
  <c r="O238" i="3"/>
  <c r="P238" i="3"/>
  <c r="F238" i="3"/>
  <c r="S238" i="3"/>
  <c r="T238" i="3"/>
  <c r="G239" i="3"/>
  <c r="E239" i="3"/>
  <c r="J239" i="3"/>
  <c r="L239" i="3"/>
  <c r="M239" i="3"/>
  <c r="N239" i="3"/>
  <c r="O239" i="3"/>
  <c r="P239" i="3"/>
  <c r="F239" i="3"/>
  <c r="S239" i="3"/>
  <c r="T239" i="3"/>
  <c r="G240" i="3"/>
  <c r="E240" i="3"/>
  <c r="J240" i="3"/>
  <c r="L240" i="3"/>
  <c r="M240" i="3"/>
  <c r="N240" i="3"/>
  <c r="O240" i="3"/>
  <c r="P240" i="3"/>
  <c r="F240" i="3"/>
  <c r="S240" i="3"/>
  <c r="T240" i="3"/>
  <c r="G241" i="3"/>
  <c r="E241" i="3"/>
  <c r="J241" i="3"/>
  <c r="L241" i="3"/>
  <c r="M241" i="3"/>
  <c r="N241" i="3"/>
  <c r="O241" i="3"/>
  <c r="P241" i="3"/>
  <c r="F241" i="3"/>
  <c r="S241" i="3"/>
  <c r="T241" i="3"/>
  <c r="G242" i="3"/>
  <c r="E242" i="3"/>
  <c r="J242" i="3"/>
  <c r="L242" i="3"/>
  <c r="M242" i="3"/>
  <c r="N242" i="3"/>
  <c r="O242" i="3"/>
  <c r="P242" i="3"/>
  <c r="F242" i="3"/>
  <c r="S242" i="3"/>
  <c r="T242" i="3"/>
  <c r="G243" i="3"/>
  <c r="E243" i="3"/>
  <c r="J243" i="3"/>
  <c r="L243" i="3"/>
  <c r="M243" i="3"/>
  <c r="N243" i="3"/>
  <c r="O243" i="3"/>
  <c r="P243" i="3"/>
  <c r="F243" i="3"/>
  <c r="S243" i="3"/>
  <c r="T243" i="3"/>
  <c r="G244" i="3"/>
  <c r="E244" i="3"/>
  <c r="J244" i="3"/>
  <c r="L244" i="3"/>
  <c r="M244" i="3"/>
  <c r="N244" i="3"/>
  <c r="O244" i="3"/>
  <c r="P244" i="3"/>
  <c r="F244" i="3"/>
  <c r="S244" i="3"/>
  <c r="T244" i="3"/>
  <c r="G245" i="3"/>
  <c r="E245" i="3"/>
  <c r="J245" i="3"/>
  <c r="L245" i="3"/>
  <c r="M245" i="3"/>
  <c r="N245" i="3"/>
  <c r="O245" i="3"/>
  <c r="P245" i="3"/>
  <c r="F245" i="3"/>
  <c r="S245" i="3"/>
  <c r="T245" i="3"/>
  <c r="G246" i="3"/>
  <c r="E246" i="3"/>
  <c r="J246" i="3"/>
  <c r="L246" i="3"/>
  <c r="M246" i="3"/>
  <c r="N246" i="3"/>
  <c r="O246" i="3"/>
  <c r="P246" i="3"/>
  <c r="F246" i="3"/>
  <c r="S246" i="3"/>
  <c r="T246" i="3"/>
  <c r="G247" i="3"/>
  <c r="E247" i="3"/>
  <c r="J247" i="3"/>
  <c r="L247" i="3"/>
  <c r="M247" i="3"/>
  <c r="N247" i="3"/>
  <c r="O247" i="3"/>
  <c r="P247" i="3"/>
  <c r="F247" i="3"/>
  <c r="S247" i="3"/>
  <c r="T247" i="3"/>
  <c r="G248" i="3"/>
  <c r="E248" i="3"/>
  <c r="J248" i="3"/>
  <c r="L248" i="3"/>
  <c r="M248" i="3"/>
  <c r="N248" i="3"/>
  <c r="O248" i="3"/>
  <c r="P248" i="3"/>
  <c r="F248" i="3"/>
  <c r="S248" i="3"/>
  <c r="T248" i="3"/>
  <c r="G249" i="3"/>
  <c r="E249" i="3"/>
  <c r="J249" i="3"/>
  <c r="L249" i="3"/>
  <c r="M249" i="3"/>
  <c r="N249" i="3"/>
  <c r="O249" i="3"/>
  <c r="P249" i="3"/>
  <c r="F249" i="3"/>
  <c r="S249" i="3"/>
  <c r="T249" i="3"/>
  <c r="G250" i="3"/>
  <c r="E250" i="3"/>
  <c r="J250" i="3"/>
  <c r="L250" i="3"/>
  <c r="M250" i="3"/>
  <c r="N250" i="3"/>
  <c r="O250" i="3"/>
  <c r="P250" i="3"/>
  <c r="F250" i="3"/>
  <c r="S250" i="3"/>
  <c r="T250" i="3"/>
  <c r="G251" i="3"/>
  <c r="E251" i="3"/>
  <c r="J251" i="3"/>
  <c r="L251" i="3"/>
  <c r="M251" i="3"/>
  <c r="N251" i="3"/>
  <c r="O251" i="3"/>
  <c r="P251" i="3"/>
  <c r="F251" i="3"/>
  <c r="S251" i="3"/>
  <c r="T251" i="3"/>
  <c r="G252" i="3"/>
  <c r="E252" i="3"/>
  <c r="J252" i="3"/>
  <c r="L252" i="3"/>
  <c r="M252" i="3"/>
  <c r="N252" i="3"/>
  <c r="O252" i="3"/>
  <c r="P252" i="3"/>
  <c r="F252" i="3"/>
  <c r="S252" i="3"/>
  <c r="T252" i="3"/>
  <c r="G253" i="3"/>
  <c r="E253" i="3"/>
  <c r="J253" i="3"/>
  <c r="L253" i="3"/>
  <c r="M253" i="3"/>
  <c r="N253" i="3"/>
  <c r="O253" i="3"/>
  <c r="P253" i="3"/>
  <c r="F253" i="3"/>
  <c r="S253" i="3"/>
  <c r="T253" i="3"/>
  <c r="G254" i="3"/>
  <c r="E254" i="3"/>
  <c r="J254" i="3"/>
  <c r="L254" i="3"/>
  <c r="M254" i="3"/>
  <c r="N254" i="3"/>
  <c r="O254" i="3"/>
  <c r="P254" i="3"/>
  <c r="F254" i="3"/>
  <c r="S254" i="3"/>
  <c r="T254" i="3"/>
  <c r="G255" i="3"/>
  <c r="E255" i="3"/>
  <c r="J255" i="3"/>
  <c r="L255" i="3"/>
  <c r="M255" i="3"/>
  <c r="N255" i="3"/>
  <c r="O255" i="3"/>
  <c r="P255" i="3"/>
  <c r="F255" i="3"/>
  <c r="S255" i="3"/>
  <c r="T255" i="3"/>
  <c r="G256" i="3"/>
  <c r="E256" i="3"/>
  <c r="J256" i="3"/>
  <c r="L256" i="3"/>
  <c r="M256" i="3"/>
  <c r="N256" i="3"/>
  <c r="O256" i="3"/>
  <c r="P256" i="3"/>
  <c r="F256" i="3"/>
  <c r="S256" i="3"/>
  <c r="T256" i="3"/>
  <c r="G257" i="3"/>
  <c r="E257" i="3"/>
  <c r="J257" i="3"/>
  <c r="L257" i="3"/>
  <c r="M257" i="3"/>
  <c r="N257" i="3"/>
  <c r="O257" i="3"/>
  <c r="P257" i="3"/>
  <c r="F257" i="3"/>
  <c r="S257" i="3"/>
  <c r="T257" i="3"/>
  <c r="G258" i="3"/>
  <c r="E258" i="3"/>
  <c r="J258" i="3"/>
  <c r="L258" i="3"/>
  <c r="M258" i="3"/>
  <c r="N258" i="3"/>
  <c r="O258" i="3"/>
  <c r="P258" i="3"/>
  <c r="F258" i="3"/>
  <c r="S258" i="3"/>
  <c r="T258" i="3"/>
  <c r="G259" i="3"/>
  <c r="E259" i="3"/>
  <c r="J259" i="3"/>
  <c r="L259" i="3"/>
  <c r="M259" i="3"/>
  <c r="N259" i="3"/>
  <c r="O259" i="3"/>
  <c r="P259" i="3"/>
  <c r="F259" i="3"/>
  <c r="S259" i="3"/>
  <c r="T259" i="3"/>
  <c r="G260" i="3"/>
  <c r="E260" i="3"/>
  <c r="J260" i="3"/>
  <c r="L260" i="3"/>
  <c r="M260" i="3"/>
  <c r="N260" i="3"/>
  <c r="O260" i="3"/>
  <c r="P260" i="3"/>
  <c r="F260" i="3"/>
  <c r="S260" i="3"/>
  <c r="T260" i="3"/>
  <c r="G261" i="3"/>
  <c r="E261" i="3"/>
  <c r="J261" i="3"/>
  <c r="L261" i="3"/>
  <c r="M261" i="3"/>
  <c r="N261" i="3"/>
  <c r="O261" i="3"/>
  <c r="P261" i="3"/>
  <c r="F261" i="3"/>
  <c r="S261" i="3"/>
  <c r="T261" i="3"/>
  <c r="G262" i="3"/>
  <c r="E262" i="3"/>
  <c r="J262" i="3"/>
  <c r="L262" i="3"/>
  <c r="M262" i="3"/>
  <c r="N262" i="3"/>
  <c r="O262" i="3"/>
  <c r="P262" i="3"/>
  <c r="F262" i="3"/>
  <c r="S262" i="3"/>
  <c r="T262" i="3"/>
  <c r="G263" i="3"/>
  <c r="E263" i="3"/>
  <c r="J263" i="3"/>
  <c r="L263" i="3"/>
  <c r="M263" i="3"/>
  <c r="N263" i="3"/>
  <c r="O263" i="3"/>
  <c r="P263" i="3"/>
  <c r="F263" i="3"/>
  <c r="S263" i="3"/>
  <c r="T263" i="3"/>
  <c r="G264" i="3"/>
  <c r="E264" i="3"/>
  <c r="J264" i="3"/>
  <c r="L264" i="3"/>
  <c r="M264" i="3"/>
  <c r="N264" i="3"/>
  <c r="O264" i="3"/>
  <c r="P264" i="3"/>
  <c r="F264" i="3"/>
  <c r="S264" i="3"/>
  <c r="T264" i="3"/>
  <c r="G265" i="3"/>
  <c r="E265" i="3"/>
  <c r="J265" i="3"/>
  <c r="L265" i="3"/>
  <c r="M265" i="3"/>
  <c r="N265" i="3"/>
  <c r="O265" i="3"/>
  <c r="P265" i="3"/>
  <c r="F265" i="3"/>
  <c r="S265" i="3"/>
  <c r="T265" i="3"/>
  <c r="G266" i="3"/>
  <c r="E266" i="3"/>
  <c r="J266" i="3"/>
  <c r="L266" i="3"/>
  <c r="M266" i="3"/>
  <c r="N266" i="3"/>
  <c r="O266" i="3"/>
  <c r="P266" i="3"/>
  <c r="F266" i="3"/>
  <c r="S266" i="3"/>
  <c r="T266" i="3"/>
  <c r="G267" i="3"/>
  <c r="E267" i="3"/>
  <c r="J267" i="3"/>
  <c r="L267" i="3"/>
  <c r="M267" i="3"/>
  <c r="N267" i="3"/>
  <c r="O267" i="3"/>
  <c r="P267" i="3"/>
  <c r="F267" i="3"/>
  <c r="S267" i="3"/>
  <c r="T267" i="3"/>
  <c r="G268" i="3"/>
  <c r="E268" i="3"/>
  <c r="J268" i="3"/>
  <c r="L268" i="3"/>
  <c r="M268" i="3"/>
  <c r="N268" i="3"/>
  <c r="O268" i="3"/>
  <c r="P268" i="3"/>
  <c r="F268" i="3"/>
  <c r="S268" i="3"/>
  <c r="T268" i="3"/>
  <c r="G269" i="3"/>
  <c r="E269" i="3"/>
  <c r="J269" i="3"/>
  <c r="L269" i="3"/>
  <c r="M269" i="3"/>
  <c r="N269" i="3"/>
  <c r="O269" i="3"/>
  <c r="P269" i="3"/>
  <c r="F269" i="3"/>
  <c r="S269" i="3"/>
  <c r="T269" i="3"/>
  <c r="G270" i="3"/>
  <c r="E270" i="3"/>
  <c r="J270" i="3"/>
  <c r="L270" i="3"/>
  <c r="M270" i="3"/>
  <c r="N270" i="3"/>
  <c r="O270" i="3"/>
  <c r="P270" i="3"/>
  <c r="F270" i="3"/>
  <c r="S270" i="3"/>
  <c r="T270" i="3"/>
  <c r="G271" i="3"/>
  <c r="E271" i="3"/>
  <c r="J271" i="3"/>
  <c r="L271" i="3"/>
  <c r="M271" i="3"/>
  <c r="N271" i="3"/>
  <c r="O271" i="3"/>
  <c r="P271" i="3"/>
  <c r="F271" i="3"/>
  <c r="S271" i="3"/>
  <c r="T271" i="3"/>
  <c r="G272" i="3"/>
  <c r="E272" i="3"/>
  <c r="J272" i="3"/>
  <c r="L272" i="3"/>
  <c r="M272" i="3"/>
  <c r="N272" i="3"/>
  <c r="O272" i="3"/>
  <c r="P272" i="3"/>
  <c r="F272" i="3"/>
  <c r="S272" i="3"/>
  <c r="T272" i="3"/>
  <c r="G273" i="3"/>
  <c r="E273" i="3"/>
  <c r="J273" i="3"/>
  <c r="L273" i="3"/>
  <c r="M273" i="3"/>
  <c r="N273" i="3"/>
  <c r="O273" i="3"/>
  <c r="P273" i="3"/>
  <c r="F273" i="3"/>
  <c r="S273" i="3"/>
  <c r="T273" i="3"/>
  <c r="G274" i="3"/>
  <c r="E274" i="3"/>
  <c r="J274" i="3"/>
  <c r="L274" i="3"/>
  <c r="M274" i="3"/>
  <c r="N274" i="3"/>
  <c r="O274" i="3"/>
  <c r="P274" i="3"/>
  <c r="F274" i="3"/>
  <c r="S274" i="3"/>
  <c r="T274" i="3"/>
  <c r="G275" i="3"/>
  <c r="E275" i="3"/>
  <c r="J275" i="3"/>
  <c r="L275" i="3"/>
  <c r="M275" i="3"/>
  <c r="N275" i="3"/>
  <c r="O275" i="3"/>
  <c r="P275" i="3"/>
  <c r="F275" i="3"/>
  <c r="S275" i="3"/>
  <c r="T275" i="3"/>
  <c r="G276" i="3"/>
  <c r="E276" i="3"/>
  <c r="J276" i="3"/>
  <c r="L276" i="3"/>
  <c r="M276" i="3"/>
  <c r="N276" i="3"/>
  <c r="O276" i="3"/>
  <c r="P276" i="3"/>
  <c r="F276" i="3"/>
  <c r="S276" i="3"/>
  <c r="T276" i="3"/>
  <c r="G277" i="3"/>
  <c r="E277" i="3"/>
  <c r="J277" i="3"/>
  <c r="L277" i="3"/>
  <c r="M277" i="3"/>
  <c r="N277" i="3"/>
  <c r="O277" i="3"/>
  <c r="P277" i="3"/>
  <c r="F277" i="3"/>
  <c r="S277" i="3"/>
  <c r="T277" i="3"/>
  <c r="G278" i="3"/>
  <c r="E278" i="3"/>
  <c r="J278" i="3"/>
  <c r="L278" i="3"/>
  <c r="M278" i="3"/>
  <c r="N278" i="3"/>
  <c r="O278" i="3"/>
  <c r="P278" i="3"/>
  <c r="F278" i="3"/>
  <c r="S278" i="3"/>
  <c r="T278" i="3"/>
  <c r="G279" i="3"/>
  <c r="E279" i="3"/>
  <c r="J279" i="3"/>
  <c r="L279" i="3"/>
  <c r="M279" i="3"/>
  <c r="N279" i="3"/>
  <c r="O279" i="3"/>
  <c r="P279" i="3"/>
  <c r="F279" i="3"/>
  <c r="S279" i="3"/>
  <c r="T279" i="3"/>
  <c r="G280" i="3"/>
  <c r="E280" i="3"/>
  <c r="J280" i="3"/>
  <c r="L280" i="3"/>
  <c r="M280" i="3"/>
  <c r="N280" i="3"/>
  <c r="O280" i="3"/>
  <c r="P280" i="3"/>
  <c r="F280" i="3"/>
  <c r="S280" i="3"/>
  <c r="T280" i="3"/>
  <c r="G281" i="3"/>
  <c r="E281" i="3"/>
  <c r="J281" i="3"/>
  <c r="L281" i="3"/>
  <c r="M281" i="3"/>
  <c r="N281" i="3"/>
  <c r="O281" i="3"/>
  <c r="P281" i="3"/>
  <c r="F281" i="3"/>
  <c r="S281" i="3"/>
  <c r="T281" i="3"/>
  <c r="G282" i="3"/>
  <c r="E282" i="3"/>
  <c r="J282" i="3"/>
  <c r="L282" i="3"/>
  <c r="M282" i="3"/>
  <c r="N282" i="3"/>
  <c r="O282" i="3"/>
  <c r="P282" i="3"/>
  <c r="F282" i="3"/>
  <c r="S282" i="3"/>
  <c r="T282" i="3"/>
  <c r="G283" i="3"/>
  <c r="E283" i="3"/>
  <c r="J283" i="3"/>
  <c r="L283" i="3"/>
  <c r="M283" i="3"/>
  <c r="N283" i="3"/>
  <c r="O283" i="3"/>
  <c r="P283" i="3"/>
  <c r="F283" i="3"/>
  <c r="S283" i="3"/>
  <c r="T283" i="3"/>
  <c r="G284" i="3"/>
  <c r="E284" i="3"/>
  <c r="J284" i="3"/>
  <c r="L284" i="3"/>
  <c r="M284" i="3"/>
  <c r="N284" i="3"/>
  <c r="O284" i="3"/>
  <c r="P284" i="3"/>
  <c r="F284" i="3"/>
  <c r="S284" i="3"/>
  <c r="T284" i="3"/>
  <c r="G285" i="3"/>
  <c r="E285" i="3"/>
  <c r="J285" i="3"/>
  <c r="L285" i="3"/>
  <c r="M285" i="3"/>
  <c r="N285" i="3"/>
  <c r="O285" i="3"/>
  <c r="P285" i="3"/>
  <c r="F285" i="3"/>
  <c r="S285" i="3"/>
  <c r="T285" i="3"/>
  <c r="G286" i="3"/>
  <c r="E286" i="3"/>
  <c r="J286" i="3"/>
  <c r="L286" i="3"/>
  <c r="M286" i="3"/>
  <c r="N286" i="3"/>
  <c r="O286" i="3"/>
  <c r="P286" i="3"/>
  <c r="F286" i="3"/>
  <c r="S286" i="3"/>
  <c r="T286" i="3"/>
  <c r="G287" i="3"/>
  <c r="E287" i="3"/>
  <c r="J287" i="3"/>
  <c r="L287" i="3"/>
  <c r="M287" i="3"/>
  <c r="N287" i="3"/>
  <c r="O287" i="3"/>
  <c r="P287" i="3"/>
  <c r="F287" i="3"/>
  <c r="S287" i="3"/>
  <c r="T287" i="3"/>
  <c r="G288" i="3"/>
  <c r="E288" i="3"/>
  <c r="J288" i="3"/>
  <c r="L288" i="3"/>
  <c r="M288" i="3"/>
  <c r="N288" i="3"/>
  <c r="O288" i="3"/>
  <c r="P288" i="3"/>
  <c r="F288" i="3"/>
  <c r="S288" i="3"/>
  <c r="T288" i="3"/>
  <c r="G289" i="3"/>
  <c r="E289" i="3"/>
  <c r="J289" i="3"/>
  <c r="L289" i="3"/>
  <c r="M289" i="3"/>
  <c r="N289" i="3"/>
  <c r="O289" i="3"/>
  <c r="P289" i="3"/>
  <c r="F289" i="3"/>
  <c r="S289" i="3"/>
  <c r="T289" i="3"/>
  <c r="G290" i="3"/>
  <c r="E290" i="3"/>
  <c r="J290" i="3"/>
  <c r="L290" i="3"/>
  <c r="M290" i="3"/>
  <c r="N290" i="3"/>
  <c r="O290" i="3"/>
  <c r="P290" i="3"/>
  <c r="F290" i="3"/>
  <c r="S290" i="3"/>
  <c r="T290" i="3"/>
  <c r="G291" i="3"/>
  <c r="E291" i="3"/>
  <c r="J291" i="3"/>
  <c r="L291" i="3"/>
  <c r="M291" i="3"/>
  <c r="N291" i="3"/>
  <c r="O291" i="3"/>
  <c r="P291" i="3"/>
  <c r="F291" i="3"/>
  <c r="S291" i="3"/>
  <c r="T291" i="3"/>
  <c r="G292" i="3"/>
  <c r="E292" i="3"/>
  <c r="J292" i="3"/>
  <c r="L292" i="3"/>
  <c r="M292" i="3"/>
  <c r="N292" i="3"/>
  <c r="O292" i="3"/>
  <c r="P292" i="3"/>
  <c r="F292" i="3"/>
  <c r="S292" i="3"/>
  <c r="T292" i="3"/>
  <c r="G293" i="3"/>
  <c r="E293" i="3"/>
  <c r="J293" i="3"/>
  <c r="L293" i="3"/>
  <c r="M293" i="3"/>
  <c r="N293" i="3"/>
  <c r="O293" i="3"/>
  <c r="P293" i="3"/>
  <c r="F293" i="3"/>
  <c r="S293" i="3"/>
  <c r="T293" i="3"/>
  <c r="G294" i="3"/>
  <c r="E294" i="3"/>
  <c r="J294" i="3"/>
  <c r="L294" i="3"/>
  <c r="M294" i="3"/>
  <c r="N294" i="3"/>
  <c r="O294" i="3"/>
  <c r="P294" i="3"/>
  <c r="F294" i="3"/>
  <c r="S294" i="3"/>
  <c r="T294" i="3"/>
  <c r="G295" i="3"/>
  <c r="E295" i="3"/>
  <c r="J295" i="3"/>
  <c r="L295" i="3"/>
  <c r="M295" i="3"/>
  <c r="N295" i="3"/>
  <c r="O295" i="3"/>
  <c r="P295" i="3"/>
  <c r="F295" i="3"/>
  <c r="S295" i="3"/>
  <c r="T295" i="3"/>
  <c r="G296" i="3"/>
  <c r="E296" i="3"/>
  <c r="J296" i="3"/>
  <c r="L296" i="3"/>
  <c r="M296" i="3"/>
  <c r="N296" i="3"/>
  <c r="O296" i="3"/>
  <c r="P296" i="3"/>
  <c r="F296" i="3"/>
  <c r="S296" i="3"/>
  <c r="T296" i="3"/>
  <c r="G297" i="3"/>
  <c r="E297" i="3"/>
  <c r="J297" i="3"/>
  <c r="L297" i="3"/>
  <c r="M297" i="3"/>
  <c r="N297" i="3"/>
  <c r="O297" i="3"/>
  <c r="P297" i="3"/>
  <c r="F297" i="3"/>
  <c r="S297" i="3"/>
  <c r="T297" i="3"/>
  <c r="G298" i="3"/>
  <c r="E298" i="3"/>
  <c r="J298" i="3"/>
  <c r="L298" i="3"/>
  <c r="M298" i="3"/>
  <c r="N298" i="3"/>
  <c r="O298" i="3"/>
  <c r="P298" i="3"/>
  <c r="F298" i="3"/>
  <c r="S298" i="3"/>
  <c r="T298" i="3"/>
  <c r="G299" i="3"/>
  <c r="E299" i="3"/>
  <c r="J299" i="3"/>
  <c r="L299" i="3"/>
  <c r="M299" i="3"/>
  <c r="N299" i="3"/>
  <c r="O299" i="3"/>
  <c r="P299" i="3"/>
  <c r="F299" i="3"/>
  <c r="S299" i="3"/>
  <c r="T299" i="3"/>
  <c r="G300" i="3"/>
  <c r="E300" i="3"/>
  <c r="J300" i="3"/>
  <c r="L300" i="3"/>
  <c r="M300" i="3"/>
  <c r="N300" i="3"/>
  <c r="O300" i="3"/>
  <c r="P300" i="3"/>
  <c r="F300" i="3"/>
  <c r="S300" i="3"/>
  <c r="T300" i="3"/>
  <c r="G301" i="3"/>
  <c r="E301" i="3"/>
  <c r="J301" i="3"/>
  <c r="L301" i="3"/>
  <c r="M301" i="3"/>
  <c r="N301" i="3"/>
  <c r="O301" i="3"/>
  <c r="P301" i="3"/>
  <c r="F301" i="3"/>
  <c r="S301" i="3"/>
  <c r="T301" i="3"/>
  <c r="G302" i="3"/>
  <c r="E302" i="3"/>
  <c r="J302" i="3"/>
  <c r="L302" i="3"/>
  <c r="M302" i="3"/>
  <c r="N302" i="3"/>
  <c r="O302" i="3"/>
  <c r="P302" i="3"/>
  <c r="F302" i="3"/>
  <c r="S302" i="3"/>
  <c r="T302" i="3"/>
  <c r="G303" i="3"/>
  <c r="E303" i="3"/>
  <c r="J303" i="3"/>
  <c r="L303" i="3"/>
  <c r="M303" i="3"/>
  <c r="N303" i="3"/>
  <c r="O303" i="3"/>
  <c r="P303" i="3"/>
  <c r="F303" i="3"/>
  <c r="S303" i="3"/>
  <c r="T303" i="3"/>
  <c r="G304" i="3"/>
  <c r="E304" i="3"/>
  <c r="J304" i="3"/>
  <c r="L304" i="3"/>
  <c r="M304" i="3"/>
  <c r="N304" i="3"/>
  <c r="O304" i="3"/>
  <c r="P304" i="3"/>
  <c r="F304" i="3"/>
  <c r="S304" i="3"/>
  <c r="T304" i="3"/>
  <c r="G305" i="3"/>
  <c r="E305" i="3"/>
  <c r="J305" i="3"/>
  <c r="L305" i="3"/>
  <c r="M305" i="3"/>
  <c r="N305" i="3"/>
  <c r="O305" i="3"/>
  <c r="P305" i="3"/>
  <c r="F305" i="3"/>
  <c r="S305" i="3"/>
  <c r="T305" i="3"/>
  <c r="G306" i="3"/>
  <c r="E306" i="3"/>
  <c r="J306" i="3"/>
  <c r="L306" i="3"/>
  <c r="M306" i="3"/>
  <c r="N306" i="3"/>
  <c r="O306" i="3"/>
  <c r="P306" i="3"/>
  <c r="F306" i="3"/>
  <c r="S306" i="3"/>
  <c r="T306" i="3"/>
  <c r="G307" i="3"/>
  <c r="E307" i="3"/>
  <c r="J307" i="3"/>
  <c r="L307" i="3"/>
  <c r="M307" i="3"/>
  <c r="N307" i="3"/>
  <c r="O307" i="3"/>
  <c r="P307" i="3"/>
  <c r="F307" i="3"/>
  <c r="S307" i="3"/>
  <c r="T307" i="3"/>
  <c r="G308" i="3"/>
  <c r="E308" i="3"/>
  <c r="J308" i="3"/>
  <c r="L308" i="3"/>
  <c r="M308" i="3"/>
  <c r="N308" i="3"/>
  <c r="O308" i="3"/>
  <c r="P308" i="3"/>
  <c r="F308" i="3"/>
  <c r="S308" i="3"/>
  <c r="T308" i="3"/>
  <c r="G309" i="3"/>
  <c r="E309" i="3"/>
  <c r="J309" i="3"/>
  <c r="L309" i="3"/>
  <c r="M309" i="3"/>
  <c r="N309" i="3"/>
  <c r="O309" i="3"/>
  <c r="P309" i="3"/>
  <c r="F309" i="3"/>
  <c r="S309" i="3"/>
  <c r="T309" i="3"/>
  <c r="G310" i="3"/>
  <c r="E310" i="3"/>
  <c r="J310" i="3"/>
  <c r="L310" i="3"/>
  <c r="M310" i="3"/>
  <c r="N310" i="3"/>
  <c r="O310" i="3"/>
  <c r="P310" i="3"/>
  <c r="F310" i="3"/>
  <c r="S310" i="3"/>
  <c r="T310" i="3"/>
  <c r="G311" i="3"/>
  <c r="E311" i="3"/>
  <c r="J311" i="3"/>
  <c r="L311" i="3"/>
  <c r="M311" i="3"/>
  <c r="N311" i="3"/>
  <c r="O311" i="3"/>
  <c r="P311" i="3"/>
  <c r="F311" i="3"/>
  <c r="S311" i="3"/>
  <c r="T311" i="3"/>
  <c r="G312" i="3"/>
  <c r="E312" i="3"/>
  <c r="J312" i="3"/>
  <c r="L312" i="3"/>
  <c r="M312" i="3"/>
  <c r="N312" i="3"/>
  <c r="O312" i="3"/>
  <c r="P312" i="3"/>
  <c r="F312" i="3"/>
  <c r="S312" i="3"/>
  <c r="T312" i="3"/>
  <c r="G313" i="3"/>
  <c r="E313" i="3"/>
  <c r="J313" i="3"/>
  <c r="L313" i="3"/>
  <c r="M313" i="3"/>
  <c r="N313" i="3"/>
  <c r="O313" i="3"/>
  <c r="P313" i="3"/>
  <c r="F313" i="3"/>
  <c r="S313" i="3"/>
  <c r="T313" i="3"/>
  <c r="G314" i="3"/>
  <c r="E314" i="3"/>
  <c r="J314" i="3"/>
  <c r="L314" i="3"/>
  <c r="M314" i="3"/>
  <c r="N314" i="3"/>
  <c r="O314" i="3"/>
  <c r="P314" i="3"/>
  <c r="F314" i="3"/>
  <c r="S314" i="3"/>
  <c r="T314" i="3"/>
  <c r="G315" i="3"/>
  <c r="E315" i="3"/>
  <c r="J315" i="3"/>
  <c r="L315" i="3"/>
  <c r="M315" i="3"/>
  <c r="N315" i="3"/>
  <c r="O315" i="3"/>
  <c r="P315" i="3"/>
  <c r="F315" i="3"/>
  <c r="S315" i="3"/>
  <c r="T315" i="3"/>
  <c r="G316" i="3"/>
  <c r="E316" i="3"/>
  <c r="J316" i="3"/>
  <c r="L316" i="3"/>
  <c r="M316" i="3"/>
  <c r="N316" i="3"/>
  <c r="O316" i="3"/>
  <c r="P316" i="3"/>
  <c r="F316" i="3"/>
  <c r="S316" i="3"/>
  <c r="T316" i="3"/>
  <c r="G317" i="3"/>
  <c r="E317" i="3"/>
  <c r="J317" i="3"/>
  <c r="L317" i="3"/>
  <c r="M317" i="3"/>
  <c r="N317" i="3"/>
  <c r="O317" i="3"/>
  <c r="P317" i="3"/>
  <c r="F317" i="3"/>
  <c r="S317" i="3"/>
  <c r="T317" i="3"/>
  <c r="G318" i="3"/>
  <c r="E318" i="3"/>
  <c r="J318" i="3"/>
  <c r="L318" i="3"/>
  <c r="M318" i="3"/>
  <c r="N318" i="3"/>
  <c r="O318" i="3"/>
  <c r="P318" i="3"/>
  <c r="F318" i="3"/>
  <c r="S318" i="3"/>
  <c r="T318" i="3"/>
  <c r="G319" i="3"/>
  <c r="E319" i="3"/>
  <c r="J319" i="3"/>
  <c r="L319" i="3"/>
  <c r="M319" i="3"/>
  <c r="N319" i="3"/>
  <c r="O319" i="3"/>
  <c r="P319" i="3"/>
  <c r="F319" i="3"/>
  <c r="S319" i="3"/>
  <c r="T319" i="3"/>
  <c r="G320" i="3"/>
  <c r="E320" i="3"/>
  <c r="J320" i="3"/>
  <c r="L320" i="3"/>
  <c r="M320" i="3"/>
  <c r="N320" i="3"/>
  <c r="O320" i="3"/>
  <c r="P320" i="3"/>
  <c r="F320" i="3"/>
  <c r="S320" i="3"/>
  <c r="T320" i="3"/>
  <c r="G321" i="3"/>
  <c r="E321" i="3"/>
  <c r="J321" i="3"/>
  <c r="L321" i="3"/>
  <c r="M321" i="3"/>
  <c r="N321" i="3"/>
  <c r="O321" i="3"/>
  <c r="P321" i="3"/>
  <c r="F321" i="3"/>
  <c r="S321" i="3"/>
  <c r="T321" i="3"/>
  <c r="G322" i="3"/>
  <c r="E322" i="3"/>
  <c r="J322" i="3"/>
  <c r="L322" i="3"/>
  <c r="M322" i="3"/>
  <c r="N322" i="3"/>
  <c r="O322" i="3"/>
  <c r="P322" i="3"/>
  <c r="F322" i="3"/>
  <c r="S322" i="3"/>
  <c r="T322" i="3"/>
  <c r="G323" i="3"/>
  <c r="E323" i="3"/>
  <c r="J323" i="3"/>
  <c r="L323" i="3"/>
  <c r="M323" i="3"/>
  <c r="N323" i="3"/>
  <c r="O323" i="3"/>
  <c r="P323" i="3"/>
  <c r="F323" i="3"/>
  <c r="S323" i="3"/>
  <c r="T323" i="3"/>
  <c r="G324" i="3"/>
  <c r="E324" i="3"/>
  <c r="J324" i="3"/>
  <c r="L324" i="3"/>
  <c r="M324" i="3"/>
  <c r="N324" i="3"/>
  <c r="O324" i="3"/>
  <c r="P324" i="3"/>
  <c r="F324" i="3"/>
  <c r="S324" i="3"/>
  <c r="T324" i="3"/>
  <c r="G325" i="3"/>
  <c r="E325" i="3"/>
  <c r="J325" i="3"/>
  <c r="L325" i="3"/>
  <c r="M325" i="3"/>
  <c r="N325" i="3"/>
  <c r="O325" i="3"/>
  <c r="P325" i="3"/>
  <c r="F325" i="3"/>
  <c r="S325" i="3"/>
  <c r="T325" i="3"/>
  <c r="G326" i="3"/>
  <c r="E326" i="3"/>
  <c r="J326" i="3"/>
  <c r="L326" i="3"/>
  <c r="M326" i="3"/>
  <c r="N326" i="3"/>
  <c r="O326" i="3"/>
  <c r="P326" i="3"/>
  <c r="F326" i="3"/>
  <c r="S326" i="3"/>
  <c r="T326" i="3"/>
  <c r="G327" i="3"/>
  <c r="E327" i="3"/>
  <c r="J327" i="3"/>
  <c r="L327" i="3"/>
  <c r="M327" i="3"/>
  <c r="N327" i="3"/>
  <c r="O327" i="3"/>
  <c r="P327" i="3"/>
  <c r="F327" i="3"/>
  <c r="S327" i="3"/>
  <c r="T327" i="3"/>
  <c r="G328" i="3"/>
  <c r="E328" i="3"/>
  <c r="J328" i="3"/>
  <c r="L328" i="3"/>
  <c r="M328" i="3"/>
  <c r="N328" i="3"/>
  <c r="O328" i="3"/>
  <c r="P328" i="3"/>
  <c r="F328" i="3"/>
  <c r="S328" i="3"/>
  <c r="T328" i="3"/>
  <c r="G329" i="3"/>
  <c r="E329" i="3"/>
  <c r="J329" i="3"/>
  <c r="L329" i="3"/>
  <c r="M329" i="3"/>
  <c r="N329" i="3"/>
  <c r="O329" i="3"/>
  <c r="P329" i="3"/>
  <c r="F329" i="3"/>
  <c r="S329" i="3"/>
  <c r="T329" i="3"/>
  <c r="G330" i="3"/>
  <c r="E330" i="3"/>
  <c r="J330" i="3"/>
  <c r="L330" i="3"/>
  <c r="M330" i="3"/>
  <c r="N330" i="3"/>
  <c r="O330" i="3"/>
  <c r="P330" i="3"/>
  <c r="F330" i="3"/>
  <c r="S330" i="3"/>
  <c r="T330" i="3"/>
  <c r="G331" i="3"/>
  <c r="E331" i="3"/>
  <c r="J331" i="3"/>
  <c r="L331" i="3"/>
  <c r="M331" i="3"/>
  <c r="N331" i="3"/>
  <c r="O331" i="3"/>
  <c r="P331" i="3"/>
  <c r="F331" i="3"/>
  <c r="S331" i="3"/>
  <c r="T331" i="3"/>
  <c r="G332" i="3"/>
  <c r="E332" i="3"/>
  <c r="J332" i="3"/>
  <c r="L332" i="3"/>
  <c r="M332" i="3"/>
  <c r="N332" i="3"/>
  <c r="O332" i="3"/>
  <c r="P332" i="3"/>
  <c r="F332" i="3"/>
  <c r="S332" i="3"/>
  <c r="T332" i="3"/>
  <c r="G333" i="3"/>
  <c r="E333" i="3"/>
  <c r="J333" i="3"/>
  <c r="L333" i="3"/>
  <c r="M333" i="3"/>
  <c r="N333" i="3"/>
  <c r="O333" i="3"/>
  <c r="P333" i="3"/>
  <c r="F333" i="3"/>
  <c r="S333" i="3"/>
  <c r="T333" i="3"/>
  <c r="G334" i="3"/>
  <c r="E334" i="3"/>
  <c r="J334" i="3"/>
  <c r="L334" i="3"/>
  <c r="M334" i="3"/>
  <c r="N334" i="3"/>
  <c r="O334" i="3"/>
  <c r="P334" i="3"/>
  <c r="F334" i="3"/>
  <c r="S334" i="3"/>
  <c r="T334" i="3"/>
  <c r="G335" i="3"/>
  <c r="E335" i="3"/>
  <c r="J335" i="3"/>
  <c r="L335" i="3"/>
  <c r="M335" i="3"/>
  <c r="N335" i="3"/>
  <c r="O335" i="3"/>
  <c r="P335" i="3"/>
  <c r="F335" i="3"/>
  <c r="S335" i="3"/>
  <c r="T335" i="3"/>
  <c r="G336" i="3"/>
  <c r="E336" i="3"/>
  <c r="J336" i="3"/>
  <c r="L336" i="3"/>
  <c r="M336" i="3"/>
  <c r="N336" i="3"/>
  <c r="O336" i="3"/>
  <c r="P336" i="3"/>
  <c r="F336" i="3"/>
  <c r="S336" i="3"/>
  <c r="T336" i="3"/>
  <c r="G337" i="3"/>
  <c r="E337" i="3"/>
  <c r="J337" i="3"/>
  <c r="L337" i="3"/>
  <c r="M337" i="3"/>
  <c r="N337" i="3"/>
  <c r="O337" i="3"/>
  <c r="P337" i="3"/>
  <c r="F337" i="3"/>
  <c r="S337" i="3"/>
  <c r="T337" i="3"/>
  <c r="G338" i="3"/>
  <c r="E338" i="3"/>
  <c r="J338" i="3"/>
  <c r="L338" i="3"/>
  <c r="M338" i="3"/>
  <c r="N338" i="3"/>
  <c r="O338" i="3"/>
  <c r="P338" i="3"/>
  <c r="F338" i="3"/>
  <c r="S338" i="3"/>
  <c r="T338" i="3"/>
  <c r="G339" i="3"/>
  <c r="E339" i="3"/>
  <c r="J339" i="3"/>
  <c r="L339" i="3"/>
  <c r="M339" i="3"/>
  <c r="N339" i="3"/>
  <c r="O339" i="3"/>
  <c r="P339" i="3"/>
  <c r="F339" i="3"/>
  <c r="S339" i="3"/>
  <c r="T339" i="3"/>
  <c r="G340" i="3"/>
  <c r="E340" i="3"/>
  <c r="J340" i="3"/>
  <c r="L340" i="3"/>
  <c r="M340" i="3"/>
  <c r="N340" i="3"/>
  <c r="O340" i="3"/>
  <c r="P340" i="3"/>
  <c r="F340" i="3"/>
  <c r="S340" i="3"/>
  <c r="T340" i="3"/>
  <c r="G341" i="3"/>
  <c r="E341" i="3"/>
  <c r="J341" i="3"/>
  <c r="L341" i="3"/>
  <c r="M341" i="3"/>
  <c r="N341" i="3"/>
  <c r="O341" i="3"/>
  <c r="P341" i="3"/>
  <c r="F341" i="3"/>
  <c r="S341" i="3"/>
  <c r="T341" i="3"/>
  <c r="G342" i="3"/>
  <c r="E342" i="3"/>
  <c r="J342" i="3"/>
  <c r="L342" i="3"/>
  <c r="M342" i="3"/>
  <c r="N342" i="3"/>
  <c r="O342" i="3"/>
  <c r="P342" i="3"/>
  <c r="F342" i="3"/>
  <c r="S342" i="3"/>
  <c r="T342" i="3"/>
  <c r="G343" i="3"/>
  <c r="E343" i="3"/>
  <c r="J343" i="3"/>
  <c r="L343" i="3"/>
  <c r="M343" i="3"/>
  <c r="N343" i="3"/>
  <c r="O343" i="3"/>
  <c r="P343" i="3"/>
  <c r="F343" i="3"/>
  <c r="S343" i="3"/>
  <c r="T343" i="3"/>
  <c r="G344" i="3"/>
  <c r="E344" i="3"/>
  <c r="J344" i="3"/>
  <c r="L344" i="3"/>
  <c r="M344" i="3"/>
  <c r="N344" i="3"/>
  <c r="O344" i="3"/>
  <c r="P344" i="3"/>
  <c r="F344" i="3"/>
  <c r="S344" i="3"/>
  <c r="T344" i="3"/>
  <c r="G345" i="3"/>
  <c r="E345" i="3"/>
  <c r="J345" i="3"/>
  <c r="L345" i="3"/>
  <c r="M345" i="3"/>
  <c r="N345" i="3"/>
  <c r="O345" i="3"/>
  <c r="P345" i="3"/>
  <c r="F345" i="3"/>
  <c r="S345" i="3"/>
  <c r="T345" i="3"/>
  <c r="G346" i="3"/>
  <c r="E346" i="3"/>
  <c r="J346" i="3"/>
  <c r="L346" i="3"/>
  <c r="M346" i="3"/>
  <c r="N346" i="3"/>
  <c r="O346" i="3"/>
  <c r="P346" i="3"/>
  <c r="F346" i="3"/>
  <c r="S346" i="3"/>
  <c r="T346" i="3"/>
  <c r="G347" i="3"/>
  <c r="E347" i="3"/>
  <c r="J347" i="3"/>
  <c r="L347" i="3"/>
  <c r="M347" i="3"/>
  <c r="N347" i="3"/>
  <c r="O347" i="3"/>
  <c r="P347" i="3"/>
  <c r="F347" i="3"/>
  <c r="S347" i="3"/>
  <c r="T347" i="3"/>
  <c r="G348" i="3"/>
  <c r="E348" i="3"/>
  <c r="J348" i="3"/>
  <c r="L348" i="3"/>
  <c r="M348" i="3"/>
  <c r="N348" i="3"/>
  <c r="O348" i="3"/>
  <c r="P348" i="3"/>
  <c r="F348" i="3"/>
  <c r="S348" i="3"/>
  <c r="T348" i="3"/>
  <c r="G349" i="3"/>
  <c r="E349" i="3"/>
  <c r="J349" i="3"/>
  <c r="L349" i="3"/>
  <c r="M349" i="3"/>
  <c r="N349" i="3"/>
  <c r="O349" i="3"/>
  <c r="P349" i="3"/>
  <c r="F349" i="3"/>
  <c r="S349" i="3"/>
  <c r="T349" i="3"/>
  <c r="G350" i="3"/>
  <c r="E350" i="3"/>
  <c r="J350" i="3"/>
  <c r="L350" i="3"/>
  <c r="M350" i="3"/>
  <c r="N350" i="3"/>
  <c r="O350" i="3"/>
  <c r="P350" i="3"/>
  <c r="F350" i="3"/>
  <c r="S350" i="3"/>
  <c r="T350" i="3"/>
  <c r="G351" i="3"/>
  <c r="E351" i="3"/>
  <c r="J351" i="3"/>
  <c r="L351" i="3"/>
  <c r="M351" i="3"/>
  <c r="N351" i="3"/>
  <c r="O351" i="3"/>
  <c r="P351" i="3"/>
  <c r="F351" i="3"/>
  <c r="S351" i="3"/>
  <c r="T351" i="3"/>
  <c r="G352" i="3"/>
  <c r="E352" i="3"/>
  <c r="J352" i="3"/>
  <c r="L352" i="3"/>
  <c r="M352" i="3"/>
  <c r="N352" i="3"/>
  <c r="O352" i="3"/>
  <c r="P352" i="3"/>
  <c r="F352" i="3"/>
  <c r="S352" i="3"/>
  <c r="T352" i="3"/>
  <c r="G353" i="3"/>
  <c r="E353" i="3"/>
  <c r="J353" i="3"/>
  <c r="L353" i="3"/>
  <c r="M353" i="3"/>
  <c r="N353" i="3"/>
  <c r="O353" i="3"/>
  <c r="P353" i="3"/>
  <c r="F353" i="3"/>
  <c r="S353" i="3"/>
  <c r="T353" i="3"/>
  <c r="G354" i="3"/>
  <c r="E354" i="3"/>
  <c r="J354" i="3"/>
  <c r="L354" i="3"/>
  <c r="M354" i="3"/>
  <c r="N354" i="3"/>
  <c r="O354" i="3"/>
  <c r="P354" i="3"/>
  <c r="F354" i="3"/>
  <c r="S354" i="3"/>
  <c r="T354" i="3"/>
  <c r="G355" i="3"/>
  <c r="E355" i="3"/>
  <c r="J355" i="3"/>
  <c r="L355" i="3"/>
  <c r="M355" i="3"/>
  <c r="N355" i="3"/>
  <c r="O355" i="3"/>
  <c r="P355" i="3"/>
  <c r="F355" i="3"/>
  <c r="S355" i="3"/>
  <c r="T355" i="3"/>
  <c r="G356" i="3"/>
  <c r="E356" i="3"/>
  <c r="J356" i="3"/>
  <c r="L356" i="3"/>
  <c r="M356" i="3"/>
  <c r="N356" i="3"/>
  <c r="O356" i="3"/>
  <c r="P356" i="3"/>
  <c r="F356" i="3"/>
  <c r="S356" i="3"/>
  <c r="T356" i="3"/>
  <c r="G357" i="3"/>
  <c r="E357" i="3"/>
  <c r="J357" i="3"/>
  <c r="L357" i="3"/>
  <c r="M357" i="3"/>
  <c r="N357" i="3"/>
  <c r="O357" i="3"/>
  <c r="P357" i="3"/>
  <c r="F357" i="3"/>
  <c r="S357" i="3"/>
  <c r="T357" i="3"/>
  <c r="G358" i="3"/>
  <c r="E358" i="3"/>
  <c r="J358" i="3"/>
  <c r="L358" i="3"/>
  <c r="M358" i="3"/>
  <c r="N358" i="3"/>
  <c r="O358" i="3"/>
  <c r="P358" i="3"/>
  <c r="F358" i="3"/>
  <c r="S358" i="3"/>
  <c r="T358" i="3"/>
  <c r="G359" i="3"/>
  <c r="E359" i="3"/>
  <c r="J359" i="3"/>
  <c r="L359" i="3"/>
  <c r="M359" i="3"/>
  <c r="N359" i="3"/>
  <c r="O359" i="3"/>
  <c r="P359" i="3"/>
  <c r="F359" i="3"/>
  <c r="S359" i="3"/>
  <c r="T359" i="3"/>
  <c r="G360" i="3"/>
  <c r="E360" i="3"/>
  <c r="J360" i="3"/>
  <c r="L360" i="3"/>
  <c r="M360" i="3"/>
  <c r="N360" i="3"/>
  <c r="O360" i="3"/>
  <c r="P360" i="3"/>
  <c r="F360" i="3"/>
  <c r="S360" i="3"/>
  <c r="T360" i="3"/>
  <c r="G361" i="3"/>
  <c r="E361" i="3"/>
  <c r="J361" i="3"/>
  <c r="L361" i="3"/>
  <c r="M361" i="3"/>
  <c r="N361" i="3"/>
  <c r="O361" i="3"/>
  <c r="P361" i="3"/>
  <c r="F361" i="3"/>
  <c r="S361" i="3"/>
  <c r="T361" i="3"/>
  <c r="G362" i="3"/>
  <c r="E362" i="3"/>
  <c r="J362" i="3"/>
  <c r="L362" i="3"/>
  <c r="M362" i="3"/>
  <c r="N362" i="3"/>
  <c r="O362" i="3"/>
  <c r="P362" i="3"/>
  <c r="F362" i="3"/>
  <c r="S362" i="3"/>
  <c r="T362" i="3"/>
  <c r="G363" i="3"/>
  <c r="E363" i="3"/>
  <c r="J363" i="3"/>
  <c r="L363" i="3"/>
  <c r="M363" i="3"/>
  <c r="N363" i="3"/>
  <c r="O363" i="3"/>
  <c r="P363" i="3"/>
  <c r="F363" i="3"/>
  <c r="S363" i="3"/>
  <c r="T363" i="3"/>
  <c r="G364" i="3"/>
  <c r="E364" i="3"/>
  <c r="J364" i="3"/>
  <c r="L364" i="3"/>
  <c r="M364" i="3"/>
  <c r="N364" i="3"/>
  <c r="O364" i="3"/>
  <c r="P364" i="3"/>
  <c r="F364" i="3"/>
  <c r="S364" i="3"/>
  <c r="T364" i="3"/>
  <c r="G365" i="3"/>
  <c r="E365" i="3"/>
  <c r="J365" i="3"/>
  <c r="L365" i="3"/>
  <c r="M365" i="3"/>
  <c r="N365" i="3"/>
  <c r="O365" i="3"/>
  <c r="P365" i="3"/>
  <c r="F365" i="3"/>
  <c r="S365" i="3"/>
  <c r="T365" i="3"/>
  <c r="G366" i="3"/>
  <c r="E366" i="3"/>
  <c r="J366" i="3"/>
  <c r="L366" i="3"/>
  <c r="M366" i="3"/>
  <c r="N366" i="3"/>
  <c r="O366" i="3"/>
  <c r="P366" i="3"/>
  <c r="F366" i="3"/>
  <c r="S366" i="3"/>
  <c r="T366" i="3"/>
  <c r="G367" i="3"/>
  <c r="E367" i="3"/>
  <c r="J367" i="3"/>
  <c r="L367" i="3"/>
  <c r="M367" i="3"/>
  <c r="N367" i="3"/>
  <c r="O367" i="3"/>
  <c r="P367" i="3"/>
  <c r="F367" i="3"/>
  <c r="S367" i="3"/>
  <c r="T367" i="3"/>
  <c r="G368" i="3"/>
  <c r="E368" i="3"/>
  <c r="J368" i="3"/>
  <c r="L368" i="3"/>
  <c r="M368" i="3"/>
  <c r="N368" i="3"/>
  <c r="O368" i="3"/>
  <c r="P368" i="3"/>
  <c r="F368" i="3"/>
  <c r="S368" i="3"/>
  <c r="T368" i="3"/>
  <c r="G369" i="3"/>
  <c r="E369" i="3"/>
  <c r="J369" i="3"/>
  <c r="L369" i="3"/>
  <c r="M369" i="3"/>
  <c r="N369" i="3"/>
  <c r="O369" i="3"/>
  <c r="P369" i="3"/>
  <c r="F369" i="3"/>
  <c r="S369" i="3"/>
  <c r="T369" i="3"/>
  <c r="G370" i="3"/>
  <c r="E370" i="3"/>
  <c r="J370" i="3"/>
  <c r="L370" i="3"/>
  <c r="M370" i="3"/>
  <c r="N370" i="3"/>
  <c r="O370" i="3"/>
  <c r="P370" i="3"/>
  <c r="F370" i="3"/>
  <c r="S370" i="3"/>
  <c r="T370" i="3"/>
  <c r="G371" i="3"/>
  <c r="E371" i="3"/>
  <c r="J371" i="3"/>
  <c r="L371" i="3"/>
  <c r="M371" i="3"/>
  <c r="N371" i="3"/>
  <c r="O371" i="3"/>
  <c r="P371" i="3"/>
  <c r="F371" i="3"/>
  <c r="S371" i="3"/>
  <c r="T371" i="3"/>
  <c r="G372" i="3"/>
  <c r="E372" i="3"/>
  <c r="J372" i="3"/>
  <c r="L372" i="3"/>
  <c r="M372" i="3"/>
  <c r="N372" i="3"/>
  <c r="O372" i="3"/>
  <c r="P372" i="3"/>
  <c r="F372" i="3"/>
  <c r="S372" i="3"/>
  <c r="T372" i="3"/>
  <c r="G373" i="3"/>
  <c r="E373" i="3"/>
  <c r="J373" i="3"/>
  <c r="L373" i="3"/>
  <c r="M373" i="3"/>
  <c r="N373" i="3"/>
  <c r="O373" i="3"/>
  <c r="P373" i="3"/>
  <c r="F373" i="3"/>
  <c r="S373" i="3"/>
  <c r="T373" i="3"/>
  <c r="G374" i="3"/>
  <c r="E374" i="3"/>
  <c r="J374" i="3"/>
  <c r="L374" i="3"/>
  <c r="M374" i="3"/>
  <c r="N374" i="3"/>
  <c r="O374" i="3"/>
  <c r="P374" i="3"/>
  <c r="F374" i="3"/>
  <c r="S374" i="3"/>
  <c r="T374" i="3"/>
  <c r="G375" i="3"/>
  <c r="E375" i="3"/>
  <c r="J375" i="3"/>
  <c r="L375" i="3"/>
  <c r="M375" i="3"/>
  <c r="N375" i="3"/>
  <c r="O375" i="3"/>
  <c r="P375" i="3"/>
  <c r="F375" i="3"/>
  <c r="S375" i="3"/>
  <c r="T375" i="3"/>
  <c r="G376" i="3"/>
  <c r="E376" i="3"/>
  <c r="J376" i="3"/>
  <c r="L376" i="3"/>
  <c r="M376" i="3"/>
  <c r="N376" i="3"/>
  <c r="O376" i="3"/>
  <c r="P376" i="3"/>
  <c r="F376" i="3"/>
  <c r="S376" i="3"/>
  <c r="T376" i="3"/>
  <c r="G377" i="3"/>
  <c r="E377" i="3"/>
  <c r="J377" i="3"/>
  <c r="L377" i="3"/>
  <c r="M377" i="3"/>
  <c r="N377" i="3"/>
  <c r="O377" i="3"/>
  <c r="P377" i="3"/>
  <c r="F377" i="3"/>
  <c r="S377" i="3"/>
  <c r="T377" i="3"/>
  <c r="G378" i="3"/>
  <c r="E378" i="3"/>
  <c r="J378" i="3"/>
  <c r="L378" i="3"/>
  <c r="M378" i="3"/>
  <c r="N378" i="3"/>
  <c r="O378" i="3"/>
  <c r="P378" i="3"/>
  <c r="F378" i="3"/>
  <c r="S378" i="3"/>
  <c r="T378" i="3"/>
  <c r="G379" i="3"/>
  <c r="E379" i="3"/>
  <c r="J379" i="3"/>
  <c r="L379" i="3"/>
  <c r="M379" i="3"/>
  <c r="N379" i="3"/>
  <c r="O379" i="3"/>
  <c r="P379" i="3"/>
  <c r="F379" i="3"/>
  <c r="S379" i="3"/>
  <c r="T379" i="3"/>
  <c r="G380" i="3"/>
  <c r="E380" i="3"/>
  <c r="J380" i="3"/>
  <c r="L380" i="3"/>
  <c r="M380" i="3"/>
  <c r="N380" i="3"/>
  <c r="O380" i="3"/>
  <c r="P380" i="3"/>
  <c r="F380" i="3"/>
  <c r="S380" i="3"/>
  <c r="T380" i="3"/>
  <c r="G381" i="3"/>
  <c r="E381" i="3"/>
  <c r="J381" i="3"/>
  <c r="L381" i="3"/>
  <c r="M381" i="3"/>
  <c r="N381" i="3"/>
  <c r="O381" i="3"/>
  <c r="P381" i="3"/>
  <c r="F381" i="3"/>
  <c r="S381" i="3"/>
  <c r="T381" i="3"/>
  <c r="G382" i="3"/>
  <c r="E382" i="3"/>
  <c r="J382" i="3"/>
  <c r="L382" i="3"/>
  <c r="M382" i="3"/>
  <c r="N382" i="3"/>
  <c r="O382" i="3"/>
  <c r="P382" i="3"/>
  <c r="F382" i="3"/>
  <c r="S382" i="3"/>
  <c r="T382" i="3"/>
  <c r="G383" i="3"/>
  <c r="E383" i="3"/>
  <c r="J383" i="3"/>
  <c r="L383" i="3"/>
  <c r="M383" i="3"/>
  <c r="N383" i="3"/>
  <c r="O383" i="3"/>
  <c r="P383" i="3"/>
  <c r="F383" i="3"/>
  <c r="S383" i="3"/>
  <c r="T383" i="3"/>
  <c r="G384" i="3"/>
  <c r="E384" i="3"/>
  <c r="J384" i="3"/>
  <c r="L384" i="3"/>
  <c r="M384" i="3"/>
  <c r="N384" i="3"/>
  <c r="O384" i="3"/>
  <c r="P384" i="3"/>
  <c r="F384" i="3"/>
  <c r="S384" i="3"/>
  <c r="T384" i="3"/>
  <c r="G385" i="3"/>
  <c r="E385" i="3"/>
  <c r="J385" i="3"/>
  <c r="L385" i="3"/>
  <c r="M385" i="3"/>
  <c r="N385" i="3"/>
  <c r="O385" i="3"/>
  <c r="P385" i="3"/>
  <c r="F385" i="3"/>
  <c r="S385" i="3"/>
  <c r="T385" i="3"/>
  <c r="G386" i="3"/>
  <c r="E386" i="3"/>
  <c r="J386" i="3"/>
  <c r="L386" i="3"/>
  <c r="M386" i="3"/>
  <c r="N386" i="3"/>
  <c r="O386" i="3"/>
  <c r="P386" i="3"/>
  <c r="F386" i="3"/>
  <c r="S386" i="3"/>
  <c r="T386" i="3"/>
  <c r="G387" i="3"/>
  <c r="E387" i="3"/>
  <c r="J387" i="3"/>
  <c r="L387" i="3"/>
  <c r="M387" i="3"/>
  <c r="N387" i="3"/>
  <c r="O387" i="3"/>
  <c r="P387" i="3"/>
  <c r="F387" i="3"/>
  <c r="S387" i="3"/>
  <c r="T387" i="3"/>
  <c r="G388" i="3"/>
  <c r="E388" i="3"/>
  <c r="J388" i="3"/>
  <c r="L388" i="3"/>
  <c r="M388" i="3"/>
  <c r="N388" i="3"/>
  <c r="O388" i="3"/>
  <c r="P388" i="3"/>
  <c r="F388" i="3"/>
  <c r="S388" i="3"/>
  <c r="T388" i="3"/>
  <c r="G389" i="3"/>
  <c r="E389" i="3"/>
  <c r="J389" i="3"/>
  <c r="L389" i="3"/>
  <c r="M389" i="3"/>
  <c r="N389" i="3"/>
  <c r="O389" i="3"/>
  <c r="P389" i="3"/>
  <c r="F389" i="3"/>
  <c r="S389" i="3"/>
  <c r="T389" i="3"/>
  <c r="G390" i="3"/>
  <c r="E390" i="3"/>
  <c r="J390" i="3"/>
  <c r="L390" i="3"/>
  <c r="M390" i="3"/>
  <c r="N390" i="3"/>
  <c r="O390" i="3"/>
  <c r="P390" i="3"/>
  <c r="F390" i="3"/>
  <c r="S390" i="3"/>
  <c r="T390" i="3"/>
  <c r="G391" i="3"/>
  <c r="E391" i="3"/>
  <c r="J391" i="3"/>
  <c r="L391" i="3"/>
  <c r="M391" i="3"/>
  <c r="N391" i="3"/>
  <c r="O391" i="3"/>
  <c r="P391" i="3"/>
  <c r="F391" i="3"/>
  <c r="S391" i="3"/>
  <c r="T391" i="3"/>
  <c r="G392" i="3"/>
  <c r="E392" i="3"/>
  <c r="J392" i="3"/>
  <c r="L392" i="3"/>
  <c r="M392" i="3"/>
  <c r="N392" i="3"/>
  <c r="O392" i="3"/>
  <c r="P392" i="3"/>
  <c r="F392" i="3"/>
  <c r="S392" i="3"/>
  <c r="T392" i="3"/>
  <c r="G393" i="3"/>
  <c r="E393" i="3"/>
  <c r="J393" i="3"/>
  <c r="L393" i="3"/>
  <c r="M393" i="3"/>
  <c r="N393" i="3"/>
  <c r="O393" i="3"/>
  <c r="P393" i="3"/>
  <c r="F393" i="3"/>
  <c r="S393" i="3"/>
  <c r="T393" i="3"/>
  <c r="G394" i="3"/>
  <c r="E394" i="3"/>
  <c r="J394" i="3"/>
  <c r="L394" i="3"/>
  <c r="M394" i="3"/>
  <c r="N394" i="3"/>
  <c r="O394" i="3"/>
  <c r="P394" i="3"/>
  <c r="F394" i="3"/>
  <c r="S394" i="3"/>
  <c r="T394" i="3"/>
  <c r="G395" i="3"/>
  <c r="E395" i="3"/>
  <c r="J395" i="3"/>
  <c r="L395" i="3"/>
  <c r="M395" i="3"/>
  <c r="N395" i="3"/>
  <c r="O395" i="3"/>
  <c r="P395" i="3"/>
  <c r="F395" i="3"/>
  <c r="S395" i="3"/>
  <c r="T395" i="3"/>
  <c r="G396" i="3"/>
  <c r="E396" i="3"/>
  <c r="J396" i="3"/>
  <c r="L396" i="3"/>
  <c r="M396" i="3"/>
  <c r="N396" i="3"/>
  <c r="O396" i="3"/>
  <c r="P396" i="3"/>
  <c r="F396" i="3"/>
  <c r="S396" i="3"/>
  <c r="T396" i="3"/>
  <c r="G397" i="3"/>
  <c r="E397" i="3"/>
  <c r="J397" i="3"/>
  <c r="L397" i="3"/>
  <c r="M397" i="3"/>
  <c r="N397" i="3"/>
  <c r="O397" i="3"/>
  <c r="P397" i="3"/>
  <c r="F397" i="3"/>
  <c r="S397" i="3"/>
  <c r="T397" i="3"/>
  <c r="G398" i="3"/>
  <c r="E398" i="3"/>
  <c r="J398" i="3"/>
  <c r="L398" i="3"/>
  <c r="M398" i="3"/>
  <c r="N398" i="3"/>
  <c r="O398" i="3"/>
  <c r="P398" i="3"/>
  <c r="F398" i="3"/>
  <c r="S398" i="3"/>
  <c r="T398" i="3"/>
  <c r="G399" i="3"/>
  <c r="E399" i="3"/>
  <c r="J399" i="3"/>
  <c r="L399" i="3"/>
  <c r="M399" i="3"/>
  <c r="N399" i="3"/>
  <c r="O399" i="3"/>
  <c r="P399" i="3"/>
  <c r="F399" i="3"/>
  <c r="S399" i="3"/>
  <c r="T399" i="3"/>
  <c r="G400" i="3"/>
  <c r="E400" i="3"/>
  <c r="J400" i="3"/>
  <c r="L400" i="3"/>
  <c r="M400" i="3"/>
  <c r="N400" i="3"/>
  <c r="O400" i="3"/>
  <c r="P400" i="3"/>
  <c r="F400" i="3"/>
  <c r="S400" i="3"/>
  <c r="T400" i="3"/>
  <c r="G401" i="3"/>
  <c r="E401" i="3"/>
  <c r="J401" i="3"/>
  <c r="L401" i="3"/>
  <c r="M401" i="3"/>
  <c r="N401" i="3"/>
  <c r="O401" i="3"/>
  <c r="P401" i="3"/>
  <c r="F401" i="3"/>
  <c r="S401" i="3"/>
  <c r="T401" i="3"/>
  <c r="G402" i="3"/>
  <c r="E402" i="3"/>
  <c r="J402" i="3"/>
  <c r="L402" i="3"/>
  <c r="M402" i="3"/>
  <c r="N402" i="3"/>
  <c r="O402" i="3"/>
  <c r="P402" i="3"/>
  <c r="F402" i="3"/>
  <c r="S402" i="3"/>
  <c r="T402" i="3"/>
  <c r="G403" i="3"/>
  <c r="E403" i="3"/>
  <c r="J403" i="3"/>
  <c r="L403" i="3"/>
  <c r="M403" i="3"/>
  <c r="N403" i="3"/>
  <c r="O403" i="3"/>
  <c r="P403" i="3"/>
  <c r="F403" i="3"/>
  <c r="S403" i="3"/>
  <c r="T403" i="3"/>
  <c r="G404" i="3"/>
  <c r="E404" i="3"/>
  <c r="J404" i="3"/>
  <c r="L404" i="3"/>
  <c r="M404" i="3"/>
  <c r="N404" i="3"/>
  <c r="O404" i="3"/>
  <c r="P404" i="3"/>
  <c r="F404" i="3"/>
  <c r="S404" i="3"/>
  <c r="T404" i="3"/>
  <c r="G405" i="3"/>
  <c r="E405" i="3"/>
  <c r="J405" i="3"/>
  <c r="L405" i="3"/>
  <c r="M405" i="3"/>
  <c r="N405" i="3"/>
  <c r="O405" i="3"/>
  <c r="P405" i="3"/>
  <c r="F405" i="3"/>
  <c r="S405" i="3"/>
  <c r="T405" i="3"/>
  <c r="G406" i="3"/>
  <c r="E406" i="3"/>
  <c r="J406" i="3"/>
  <c r="L406" i="3"/>
  <c r="M406" i="3"/>
  <c r="N406" i="3"/>
  <c r="O406" i="3"/>
  <c r="P406" i="3"/>
  <c r="F406" i="3"/>
  <c r="S406" i="3"/>
  <c r="T406" i="3"/>
  <c r="G407" i="3"/>
  <c r="E407" i="3"/>
  <c r="J407" i="3"/>
  <c r="L407" i="3"/>
  <c r="M407" i="3"/>
  <c r="N407" i="3"/>
  <c r="O407" i="3"/>
  <c r="P407" i="3"/>
  <c r="F407" i="3"/>
  <c r="S407" i="3"/>
  <c r="T407" i="3"/>
  <c r="G408" i="3"/>
  <c r="E408" i="3"/>
  <c r="J408" i="3"/>
  <c r="L408" i="3"/>
  <c r="M408" i="3"/>
  <c r="N408" i="3"/>
  <c r="O408" i="3"/>
  <c r="P408" i="3"/>
  <c r="F408" i="3"/>
  <c r="S408" i="3"/>
  <c r="T408" i="3"/>
  <c r="G409" i="3"/>
  <c r="E409" i="3"/>
  <c r="J409" i="3"/>
  <c r="L409" i="3"/>
  <c r="M409" i="3"/>
  <c r="N409" i="3"/>
  <c r="O409" i="3"/>
  <c r="P409" i="3"/>
  <c r="F409" i="3"/>
  <c r="S409" i="3"/>
  <c r="T409" i="3"/>
  <c r="G410" i="3"/>
  <c r="E410" i="3"/>
  <c r="J410" i="3"/>
  <c r="L410" i="3"/>
  <c r="M410" i="3"/>
  <c r="N410" i="3"/>
  <c r="O410" i="3"/>
  <c r="P410" i="3"/>
  <c r="F410" i="3"/>
  <c r="S410" i="3"/>
  <c r="T410" i="3"/>
  <c r="G411" i="3"/>
  <c r="E411" i="3"/>
  <c r="J411" i="3"/>
  <c r="L411" i="3"/>
  <c r="M411" i="3"/>
  <c r="N411" i="3"/>
  <c r="O411" i="3"/>
  <c r="P411" i="3"/>
  <c r="F411" i="3"/>
  <c r="S411" i="3"/>
  <c r="T411" i="3"/>
  <c r="G412" i="3"/>
  <c r="E412" i="3"/>
  <c r="J412" i="3"/>
  <c r="L412" i="3"/>
  <c r="M412" i="3"/>
  <c r="N412" i="3"/>
  <c r="O412" i="3"/>
  <c r="P412" i="3"/>
  <c r="F412" i="3"/>
  <c r="S412" i="3"/>
  <c r="T412" i="3"/>
  <c r="G413" i="3"/>
  <c r="E413" i="3"/>
  <c r="J413" i="3"/>
  <c r="L413" i="3"/>
  <c r="M413" i="3"/>
  <c r="N413" i="3"/>
  <c r="O413" i="3"/>
  <c r="P413" i="3"/>
  <c r="F413" i="3"/>
  <c r="S413" i="3"/>
  <c r="T413" i="3"/>
  <c r="G414" i="3"/>
  <c r="E414" i="3"/>
  <c r="J414" i="3"/>
  <c r="L414" i="3"/>
  <c r="M414" i="3"/>
  <c r="N414" i="3"/>
  <c r="O414" i="3"/>
  <c r="P414" i="3"/>
  <c r="F414" i="3"/>
  <c r="S414" i="3"/>
  <c r="T414" i="3"/>
  <c r="G415" i="3"/>
  <c r="E415" i="3"/>
  <c r="J415" i="3"/>
  <c r="L415" i="3"/>
  <c r="M415" i="3"/>
  <c r="N415" i="3"/>
  <c r="O415" i="3"/>
  <c r="P415" i="3"/>
  <c r="F415" i="3"/>
  <c r="S415" i="3"/>
  <c r="T415" i="3"/>
  <c r="G416" i="3"/>
  <c r="E416" i="3"/>
  <c r="J416" i="3"/>
  <c r="L416" i="3"/>
  <c r="M416" i="3"/>
  <c r="N416" i="3"/>
  <c r="O416" i="3"/>
  <c r="P416" i="3"/>
  <c r="F416" i="3"/>
  <c r="S416" i="3"/>
  <c r="T416" i="3"/>
  <c r="G417" i="3"/>
  <c r="E417" i="3"/>
  <c r="J417" i="3"/>
  <c r="L417" i="3"/>
  <c r="M417" i="3"/>
  <c r="N417" i="3"/>
  <c r="O417" i="3"/>
  <c r="P417" i="3"/>
  <c r="F417" i="3"/>
  <c r="S417" i="3"/>
  <c r="T417" i="3"/>
  <c r="G418" i="3"/>
  <c r="E418" i="3"/>
  <c r="J418" i="3"/>
  <c r="L418" i="3"/>
  <c r="M418" i="3"/>
  <c r="N418" i="3"/>
  <c r="O418" i="3"/>
  <c r="P418" i="3"/>
  <c r="F418" i="3"/>
  <c r="S418" i="3"/>
  <c r="T418" i="3"/>
  <c r="G419" i="3"/>
  <c r="E419" i="3"/>
  <c r="J419" i="3"/>
  <c r="L419" i="3"/>
  <c r="M419" i="3"/>
  <c r="N419" i="3"/>
  <c r="O419" i="3"/>
  <c r="P419" i="3"/>
  <c r="F419" i="3"/>
  <c r="S419" i="3"/>
  <c r="T419" i="3"/>
  <c r="G420" i="3"/>
  <c r="E420" i="3"/>
  <c r="J420" i="3"/>
  <c r="L420" i="3"/>
  <c r="M420" i="3"/>
  <c r="N420" i="3"/>
  <c r="O420" i="3"/>
  <c r="P420" i="3"/>
  <c r="F420" i="3"/>
  <c r="S420" i="3"/>
  <c r="T420" i="3"/>
  <c r="G421" i="3"/>
  <c r="E421" i="3"/>
  <c r="J421" i="3"/>
  <c r="L421" i="3"/>
  <c r="M421" i="3"/>
  <c r="N421" i="3"/>
  <c r="O421" i="3"/>
  <c r="P421" i="3"/>
  <c r="F421" i="3"/>
  <c r="S421" i="3"/>
  <c r="T421" i="3"/>
  <c r="G422" i="3"/>
  <c r="E422" i="3"/>
  <c r="J422" i="3"/>
  <c r="L422" i="3"/>
  <c r="M422" i="3"/>
  <c r="N422" i="3"/>
  <c r="O422" i="3"/>
  <c r="P422" i="3"/>
  <c r="F422" i="3"/>
  <c r="S422" i="3"/>
  <c r="T422" i="3"/>
  <c r="G423" i="3"/>
  <c r="E423" i="3"/>
  <c r="J423" i="3"/>
  <c r="L423" i="3"/>
  <c r="M423" i="3"/>
  <c r="N423" i="3"/>
  <c r="O423" i="3"/>
  <c r="P423" i="3"/>
  <c r="F423" i="3"/>
  <c r="S423" i="3"/>
  <c r="T423" i="3"/>
  <c r="G424" i="3"/>
  <c r="E424" i="3"/>
  <c r="J424" i="3"/>
  <c r="L424" i="3"/>
  <c r="M424" i="3"/>
  <c r="N424" i="3"/>
  <c r="O424" i="3"/>
  <c r="P424" i="3"/>
  <c r="F424" i="3"/>
  <c r="S424" i="3"/>
  <c r="T424" i="3"/>
  <c r="G425" i="3"/>
  <c r="E425" i="3"/>
  <c r="J425" i="3"/>
  <c r="L425" i="3"/>
  <c r="M425" i="3"/>
  <c r="N425" i="3"/>
  <c r="O425" i="3"/>
  <c r="P425" i="3"/>
  <c r="F425" i="3"/>
  <c r="S425" i="3"/>
  <c r="T425" i="3"/>
  <c r="G426" i="3"/>
  <c r="E426" i="3"/>
  <c r="J426" i="3"/>
  <c r="L426" i="3"/>
  <c r="M426" i="3"/>
  <c r="N426" i="3"/>
  <c r="O426" i="3"/>
  <c r="P426" i="3"/>
  <c r="F426" i="3"/>
  <c r="S426" i="3"/>
  <c r="T426" i="3"/>
  <c r="G427" i="3"/>
  <c r="E427" i="3"/>
  <c r="J427" i="3"/>
  <c r="L427" i="3"/>
  <c r="M427" i="3"/>
  <c r="N427" i="3"/>
  <c r="O427" i="3"/>
  <c r="P427" i="3"/>
  <c r="F427" i="3"/>
  <c r="S427" i="3"/>
  <c r="T427" i="3"/>
  <c r="G428" i="3"/>
  <c r="E428" i="3"/>
  <c r="J428" i="3"/>
  <c r="L428" i="3"/>
  <c r="M428" i="3"/>
  <c r="N428" i="3"/>
  <c r="O428" i="3"/>
  <c r="P428" i="3"/>
  <c r="F428" i="3"/>
  <c r="S428" i="3"/>
  <c r="T428" i="3"/>
  <c r="G429" i="3"/>
  <c r="E429" i="3"/>
  <c r="J429" i="3"/>
  <c r="L429" i="3"/>
  <c r="M429" i="3"/>
  <c r="N429" i="3"/>
  <c r="O429" i="3"/>
  <c r="P429" i="3"/>
  <c r="F429" i="3"/>
  <c r="S429" i="3"/>
  <c r="T429" i="3"/>
  <c r="G430" i="3"/>
  <c r="E430" i="3"/>
  <c r="J430" i="3"/>
  <c r="L430" i="3"/>
  <c r="M430" i="3"/>
  <c r="N430" i="3"/>
  <c r="O430" i="3"/>
  <c r="P430" i="3"/>
  <c r="F430" i="3"/>
  <c r="S430" i="3"/>
  <c r="T430" i="3"/>
  <c r="G431" i="3"/>
  <c r="E431" i="3"/>
  <c r="J431" i="3"/>
  <c r="L431" i="3"/>
  <c r="M431" i="3"/>
  <c r="N431" i="3"/>
  <c r="O431" i="3"/>
  <c r="P431" i="3"/>
  <c r="F431" i="3"/>
  <c r="S431" i="3"/>
  <c r="T431" i="3"/>
  <c r="G432" i="3"/>
  <c r="E432" i="3"/>
  <c r="J432" i="3"/>
  <c r="L432" i="3"/>
  <c r="M432" i="3"/>
  <c r="N432" i="3"/>
  <c r="O432" i="3"/>
  <c r="P432" i="3"/>
  <c r="F432" i="3"/>
  <c r="S432" i="3"/>
  <c r="T432" i="3"/>
  <c r="G433" i="3"/>
  <c r="E433" i="3"/>
  <c r="J433" i="3"/>
  <c r="L433" i="3"/>
  <c r="M433" i="3"/>
  <c r="N433" i="3"/>
  <c r="O433" i="3"/>
  <c r="P433" i="3"/>
  <c r="F433" i="3"/>
  <c r="S433" i="3"/>
  <c r="T433" i="3"/>
  <c r="G434" i="3"/>
  <c r="E434" i="3"/>
  <c r="J434" i="3"/>
  <c r="L434" i="3"/>
  <c r="M434" i="3"/>
  <c r="N434" i="3"/>
  <c r="O434" i="3"/>
  <c r="P434" i="3"/>
  <c r="F434" i="3"/>
  <c r="S434" i="3"/>
  <c r="T434" i="3"/>
  <c r="G435" i="3"/>
  <c r="E435" i="3"/>
  <c r="J435" i="3"/>
  <c r="L435" i="3"/>
  <c r="M435" i="3"/>
  <c r="N435" i="3"/>
  <c r="O435" i="3"/>
  <c r="P435" i="3"/>
  <c r="F435" i="3"/>
  <c r="S435" i="3"/>
  <c r="T435" i="3"/>
  <c r="G436" i="3"/>
  <c r="E436" i="3"/>
  <c r="J436" i="3"/>
  <c r="L436" i="3"/>
  <c r="M436" i="3"/>
  <c r="N436" i="3"/>
  <c r="O436" i="3"/>
  <c r="P436" i="3"/>
  <c r="F436" i="3"/>
  <c r="S436" i="3"/>
  <c r="T436" i="3"/>
  <c r="G437" i="3"/>
  <c r="E437" i="3"/>
  <c r="J437" i="3"/>
  <c r="L437" i="3"/>
  <c r="M437" i="3"/>
  <c r="N437" i="3"/>
  <c r="O437" i="3"/>
  <c r="P437" i="3"/>
  <c r="F437" i="3"/>
  <c r="S437" i="3"/>
  <c r="T437" i="3"/>
  <c r="G438" i="3"/>
  <c r="E438" i="3"/>
  <c r="J438" i="3"/>
  <c r="L438" i="3"/>
  <c r="M438" i="3"/>
  <c r="N438" i="3"/>
  <c r="O438" i="3"/>
  <c r="P438" i="3"/>
  <c r="F438" i="3"/>
  <c r="S438" i="3"/>
  <c r="T438" i="3"/>
  <c r="G439" i="3"/>
  <c r="E439" i="3"/>
  <c r="J439" i="3"/>
  <c r="L439" i="3"/>
  <c r="M439" i="3"/>
  <c r="N439" i="3"/>
  <c r="O439" i="3"/>
  <c r="P439" i="3"/>
  <c r="F439" i="3"/>
  <c r="S439" i="3"/>
  <c r="T439" i="3"/>
  <c r="G440" i="3"/>
  <c r="E440" i="3"/>
  <c r="J440" i="3"/>
  <c r="L440" i="3"/>
  <c r="M440" i="3"/>
  <c r="N440" i="3"/>
  <c r="O440" i="3"/>
  <c r="P440" i="3"/>
  <c r="F440" i="3"/>
  <c r="S440" i="3"/>
  <c r="T440" i="3"/>
  <c r="G441" i="3"/>
  <c r="E441" i="3"/>
  <c r="J441" i="3"/>
  <c r="L441" i="3"/>
  <c r="M441" i="3"/>
  <c r="N441" i="3"/>
  <c r="O441" i="3"/>
  <c r="P441" i="3"/>
  <c r="F441" i="3"/>
  <c r="S441" i="3"/>
  <c r="T441" i="3"/>
  <c r="G442" i="3"/>
  <c r="E442" i="3"/>
  <c r="J442" i="3"/>
  <c r="L442" i="3"/>
  <c r="M442" i="3"/>
  <c r="N442" i="3"/>
  <c r="O442" i="3"/>
  <c r="P442" i="3"/>
  <c r="F442" i="3"/>
  <c r="S442" i="3"/>
  <c r="T442" i="3"/>
  <c r="G443" i="3"/>
  <c r="E443" i="3"/>
  <c r="J443" i="3"/>
  <c r="L443" i="3"/>
  <c r="M443" i="3"/>
  <c r="N443" i="3"/>
  <c r="O443" i="3"/>
  <c r="P443" i="3"/>
  <c r="F443" i="3"/>
  <c r="S443" i="3"/>
  <c r="T443" i="3"/>
  <c r="G444" i="3"/>
  <c r="E444" i="3"/>
  <c r="J444" i="3"/>
  <c r="L444" i="3"/>
  <c r="M444" i="3"/>
  <c r="N444" i="3"/>
  <c r="O444" i="3"/>
  <c r="P444" i="3"/>
  <c r="F444" i="3"/>
  <c r="S444" i="3"/>
  <c r="T444" i="3"/>
  <c r="G445" i="3"/>
  <c r="E445" i="3"/>
  <c r="J445" i="3"/>
  <c r="L445" i="3"/>
  <c r="M445" i="3"/>
  <c r="N445" i="3"/>
  <c r="O445" i="3"/>
  <c r="P445" i="3"/>
  <c r="F445" i="3"/>
  <c r="S445" i="3"/>
  <c r="T445" i="3"/>
  <c r="G446" i="3"/>
  <c r="E446" i="3"/>
  <c r="J446" i="3"/>
  <c r="L446" i="3"/>
  <c r="M446" i="3"/>
  <c r="N446" i="3"/>
  <c r="O446" i="3"/>
  <c r="P446" i="3"/>
  <c r="F446" i="3"/>
  <c r="S446" i="3"/>
  <c r="T446" i="3"/>
  <c r="G447" i="3"/>
  <c r="E447" i="3"/>
  <c r="J447" i="3"/>
  <c r="L447" i="3"/>
  <c r="M447" i="3"/>
  <c r="N447" i="3"/>
  <c r="O447" i="3"/>
  <c r="P447" i="3"/>
  <c r="F447" i="3"/>
  <c r="S447" i="3"/>
  <c r="T447" i="3"/>
  <c r="G448" i="3"/>
  <c r="E448" i="3"/>
  <c r="J448" i="3"/>
  <c r="L448" i="3"/>
  <c r="M448" i="3"/>
  <c r="N448" i="3"/>
  <c r="O448" i="3"/>
  <c r="P448" i="3"/>
  <c r="F448" i="3"/>
  <c r="S448" i="3"/>
  <c r="T448" i="3"/>
  <c r="E30" i="6"/>
  <c r="E30" i="12"/>
  <c r="E30" i="8"/>
  <c r="E30" i="10"/>
  <c r="B246" i="12"/>
  <c r="B246" i="10"/>
  <c r="B807" i="10"/>
  <c r="B802" i="8"/>
  <c r="B246" i="8"/>
  <c r="B802" i="6"/>
  <c r="B250" i="6"/>
  <c r="Y13" i="3"/>
  <c r="Z12" i="3"/>
  <c r="B206" i="4"/>
  <c r="F31" i="8"/>
  <c r="O30" i="8"/>
  <c r="P31" i="8"/>
  <c r="F31" i="12"/>
  <c r="O30" i="12"/>
  <c r="P31" i="12"/>
  <c r="O30" i="6"/>
  <c r="P31" i="6"/>
  <c r="F31" i="6"/>
  <c r="F31" i="10"/>
  <c r="O30" i="10"/>
  <c r="P31" i="10"/>
  <c r="B250" i="12"/>
  <c r="B811" i="10"/>
  <c r="B250" i="10"/>
  <c r="B807" i="8"/>
  <c r="B250" i="8"/>
  <c r="B252" i="6"/>
  <c r="B807" i="6"/>
  <c r="Y14" i="3"/>
  <c r="Z13" i="3"/>
  <c r="C11" i="3"/>
  <c r="B208" i="4"/>
  <c r="B252" i="12"/>
  <c r="B252" i="10"/>
  <c r="B813" i="10"/>
  <c r="B252" i="8"/>
  <c r="B811" i="8"/>
  <c r="B811" i="6"/>
  <c r="B257" i="6"/>
  <c r="Y15" i="3"/>
  <c r="Z14" i="3"/>
  <c r="C12" i="3"/>
  <c r="B213" i="4"/>
  <c r="B257" i="12"/>
  <c r="B818" i="10"/>
  <c r="B257" i="10"/>
  <c r="B257" i="8"/>
  <c r="B813" i="8"/>
  <c r="B261" i="6"/>
  <c r="B813" i="6"/>
  <c r="Y16" i="3"/>
  <c r="Z15" i="3"/>
  <c r="C13" i="3"/>
  <c r="B217" i="4"/>
  <c r="C14" i="3"/>
  <c r="B261" i="12"/>
  <c r="B822" i="10"/>
  <c r="B261" i="10"/>
  <c r="B818" i="8"/>
  <c r="B261" i="8"/>
  <c r="B263" i="6"/>
  <c r="B818" i="6"/>
  <c r="Y17" i="3"/>
  <c r="Z16" i="3"/>
  <c r="B219" i="4"/>
  <c r="B263" i="12"/>
  <c r="B263" i="10"/>
  <c r="B824" i="10"/>
  <c r="B263" i="8"/>
  <c r="B822" i="8"/>
  <c r="B822" i="6"/>
  <c r="B268" i="6"/>
  <c r="Y18" i="3"/>
  <c r="Z17" i="3"/>
  <c r="C15" i="3"/>
  <c r="B224" i="4"/>
  <c r="B268" i="12"/>
  <c r="B268" i="10"/>
  <c r="B829" i="10"/>
  <c r="B268" i="8"/>
  <c r="B824" i="8"/>
  <c r="B272" i="6"/>
  <c r="B824" i="6"/>
  <c r="Y19" i="3"/>
  <c r="Z18" i="3"/>
  <c r="C16" i="3"/>
  <c r="B228" i="4"/>
  <c r="B272" i="12"/>
  <c r="B272" i="10"/>
  <c r="B833" i="10"/>
  <c r="B272" i="8"/>
  <c r="B829" i="8"/>
  <c r="B829" i="6"/>
  <c r="B274" i="6"/>
  <c r="Y20" i="3"/>
  <c r="Z19" i="3"/>
  <c r="C17" i="3"/>
  <c r="B230" i="4"/>
  <c r="B274" i="12"/>
  <c r="B274" i="10"/>
  <c r="B835" i="10"/>
  <c r="B833" i="8"/>
  <c r="B274" i="8"/>
  <c r="B279" i="6"/>
  <c r="B833" i="6"/>
  <c r="Y21" i="3"/>
  <c r="Z20" i="3"/>
  <c r="C18" i="3"/>
  <c r="B235" i="4"/>
  <c r="B279" i="12"/>
  <c r="B840" i="10"/>
  <c r="B279" i="10"/>
  <c r="B279" i="8"/>
  <c r="B835" i="8"/>
  <c r="B835" i="6"/>
  <c r="B283" i="6"/>
  <c r="Y22" i="3"/>
  <c r="Z21" i="3"/>
  <c r="C19" i="3"/>
  <c r="B239" i="4"/>
  <c r="C20" i="3"/>
  <c r="B283" i="12"/>
  <c r="B283" i="10"/>
  <c r="B844" i="10"/>
  <c r="B840" i="8"/>
  <c r="B283" i="8"/>
  <c r="B840" i="6"/>
  <c r="B285" i="6"/>
  <c r="F1" i="7"/>
  <c r="Y23" i="3"/>
  <c r="Z22" i="3"/>
  <c r="B241" i="4"/>
  <c r="B285" i="12"/>
  <c r="B285" i="10"/>
  <c r="B846" i="10"/>
  <c r="B285" i="8"/>
  <c r="B844" i="8"/>
  <c r="B844" i="6"/>
  <c r="B290" i="6"/>
  <c r="Y24" i="3"/>
  <c r="Z23" i="3"/>
  <c r="C21" i="3"/>
  <c r="B246" i="4"/>
  <c r="C22" i="3"/>
  <c r="B290" i="12"/>
  <c r="B290" i="10"/>
  <c r="B851" i="10"/>
  <c r="B290" i="8"/>
  <c r="B846" i="8"/>
  <c r="B846" i="6"/>
  <c r="B294" i="6"/>
  <c r="Y25" i="3"/>
  <c r="Z24" i="3"/>
  <c r="B250" i="4"/>
  <c r="B294" i="12"/>
  <c r="B294" i="10"/>
  <c r="B855" i="10"/>
  <c r="B294" i="8"/>
  <c r="B851" i="8"/>
  <c r="B296" i="6"/>
  <c r="B851" i="6"/>
  <c r="Y26" i="3"/>
  <c r="Z25" i="3"/>
  <c r="C23" i="3"/>
  <c r="B252" i="4"/>
  <c r="B296" i="12"/>
  <c r="B857" i="10"/>
  <c r="B296" i="10"/>
  <c r="B296" i="8"/>
  <c r="B855" i="8"/>
  <c r="B855" i="6"/>
  <c r="B301" i="6"/>
  <c r="Y27" i="3"/>
  <c r="Z26" i="3"/>
  <c r="C24" i="3"/>
  <c r="B257" i="4"/>
  <c r="B301" i="12"/>
  <c r="B301" i="10"/>
  <c r="B862" i="10"/>
  <c r="B857" i="8"/>
  <c r="B301" i="8"/>
  <c r="B857" i="6"/>
  <c r="B305" i="6"/>
  <c r="Y28" i="3"/>
  <c r="Z27" i="3"/>
  <c r="C25" i="3"/>
  <c r="B261" i="4"/>
  <c r="B305" i="12"/>
  <c r="B866" i="10"/>
  <c r="B305" i="10"/>
  <c r="B305" i="8"/>
  <c r="B862" i="8"/>
  <c r="B307" i="6"/>
  <c r="B862" i="6"/>
  <c r="Y29" i="3"/>
  <c r="Z28" i="3"/>
  <c r="C26" i="3"/>
  <c r="B263" i="4"/>
  <c r="B307" i="12"/>
  <c r="B868" i="10"/>
  <c r="B307" i="10"/>
  <c r="B307" i="8"/>
  <c r="B866" i="8"/>
  <c r="B312" i="6"/>
  <c r="B866" i="6"/>
  <c r="Y30" i="3"/>
  <c r="Z29" i="3"/>
  <c r="C27" i="3"/>
  <c r="B268" i="4"/>
  <c r="B312" i="12"/>
  <c r="B312" i="10"/>
  <c r="B873" i="10"/>
  <c r="B312" i="8"/>
  <c r="B868" i="8"/>
  <c r="B868" i="6"/>
  <c r="B316" i="6"/>
  <c r="Y31" i="3"/>
  <c r="Z30" i="3"/>
  <c r="C28" i="3"/>
  <c r="B272" i="4"/>
  <c r="B316" i="12"/>
  <c r="B316" i="10"/>
  <c r="B873" i="8"/>
  <c r="B316" i="8"/>
  <c r="B873" i="6"/>
  <c r="B318" i="6"/>
  <c r="Y32" i="3"/>
  <c r="Z31" i="3"/>
  <c r="C29" i="3"/>
  <c r="B274" i="4"/>
  <c r="B318" i="12"/>
  <c r="B318" i="10"/>
  <c r="B318" i="8"/>
  <c r="B323" i="6"/>
  <c r="Y33" i="3"/>
  <c r="Z32" i="3"/>
  <c r="C30" i="3"/>
  <c r="B279" i="4"/>
  <c r="B323" i="12"/>
  <c r="B323" i="10"/>
  <c r="B323" i="8"/>
  <c r="B327" i="6"/>
  <c r="Y34" i="3"/>
  <c r="Z33" i="3"/>
  <c r="C31" i="3"/>
  <c r="B283" i="4"/>
  <c r="B327" i="12"/>
  <c r="B327" i="10"/>
  <c r="B327" i="8"/>
  <c r="B329" i="6"/>
  <c r="Y35" i="3"/>
  <c r="Z34" i="3"/>
  <c r="C32" i="3"/>
  <c r="B285" i="4"/>
  <c r="B329" i="12"/>
  <c r="B329" i="10"/>
  <c r="B329" i="8"/>
  <c r="B334" i="6"/>
  <c r="C33" i="3"/>
  <c r="Y36" i="3"/>
  <c r="Z35" i="3"/>
  <c r="B290" i="4"/>
  <c r="B334" i="12"/>
  <c r="B334" i="10"/>
  <c r="B334" i="8"/>
  <c r="B338" i="6"/>
  <c r="C34" i="3"/>
  <c r="Y37" i="3"/>
  <c r="Z36" i="3"/>
  <c r="B294" i="4"/>
  <c r="C36" i="3"/>
  <c r="B338" i="12"/>
  <c r="B338" i="10"/>
  <c r="B338" i="8"/>
  <c r="B340" i="6"/>
  <c r="C35" i="3"/>
  <c r="Y38" i="3"/>
  <c r="Z37" i="3"/>
  <c r="B296" i="4"/>
  <c r="C37" i="3"/>
  <c r="B340" i="12"/>
  <c r="B340" i="10"/>
  <c r="B340" i="8"/>
  <c r="B345" i="6"/>
  <c r="Y39" i="3"/>
  <c r="Z38" i="3"/>
  <c r="B301" i="4"/>
  <c r="C38" i="3"/>
  <c r="B345" i="12"/>
  <c r="B345" i="10"/>
  <c r="B345" i="8"/>
  <c r="B349" i="6"/>
  <c r="Y40" i="3"/>
  <c r="Z39" i="3"/>
  <c r="B305" i="4"/>
  <c r="C39" i="3"/>
  <c r="B349" i="12"/>
  <c r="B349" i="10"/>
  <c r="B349" i="8"/>
  <c r="B351" i="6"/>
  <c r="Y41" i="3"/>
  <c r="Z40" i="3"/>
  <c r="B307" i="4"/>
  <c r="C40" i="3"/>
  <c r="B351" i="12"/>
  <c r="B351" i="10"/>
  <c r="B351" i="8"/>
  <c r="B356" i="6"/>
  <c r="Y42" i="3"/>
  <c r="Z41" i="3"/>
  <c r="B312" i="4"/>
  <c r="C41" i="3"/>
  <c r="B356" i="12"/>
  <c r="B356" i="10"/>
  <c r="B356" i="8"/>
  <c r="B360" i="6"/>
  <c r="Y43" i="3"/>
  <c r="Z42" i="3"/>
  <c r="B316" i="4"/>
  <c r="C42" i="3"/>
  <c r="B360" i="12"/>
  <c r="B360" i="10"/>
  <c r="B360" i="8"/>
  <c r="B362" i="6"/>
  <c r="Y44" i="3"/>
  <c r="Z43" i="3"/>
  <c r="B318" i="4"/>
  <c r="C43" i="3"/>
  <c r="B362" i="12"/>
  <c r="B362" i="10"/>
  <c r="B362" i="8"/>
  <c r="B367" i="6"/>
  <c r="Y45" i="3"/>
  <c r="Z44" i="3"/>
  <c r="B323" i="4"/>
  <c r="C44" i="3"/>
  <c r="B367" i="12"/>
  <c r="B367" i="10"/>
  <c r="B367" i="8"/>
  <c r="B371" i="6"/>
  <c r="Y46" i="3"/>
  <c r="Z45" i="3"/>
  <c r="B327" i="4"/>
  <c r="C45" i="3"/>
  <c r="B371" i="12"/>
  <c r="B371" i="10"/>
  <c r="B371" i="8"/>
  <c r="B373" i="6"/>
  <c r="Y47" i="3"/>
  <c r="Z46" i="3"/>
  <c r="B329" i="4"/>
  <c r="C46" i="3"/>
  <c r="B373" i="12"/>
  <c r="B373" i="10"/>
  <c r="B373" i="8"/>
  <c r="B378" i="6"/>
  <c r="Y48" i="3"/>
  <c r="Z47" i="3"/>
  <c r="B334" i="4"/>
  <c r="C47" i="3"/>
  <c r="B378" i="12"/>
  <c r="B378" i="10"/>
  <c r="B378" i="8"/>
  <c r="B382" i="6"/>
  <c r="Y49" i="3"/>
  <c r="Z48" i="3"/>
  <c r="B338" i="4"/>
  <c r="C48" i="3"/>
  <c r="B382" i="12"/>
  <c r="B382" i="10"/>
  <c r="B382" i="8"/>
  <c r="B384" i="6"/>
  <c r="Y50" i="3"/>
  <c r="Z49" i="3"/>
  <c r="B340" i="4"/>
  <c r="C49" i="3"/>
  <c r="B384" i="12"/>
  <c r="B384" i="10"/>
  <c r="B384" i="8"/>
  <c r="B389" i="6"/>
  <c r="Y51" i="3"/>
  <c r="Z50" i="3"/>
  <c r="B345" i="4"/>
  <c r="C50" i="3"/>
  <c r="B389" i="12"/>
  <c r="B389" i="10"/>
  <c r="B389" i="8"/>
  <c r="B393" i="6"/>
  <c r="Y52" i="3"/>
  <c r="Z51" i="3"/>
  <c r="B349" i="4"/>
  <c r="C51" i="3"/>
  <c r="B393" i="12"/>
  <c r="B393" i="10"/>
  <c r="B393" i="8"/>
  <c r="B395" i="6"/>
  <c r="Y53" i="3"/>
  <c r="Z52" i="3"/>
  <c r="B351" i="4"/>
  <c r="C52" i="3"/>
  <c r="B395" i="12"/>
  <c r="B395" i="10"/>
  <c r="B395" i="8"/>
  <c r="B400" i="6"/>
  <c r="Y54" i="3"/>
  <c r="Z53" i="3"/>
  <c r="B356" i="4"/>
  <c r="C53" i="3"/>
  <c r="B400" i="12"/>
  <c r="B400" i="10"/>
  <c r="B400" i="8"/>
  <c r="B404" i="6"/>
  <c r="Y55" i="3"/>
  <c r="Z54" i="3"/>
  <c r="B360" i="4"/>
  <c r="C54" i="3"/>
  <c r="B404" i="12"/>
  <c r="B404" i="10"/>
  <c r="B404" i="8"/>
  <c r="B406" i="6"/>
  <c r="Y56" i="3"/>
  <c r="Z55" i="3"/>
  <c r="B362" i="4"/>
  <c r="C55" i="3"/>
  <c r="B406" i="12"/>
  <c r="B406" i="10"/>
  <c r="B406" i="8"/>
  <c r="B411" i="6"/>
  <c r="Y57" i="3"/>
  <c r="Z56" i="3"/>
  <c r="B367" i="4"/>
  <c r="C56" i="3"/>
  <c r="B411" i="12"/>
  <c r="B411" i="10"/>
  <c r="B411" i="8"/>
  <c r="B415" i="6"/>
  <c r="Y58" i="3"/>
  <c r="Z57" i="3"/>
  <c r="B371" i="4"/>
  <c r="C57" i="3"/>
  <c r="B415" i="12"/>
  <c r="B415" i="10"/>
  <c r="B415" i="8"/>
  <c r="B417" i="6"/>
  <c r="Y59" i="3"/>
  <c r="Z58" i="3"/>
  <c r="B373" i="4"/>
  <c r="C58" i="3"/>
  <c r="B417" i="12"/>
  <c r="B417" i="10"/>
  <c r="B417" i="8"/>
  <c r="F1" i="9"/>
  <c r="B422" i="6"/>
  <c r="Y60" i="3"/>
  <c r="Z59" i="3"/>
  <c r="B378" i="4"/>
  <c r="C59" i="3"/>
  <c r="B422" i="12"/>
  <c r="B422" i="10"/>
  <c r="B422" i="8"/>
  <c r="B426" i="6"/>
  <c r="Y61" i="3"/>
  <c r="Z60" i="3"/>
  <c r="B382" i="4"/>
  <c r="C60" i="3"/>
  <c r="B426" i="12"/>
  <c r="B426" i="10"/>
  <c r="B426" i="8"/>
  <c r="B428" i="6"/>
  <c r="Y62" i="3"/>
  <c r="Z61" i="3"/>
  <c r="B384" i="4"/>
  <c r="C61" i="3"/>
  <c r="B428" i="12"/>
  <c r="B428" i="10"/>
  <c r="B428" i="8"/>
  <c r="B433" i="6"/>
  <c r="Y63" i="3"/>
  <c r="Z62" i="3"/>
  <c r="B389" i="4"/>
  <c r="C62" i="3"/>
  <c r="B433" i="12"/>
  <c r="B433" i="10"/>
  <c r="B433" i="8"/>
  <c r="B437" i="6"/>
  <c r="Y64" i="3"/>
  <c r="Z63" i="3"/>
  <c r="B393" i="4"/>
  <c r="B437" i="12"/>
  <c r="B437" i="10"/>
  <c r="B437" i="8"/>
  <c r="B439" i="6"/>
  <c r="E437" i="6"/>
  <c r="Y65" i="3"/>
  <c r="Z64" i="3"/>
  <c r="B395" i="4"/>
  <c r="B439" i="12"/>
  <c r="E437" i="12"/>
  <c r="E437" i="10"/>
  <c r="B439" i="10"/>
  <c r="B439" i="8"/>
  <c r="E437" i="8"/>
  <c r="F438" i="6"/>
  <c r="O437" i="6"/>
  <c r="P438" i="6"/>
  <c r="B444" i="6"/>
  <c r="Y66" i="3"/>
  <c r="Z65" i="3"/>
  <c r="B400" i="4"/>
  <c r="O437" i="12"/>
  <c r="P438" i="12"/>
  <c r="F438" i="12"/>
  <c r="B444" i="12"/>
  <c r="F438" i="10"/>
  <c r="O437" i="10"/>
  <c r="P438" i="10"/>
  <c r="B444" i="10"/>
  <c r="F438" i="8"/>
  <c r="O437" i="8"/>
  <c r="P438" i="8"/>
  <c r="B444" i="8"/>
  <c r="B448" i="6"/>
  <c r="Y67" i="3"/>
  <c r="Z66" i="3"/>
  <c r="B404" i="4"/>
  <c r="B448" i="12"/>
  <c r="B448" i="10"/>
  <c r="B448" i="8"/>
  <c r="B450" i="6"/>
  <c r="Y68" i="3"/>
  <c r="Z67" i="3"/>
  <c r="B406" i="4"/>
  <c r="B450" i="12"/>
  <c r="B450" i="10"/>
  <c r="B450" i="8"/>
  <c r="B455" i="6"/>
  <c r="Y69" i="3"/>
  <c r="Z68" i="3"/>
  <c r="B411" i="4"/>
  <c r="B455" i="12"/>
  <c r="B455" i="10"/>
  <c r="B455" i="8"/>
  <c r="B459" i="6"/>
  <c r="Y70" i="3"/>
  <c r="Z69" i="3"/>
  <c r="B415" i="4"/>
  <c r="B459" i="12"/>
  <c r="B459" i="10"/>
  <c r="B459" i="8"/>
  <c r="B461" i="6"/>
  <c r="Y71" i="3"/>
  <c r="Z70" i="3"/>
  <c r="B417" i="4"/>
  <c r="B461" i="12"/>
  <c r="B461" i="10"/>
  <c r="B461" i="8"/>
  <c r="B466" i="6"/>
  <c r="Y72" i="3"/>
  <c r="Z71" i="3"/>
  <c r="B422" i="4"/>
  <c r="B466" i="12"/>
  <c r="B466" i="10"/>
  <c r="B466" i="8"/>
  <c r="B470" i="6"/>
  <c r="Y73" i="3"/>
  <c r="Z72" i="3"/>
  <c r="B426" i="4"/>
  <c r="B470" i="12"/>
  <c r="B470" i="10"/>
  <c r="B470" i="8"/>
  <c r="B472" i="6"/>
  <c r="Y74" i="3"/>
  <c r="Z73" i="3"/>
  <c r="B428" i="4"/>
  <c r="B472" i="12"/>
  <c r="B472" i="10"/>
  <c r="B472" i="8"/>
  <c r="B477" i="6"/>
  <c r="Y75" i="3"/>
  <c r="Z74" i="3"/>
  <c r="B433" i="4"/>
  <c r="B477" i="12"/>
  <c r="B477" i="10"/>
  <c r="B477" i="8"/>
  <c r="B481" i="6"/>
  <c r="Y76" i="3"/>
  <c r="Z75" i="3"/>
  <c r="B437" i="4"/>
  <c r="B481" i="12"/>
  <c r="B481" i="10"/>
  <c r="B481" i="8"/>
  <c r="B483" i="6"/>
  <c r="Y77" i="3"/>
  <c r="Z76" i="3"/>
  <c r="B439" i="4"/>
  <c r="B483" i="12"/>
  <c r="B483" i="10"/>
  <c r="B483" i="8"/>
  <c r="B488" i="6"/>
  <c r="Y78" i="3"/>
  <c r="Z77" i="3"/>
  <c r="B444" i="4"/>
  <c r="B488" i="12"/>
  <c r="B488" i="10"/>
  <c r="B488" i="8"/>
  <c r="B492" i="6"/>
  <c r="Y79" i="3"/>
  <c r="Z78" i="3"/>
  <c r="B448" i="4"/>
  <c r="B492" i="12"/>
  <c r="B492" i="10"/>
  <c r="B492" i="8"/>
  <c r="B494" i="6"/>
  <c r="Y80" i="3"/>
  <c r="Z79" i="3"/>
  <c r="B450" i="4"/>
  <c r="B494" i="12"/>
  <c r="B494" i="10"/>
  <c r="B494" i="8"/>
  <c r="B499" i="6"/>
  <c r="Y81" i="3"/>
  <c r="Z80" i="3"/>
  <c r="B455" i="4"/>
  <c r="B499" i="12"/>
  <c r="B499" i="10"/>
  <c r="B499" i="8"/>
  <c r="B503" i="6"/>
  <c r="Y82" i="3"/>
  <c r="Z81" i="3"/>
  <c r="B459" i="4"/>
  <c r="B503" i="12"/>
  <c r="B503" i="10"/>
  <c r="B503" i="8"/>
  <c r="B505" i="6"/>
  <c r="Y83" i="3"/>
  <c r="Z82" i="3"/>
  <c r="B461" i="4"/>
  <c r="B505" i="12"/>
  <c r="B505" i="10"/>
  <c r="B505" i="8"/>
  <c r="B510" i="6"/>
  <c r="Y84" i="3"/>
  <c r="Z83" i="3"/>
  <c r="B466" i="4"/>
  <c r="B510" i="12"/>
  <c r="B510" i="10"/>
  <c r="B510" i="8"/>
  <c r="B514" i="6"/>
  <c r="Y85" i="3"/>
  <c r="Z84" i="3"/>
  <c r="B470" i="4"/>
  <c r="B514" i="12"/>
  <c r="B514" i="10"/>
  <c r="B514" i="8"/>
  <c r="B516" i="6"/>
  <c r="Y86" i="3"/>
  <c r="Z85" i="3"/>
  <c r="B472" i="4"/>
  <c r="B516" i="12"/>
  <c r="B516" i="10"/>
  <c r="B516" i="8"/>
  <c r="B521" i="6"/>
  <c r="Y87" i="3"/>
  <c r="Z86" i="3"/>
  <c r="B477" i="4"/>
  <c r="B521" i="12"/>
  <c r="B521" i="10"/>
  <c r="B521" i="8"/>
  <c r="B525" i="6"/>
  <c r="Y88" i="3"/>
  <c r="Z87" i="3"/>
  <c r="B481" i="4"/>
  <c r="B525" i="12"/>
  <c r="B525" i="10"/>
  <c r="B525" i="8"/>
  <c r="B527" i="6"/>
  <c r="Y89" i="3"/>
  <c r="Z88" i="3"/>
  <c r="B483" i="4"/>
  <c r="B527" i="12"/>
  <c r="B527" i="10"/>
  <c r="B527" i="8"/>
  <c r="B532" i="6"/>
  <c r="Y90" i="3"/>
  <c r="Z89" i="3"/>
  <c r="B488" i="4"/>
  <c r="B532" i="12"/>
  <c r="B532" i="10"/>
  <c r="B532" i="8"/>
  <c r="B536" i="6"/>
  <c r="Y91" i="3"/>
  <c r="Z90" i="3"/>
  <c r="B492" i="4"/>
  <c r="B536" i="12"/>
  <c r="B536" i="10"/>
  <c r="B536" i="8"/>
  <c r="B538" i="6"/>
  <c r="Y92" i="3"/>
  <c r="Z91" i="3"/>
  <c r="B494" i="4"/>
  <c r="B538" i="12"/>
  <c r="B538" i="10"/>
  <c r="B538" i="8"/>
  <c r="B543" i="6"/>
  <c r="Y93" i="3"/>
  <c r="Z92" i="3"/>
  <c r="B499" i="4"/>
  <c r="B543" i="12"/>
  <c r="B543" i="10"/>
  <c r="B543" i="8"/>
  <c r="B547" i="6"/>
  <c r="Y94" i="3"/>
  <c r="Z93" i="3"/>
  <c r="B503" i="4"/>
  <c r="B547" i="12"/>
  <c r="B547" i="10"/>
  <c r="B547" i="8"/>
  <c r="B549" i="6"/>
  <c r="Y95" i="3"/>
  <c r="Z94" i="3"/>
  <c r="B505" i="4"/>
  <c r="B549" i="12"/>
  <c r="B549" i="10"/>
  <c r="F1" i="11"/>
  <c r="B549" i="8"/>
  <c r="B554" i="6"/>
  <c r="Y96" i="3"/>
  <c r="Z95" i="3"/>
  <c r="B510" i="4"/>
  <c r="B554" i="12"/>
  <c r="B554" i="10"/>
  <c r="B554" i="8"/>
  <c r="B558" i="6"/>
  <c r="Y97" i="3"/>
  <c r="Z96" i="3"/>
  <c r="B514" i="4"/>
  <c r="B558" i="12"/>
  <c r="B558" i="10"/>
  <c r="B558" i="8"/>
  <c r="B560" i="6"/>
  <c r="Y98" i="3"/>
  <c r="Z97" i="3"/>
  <c r="B516" i="4"/>
  <c r="B560" i="12"/>
  <c r="B560" i="10"/>
  <c r="B560" i="8"/>
  <c r="B565" i="6"/>
  <c r="Y99" i="3"/>
  <c r="Z98" i="3"/>
  <c r="B521" i="4"/>
  <c r="B565" i="12"/>
  <c r="B565" i="10"/>
  <c r="B565" i="8"/>
  <c r="B569" i="6"/>
  <c r="Y100" i="3"/>
  <c r="Z99" i="3"/>
  <c r="B525" i="4"/>
  <c r="B569" i="12"/>
  <c r="B569" i="10"/>
  <c r="B569" i="8"/>
  <c r="E569" i="6"/>
  <c r="B571" i="6"/>
  <c r="Y101" i="3"/>
  <c r="Z100" i="3"/>
  <c r="B527" i="4"/>
  <c r="B571" i="12"/>
  <c r="E569" i="12"/>
  <c r="B571" i="10"/>
  <c r="E569" i="10"/>
  <c r="B571" i="8"/>
  <c r="E569" i="8"/>
  <c r="B576" i="6"/>
  <c r="F570" i="6"/>
  <c r="O569" i="6"/>
  <c r="P570" i="6"/>
  <c r="Y102" i="3"/>
  <c r="Z101" i="3"/>
  <c r="B532" i="4"/>
  <c r="F570" i="12"/>
  <c r="O569" i="12"/>
  <c r="P570" i="12"/>
  <c r="B576" i="12"/>
  <c r="O569" i="10"/>
  <c r="P570" i="10"/>
  <c r="F570" i="10"/>
  <c r="B576" i="10"/>
  <c r="F570" i="8"/>
  <c r="O569" i="8"/>
  <c r="P570" i="8"/>
  <c r="B576" i="8"/>
  <c r="B580" i="6"/>
  <c r="Y103" i="3"/>
  <c r="Z102" i="3"/>
  <c r="B536" i="4"/>
  <c r="B580" i="12"/>
  <c r="B580" i="10"/>
  <c r="B580" i="8"/>
  <c r="B582" i="6"/>
  <c r="Y104" i="3"/>
  <c r="Z103" i="3"/>
  <c r="B538" i="4"/>
  <c r="B582" i="12"/>
  <c r="B582" i="10"/>
  <c r="B582" i="8"/>
  <c r="B587" i="6"/>
  <c r="Y105" i="3"/>
  <c r="Z104" i="3"/>
  <c r="B543" i="4"/>
  <c r="B587" i="12"/>
  <c r="B587" i="10"/>
  <c r="B587" i="8"/>
  <c r="Y106" i="3"/>
  <c r="Z105" i="3"/>
  <c r="B547" i="4"/>
  <c r="Y107" i="3"/>
  <c r="Z106" i="3"/>
  <c r="B549" i="4"/>
  <c r="Y108" i="3"/>
  <c r="Z107" i="3"/>
  <c r="B554" i="4"/>
  <c r="Y109" i="3"/>
  <c r="Z108" i="3"/>
  <c r="B558" i="4"/>
  <c r="Y110" i="3"/>
  <c r="Z109" i="3"/>
  <c r="B560" i="4"/>
  <c r="Y111" i="3"/>
  <c r="Z110" i="3"/>
  <c r="B565" i="4"/>
  <c r="Y112" i="3"/>
  <c r="Z111" i="3"/>
  <c r="B569" i="4"/>
  <c r="Y113" i="3"/>
  <c r="Z112" i="3"/>
  <c r="B571" i="4"/>
  <c r="Y114" i="3"/>
  <c r="Z113" i="3"/>
  <c r="B576" i="4"/>
  <c r="Y115" i="3"/>
  <c r="Z114" i="3"/>
  <c r="B580" i="4"/>
  <c r="Y116" i="3"/>
  <c r="Z115" i="3"/>
  <c r="B582" i="4"/>
  <c r="Y117" i="3"/>
  <c r="Z116" i="3"/>
  <c r="B587" i="4"/>
  <c r="Y118" i="3"/>
  <c r="Z117" i="3"/>
  <c r="Y119" i="3"/>
  <c r="Z118" i="3"/>
  <c r="B593" i="4"/>
  <c r="Y120" i="3"/>
  <c r="Z119" i="3"/>
  <c r="B598" i="4"/>
  <c r="Y121" i="3"/>
  <c r="Z120" i="3"/>
  <c r="B602" i="4"/>
  <c r="Y122" i="3"/>
  <c r="Z121" i="3"/>
  <c r="B604" i="4"/>
  <c r="Y123" i="3"/>
  <c r="Z122" i="3"/>
  <c r="B609" i="4"/>
  <c r="Y124" i="3"/>
  <c r="Z123" i="3"/>
  <c r="B613" i="4"/>
  <c r="Y125" i="3"/>
  <c r="Z124" i="3"/>
  <c r="B615" i="4"/>
  <c r="Y126" i="3"/>
  <c r="Z125" i="3"/>
  <c r="B620" i="4"/>
  <c r="Y127" i="3"/>
  <c r="Z126" i="3"/>
  <c r="B624" i="4"/>
  <c r="Y128" i="3"/>
  <c r="Z127" i="3"/>
  <c r="B626" i="4"/>
  <c r="Y129" i="3"/>
  <c r="Z128" i="3"/>
  <c r="B631" i="4"/>
  <c r="Y130" i="3"/>
  <c r="Z129" i="3"/>
  <c r="B635" i="4"/>
  <c r="Y131" i="3"/>
  <c r="Z130" i="3"/>
  <c r="B637" i="4"/>
  <c r="Y132" i="3"/>
  <c r="Z131" i="3"/>
  <c r="B642" i="4"/>
  <c r="Y133" i="3"/>
  <c r="Z132" i="3"/>
  <c r="B646" i="4"/>
  <c r="Y134" i="3"/>
  <c r="Z133" i="3"/>
  <c r="B648" i="4"/>
  <c r="Y135" i="3"/>
  <c r="Z134" i="3"/>
  <c r="B653" i="4"/>
  <c r="Y136" i="3"/>
  <c r="Z135" i="3"/>
  <c r="B657" i="4"/>
  <c r="Y137" i="3"/>
  <c r="Z136" i="3"/>
  <c r="B659" i="4"/>
  <c r="Y138" i="3"/>
  <c r="Z137" i="3"/>
  <c r="B664" i="4"/>
  <c r="Y139" i="3"/>
  <c r="Z138" i="3"/>
  <c r="B668" i="4"/>
  <c r="Y140" i="3"/>
  <c r="Z139" i="3"/>
  <c r="B670" i="4"/>
  <c r="Y141" i="3"/>
  <c r="Z140" i="3"/>
  <c r="B675" i="4"/>
  <c r="Y142" i="3"/>
  <c r="Z141" i="3"/>
  <c r="B679" i="4"/>
  <c r="Y143" i="3"/>
  <c r="Z142" i="3"/>
  <c r="B681" i="4"/>
  <c r="Y144" i="3"/>
  <c r="Z143" i="3"/>
  <c r="B686" i="4"/>
  <c r="Y145" i="3"/>
  <c r="Z144" i="3"/>
  <c r="B690" i="4"/>
  <c r="Y146" i="3"/>
  <c r="Z145" i="3"/>
  <c r="B692" i="4"/>
  <c r="Y147" i="3"/>
  <c r="Z146" i="3"/>
  <c r="B697" i="4"/>
  <c r="Y148" i="3"/>
  <c r="Z147" i="3"/>
  <c r="B701" i="4"/>
  <c r="Y149" i="3"/>
  <c r="Z148" i="3"/>
  <c r="B703" i="4"/>
  <c r="Y150" i="3"/>
  <c r="Z149" i="3"/>
  <c r="B708" i="4"/>
  <c r="Y151" i="3"/>
  <c r="Z150" i="3"/>
  <c r="B712" i="4"/>
  <c r="Y152" i="3"/>
  <c r="Z151" i="3"/>
  <c r="B714" i="4"/>
  <c r="Y153" i="3"/>
  <c r="Z152" i="3"/>
  <c r="B719" i="4"/>
  <c r="Y154" i="3"/>
  <c r="Z153" i="3"/>
  <c r="B723" i="4"/>
  <c r="Y155" i="3"/>
  <c r="Z154" i="3"/>
  <c r="B725" i="4"/>
  <c r="Y156" i="3"/>
  <c r="Z155" i="3"/>
  <c r="B730" i="4"/>
  <c r="Y157" i="3"/>
  <c r="Z156" i="3"/>
  <c r="B734" i="4"/>
  <c r="Y158" i="3"/>
  <c r="Z157" i="3"/>
  <c r="B736" i="4"/>
  <c r="Y159" i="3"/>
  <c r="Z158" i="3"/>
  <c r="B741" i="4"/>
  <c r="Y160" i="3"/>
  <c r="Z159" i="3"/>
  <c r="B745" i="4"/>
  <c r="Y161" i="3"/>
  <c r="Z160" i="3"/>
  <c r="B747" i="4"/>
  <c r="Y162" i="3"/>
  <c r="Z161" i="3"/>
  <c r="B752" i="4"/>
  <c r="Y163" i="3"/>
  <c r="Z162" i="3"/>
  <c r="B756" i="4"/>
  <c r="Y164" i="3"/>
  <c r="Z163" i="3"/>
  <c r="B758" i="4"/>
  <c r="Y165" i="3"/>
  <c r="Z164" i="3"/>
  <c r="B763" i="4"/>
  <c r="Y166" i="3"/>
  <c r="Z165" i="3"/>
  <c r="B767" i="4"/>
  <c r="Y167" i="3"/>
  <c r="Z166" i="3"/>
  <c r="B769" i="4"/>
  <c r="Y168" i="3"/>
  <c r="Z167" i="3"/>
  <c r="B774" i="4"/>
  <c r="Y169" i="3"/>
  <c r="Z168" i="3"/>
  <c r="B778" i="4"/>
  <c r="Y170" i="3"/>
  <c r="Z169" i="3"/>
  <c r="B780" i="4"/>
  <c r="Y171" i="3"/>
  <c r="Z170" i="3"/>
  <c r="B785" i="4"/>
  <c r="Y172" i="3"/>
  <c r="Z171" i="3"/>
  <c r="B789" i="4"/>
  <c r="Y173" i="3"/>
  <c r="Z172" i="3"/>
  <c r="B791" i="4"/>
  <c r="Y174" i="3"/>
  <c r="Z173" i="3"/>
  <c r="B796" i="4"/>
  <c r="Y175" i="3"/>
  <c r="Z174" i="3"/>
  <c r="B800" i="4"/>
  <c r="Y176" i="3"/>
  <c r="Z175" i="3"/>
  <c r="B802" i="4"/>
  <c r="Y177" i="3"/>
  <c r="Z176" i="3"/>
  <c r="B807" i="4"/>
  <c r="Y178" i="3"/>
  <c r="Z177" i="3"/>
  <c r="B811" i="4"/>
  <c r="Y179" i="3"/>
  <c r="Z178" i="3"/>
  <c r="B813" i="4"/>
  <c r="Y180" i="3"/>
  <c r="Z179" i="3"/>
  <c r="B818" i="4"/>
  <c r="Y181" i="3"/>
  <c r="Z180" i="3"/>
  <c r="B822" i="4"/>
  <c r="Y182" i="3"/>
  <c r="Z181" i="3"/>
  <c r="B824" i="4"/>
  <c r="Y183" i="3"/>
  <c r="Z182" i="3"/>
  <c r="B829" i="4"/>
  <c r="Y184" i="3"/>
  <c r="Z183" i="3"/>
  <c r="B833" i="4"/>
  <c r="Y185" i="3"/>
  <c r="Z184" i="3"/>
  <c r="B835" i="4"/>
  <c r="Y186" i="3"/>
  <c r="Z185" i="3"/>
  <c r="B840" i="4"/>
  <c r="Y187" i="3"/>
  <c r="Z186" i="3"/>
  <c r="B844" i="4"/>
  <c r="Y188" i="3"/>
  <c r="Z187" i="3"/>
  <c r="B846" i="4"/>
  <c r="Y189" i="3"/>
  <c r="Z188" i="3"/>
  <c r="B851" i="4"/>
  <c r="Y190" i="3"/>
  <c r="Z189" i="3"/>
  <c r="B855" i="4"/>
  <c r="Y191" i="3"/>
  <c r="Z190" i="3"/>
  <c r="B857" i="4"/>
  <c r="Y192" i="3"/>
  <c r="Z191" i="3"/>
  <c r="B862" i="4"/>
  <c r="Y193" i="3"/>
  <c r="Z192" i="3"/>
  <c r="B866" i="4"/>
  <c r="Y194" i="3"/>
  <c r="Z193" i="3"/>
  <c r="B868" i="4"/>
  <c r="Y195" i="3"/>
  <c r="Z194" i="3"/>
  <c r="B873" i="4"/>
  <c r="Y196" i="3"/>
  <c r="Z195" i="3"/>
  <c r="Y197" i="3"/>
  <c r="Z196" i="3"/>
  <c r="Y198" i="3"/>
  <c r="Z197" i="3"/>
  <c r="Y199" i="3"/>
  <c r="Z198" i="3"/>
  <c r="B888" i="4"/>
  <c r="Y200" i="3"/>
  <c r="Z199" i="3"/>
  <c r="B890" i="4"/>
  <c r="Y201" i="3"/>
  <c r="Z200" i="3"/>
  <c r="B895" i="4"/>
  <c r="Y202" i="3"/>
  <c r="Z201" i="3"/>
  <c r="B899" i="4"/>
  <c r="Y203" i="3"/>
  <c r="Z202" i="3"/>
  <c r="B901" i="4"/>
  <c r="Y204" i="3"/>
  <c r="Z203" i="3"/>
  <c r="B906" i="4"/>
  <c r="Y205" i="3"/>
  <c r="Z204" i="3"/>
  <c r="B910" i="4"/>
  <c r="Y206" i="3"/>
  <c r="Z205" i="3"/>
  <c r="B912" i="4"/>
  <c r="Y207" i="3"/>
  <c r="Z206" i="3"/>
  <c r="B917" i="4"/>
  <c r="Y208" i="3"/>
  <c r="Z207" i="3"/>
  <c r="B921" i="4"/>
  <c r="Y209" i="3"/>
  <c r="Z208" i="3"/>
  <c r="B923" i="4"/>
  <c r="Y210" i="3"/>
  <c r="Z209" i="3"/>
  <c r="B928" i="4"/>
  <c r="Y211" i="3"/>
  <c r="Z210" i="3"/>
  <c r="B932" i="4"/>
  <c r="Y212" i="3"/>
  <c r="Z211" i="3"/>
  <c r="B934" i="4"/>
  <c r="Y213" i="3"/>
  <c r="Z212" i="3"/>
  <c r="B939" i="4"/>
  <c r="Y214" i="3"/>
  <c r="Z213" i="3"/>
  <c r="B943" i="4"/>
  <c r="Y215" i="3"/>
  <c r="Z214" i="3"/>
  <c r="B945" i="4"/>
  <c r="Y216" i="3"/>
  <c r="Z215" i="3"/>
  <c r="B950" i="4"/>
  <c r="Y217" i="3"/>
  <c r="Z216" i="3"/>
  <c r="B954" i="4"/>
  <c r="Y218" i="3"/>
  <c r="Z217" i="3"/>
  <c r="B956" i="4"/>
  <c r="Y219" i="3"/>
  <c r="Z218" i="3"/>
  <c r="B961" i="4"/>
  <c r="Y220" i="3"/>
  <c r="Z219" i="3"/>
  <c r="B965" i="4"/>
  <c r="Y221" i="3"/>
  <c r="Z220" i="3"/>
  <c r="B967" i="4"/>
  <c r="B879" i="4"/>
  <c r="Y222" i="3"/>
  <c r="Z221" i="3"/>
  <c r="B972" i="4"/>
  <c r="Y223" i="3"/>
  <c r="Z222" i="3"/>
  <c r="B976" i="4"/>
  <c r="Y224" i="3"/>
  <c r="Z223" i="3"/>
  <c r="B978" i="4"/>
  <c r="Y225" i="3"/>
  <c r="Z224" i="3"/>
  <c r="B983" i="4"/>
  <c r="Y226" i="3"/>
  <c r="Z225" i="3"/>
  <c r="B987" i="4"/>
  <c r="Y227" i="3"/>
  <c r="Z226" i="3"/>
  <c r="Y228" i="3"/>
  <c r="Z227" i="3"/>
  <c r="B994" i="4"/>
  <c r="Y229" i="3"/>
  <c r="Z228" i="3"/>
  <c r="B998" i="4"/>
  <c r="Y230" i="3"/>
  <c r="Z229" i="3"/>
  <c r="B1000" i="4"/>
  <c r="Y231" i="3"/>
  <c r="Z230" i="3"/>
  <c r="B1005" i="4"/>
  <c r="Y232" i="3"/>
  <c r="Z231" i="3"/>
  <c r="B1009" i="4"/>
  <c r="Y233" i="3"/>
  <c r="Z232" i="3"/>
  <c r="B1011" i="4"/>
  <c r="Y234" i="3"/>
  <c r="Z233" i="3"/>
  <c r="B1016" i="4"/>
  <c r="Y235" i="3"/>
  <c r="Z234" i="3"/>
  <c r="B1020" i="4"/>
  <c r="Y236" i="3"/>
  <c r="Z235" i="3"/>
  <c r="B1022" i="4"/>
  <c r="Y237" i="3"/>
  <c r="Z236" i="3"/>
  <c r="B1027" i="4"/>
  <c r="Y238" i="3"/>
  <c r="Z237" i="3"/>
  <c r="B1031" i="4"/>
  <c r="Y239" i="3"/>
  <c r="Z238" i="3"/>
  <c r="B1033" i="4"/>
  <c r="Y240" i="3"/>
  <c r="Z239" i="3"/>
  <c r="B1038" i="4"/>
  <c r="Y241" i="3"/>
  <c r="Z240" i="3"/>
  <c r="B1042" i="4"/>
  <c r="Y242" i="3"/>
  <c r="Z241" i="3"/>
  <c r="B1044" i="4"/>
  <c r="Y243" i="3"/>
  <c r="Z242" i="3"/>
  <c r="B1049" i="4"/>
  <c r="Y244" i="3"/>
  <c r="Z243" i="3"/>
  <c r="B1053" i="4"/>
  <c r="Y245" i="3"/>
  <c r="Z244" i="3"/>
  <c r="B1055" i="4"/>
  <c r="Y246" i="3"/>
  <c r="Z245" i="3"/>
  <c r="B1060" i="4"/>
  <c r="Y247" i="3"/>
  <c r="Z246" i="3"/>
  <c r="B1064" i="4"/>
  <c r="Y248" i="3"/>
  <c r="Z247" i="3"/>
  <c r="B1066" i="4"/>
  <c r="Y249" i="3"/>
  <c r="Z248" i="3"/>
  <c r="B1071" i="4"/>
  <c r="Y250" i="3"/>
  <c r="Z249" i="3"/>
  <c r="B1075" i="4"/>
  <c r="Y251" i="3"/>
  <c r="Z250" i="3"/>
  <c r="B1077" i="4"/>
  <c r="Y252" i="3"/>
  <c r="Z251" i="3"/>
  <c r="B1082" i="4"/>
  <c r="Y253" i="3"/>
  <c r="Z252" i="3"/>
  <c r="B1086" i="4"/>
  <c r="Y254" i="3"/>
  <c r="Z253" i="3"/>
  <c r="B1088" i="4"/>
  <c r="Y255" i="3"/>
  <c r="Z254" i="3"/>
  <c r="B1093" i="4"/>
  <c r="Y256" i="3"/>
  <c r="Z255" i="3"/>
  <c r="B1097" i="4"/>
  <c r="Y257" i="3"/>
  <c r="Z256" i="3"/>
  <c r="B1099" i="4"/>
  <c r="Y258" i="3"/>
  <c r="Z257" i="3"/>
  <c r="B1104" i="4"/>
  <c r="Y259" i="3"/>
  <c r="Z258" i="3"/>
  <c r="B1108" i="4"/>
  <c r="Y260" i="3"/>
  <c r="Z259" i="3"/>
  <c r="B1110" i="4"/>
  <c r="Y261" i="3"/>
  <c r="Z260" i="3"/>
  <c r="B1115" i="4"/>
  <c r="Y262" i="3"/>
  <c r="Z261" i="3"/>
  <c r="B1119" i="4"/>
  <c r="Y263" i="3"/>
  <c r="Z262" i="3"/>
  <c r="B1121" i="4"/>
  <c r="Y264" i="3"/>
  <c r="Z263" i="3"/>
  <c r="B1126" i="4"/>
  <c r="Y265" i="3"/>
  <c r="Z264" i="3"/>
  <c r="B1130" i="4"/>
  <c r="Y266" i="3"/>
  <c r="Z265" i="3"/>
  <c r="B1132" i="4"/>
  <c r="Y267" i="3"/>
  <c r="Z266" i="3"/>
  <c r="B1137" i="4"/>
  <c r="Y268" i="3"/>
  <c r="Z267" i="3"/>
  <c r="B1141" i="4"/>
  <c r="Y269" i="3"/>
  <c r="Z268" i="3"/>
  <c r="B1143" i="4"/>
  <c r="Y270" i="3"/>
  <c r="Z269" i="3"/>
  <c r="B1148" i="4"/>
  <c r="Y271" i="3"/>
  <c r="Z270" i="3"/>
  <c r="B1152" i="4"/>
  <c r="Y272" i="3"/>
  <c r="Z271" i="3"/>
  <c r="B1154" i="4"/>
  <c r="Y273" i="3"/>
  <c r="Z272" i="3"/>
  <c r="B1159" i="4"/>
  <c r="Y274" i="3"/>
  <c r="Z273" i="3"/>
  <c r="B1163" i="4"/>
  <c r="Y275" i="3"/>
  <c r="Z274" i="3"/>
  <c r="B1165" i="4"/>
  <c r="Y276" i="3"/>
  <c r="Z275" i="3"/>
  <c r="B1170" i="4"/>
  <c r="Y277" i="3"/>
  <c r="Z276" i="3"/>
  <c r="B1174" i="4"/>
  <c r="Y278" i="3"/>
  <c r="Z277" i="3"/>
  <c r="B1176" i="4"/>
  <c r="Y279" i="3"/>
  <c r="Z278" i="3"/>
  <c r="B1181" i="4"/>
  <c r="Y280" i="3"/>
  <c r="Z279" i="3"/>
  <c r="B1185" i="4"/>
  <c r="Y281" i="3"/>
  <c r="Z280" i="3"/>
  <c r="B1187" i="4"/>
  <c r="B1192" i="4"/>
  <c r="Y282" i="3"/>
  <c r="Z281" i="3"/>
  <c r="Y283" i="3"/>
  <c r="Z282" i="3"/>
  <c r="Y284" i="3"/>
  <c r="Z283" i="3"/>
  <c r="Y285" i="3"/>
  <c r="Z284" i="3"/>
  <c r="Y286" i="3"/>
  <c r="Z285" i="3"/>
  <c r="Y287" i="3"/>
  <c r="Z286" i="3"/>
  <c r="Y288" i="3"/>
  <c r="Z287" i="3"/>
  <c r="Y289" i="3"/>
  <c r="Z288" i="3"/>
  <c r="Y290" i="3"/>
  <c r="Z289" i="3"/>
  <c r="Y291" i="3"/>
  <c r="Z290" i="3"/>
  <c r="Y292" i="3"/>
  <c r="Z291" i="3"/>
  <c r="Y293" i="3"/>
  <c r="Z292" i="3"/>
  <c r="Y294" i="3"/>
  <c r="Z293" i="3"/>
  <c r="Y295" i="3"/>
  <c r="Z294" i="3"/>
  <c r="Y296" i="3"/>
  <c r="Z295" i="3"/>
  <c r="Y297" i="3"/>
  <c r="Z296" i="3"/>
  <c r="Y298" i="3"/>
  <c r="Z297" i="3"/>
  <c r="Y299" i="3"/>
  <c r="Z298" i="3"/>
  <c r="Y300" i="3"/>
  <c r="Z299" i="3"/>
  <c r="Y301" i="3"/>
  <c r="Z300" i="3"/>
  <c r="Y302" i="3"/>
  <c r="Z301" i="3"/>
  <c r="Y303" i="3"/>
  <c r="Z302" i="3"/>
  <c r="Y304" i="3"/>
  <c r="Z303" i="3"/>
  <c r="Y305" i="3"/>
  <c r="Z304" i="3"/>
  <c r="Y306" i="3"/>
  <c r="Z305" i="3"/>
  <c r="Y307" i="3"/>
  <c r="Z306" i="3"/>
  <c r="Y308" i="3"/>
  <c r="Z307" i="3"/>
  <c r="Y309" i="3"/>
  <c r="Z308" i="3"/>
  <c r="Y310" i="3"/>
  <c r="Z309" i="3"/>
  <c r="Y311" i="3"/>
  <c r="Z310" i="3"/>
  <c r="Y312" i="3"/>
  <c r="Z311" i="3"/>
  <c r="Y313" i="3"/>
  <c r="Z312" i="3"/>
  <c r="Y314" i="3"/>
  <c r="Z313" i="3"/>
  <c r="Y315" i="3"/>
  <c r="Z314" i="3"/>
  <c r="Y316" i="3"/>
  <c r="Z315" i="3"/>
  <c r="Y317" i="3"/>
  <c r="Z316" i="3"/>
  <c r="Y318" i="3"/>
  <c r="Z317" i="3"/>
  <c r="Y319" i="3"/>
  <c r="Z318" i="3"/>
  <c r="Y320" i="3"/>
  <c r="Z319" i="3"/>
  <c r="Y321" i="3"/>
  <c r="Z320" i="3"/>
  <c r="Y322" i="3"/>
  <c r="Z321" i="3"/>
  <c r="Y323" i="3"/>
  <c r="Z322" i="3"/>
  <c r="Y324" i="3"/>
  <c r="Z323" i="3"/>
  <c r="Y325" i="3"/>
  <c r="Z324" i="3"/>
  <c r="Y326" i="3"/>
  <c r="Z325" i="3"/>
  <c r="Y327" i="3"/>
  <c r="Z326" i="3"/>
  <c r="Y328" i="3"/>
  <c r="Z327" i="3"/>
  <c r="Y329" i="3"/>
  <c r="Z328" i="3"/>
  <c r="Y330" i="3"/>
  <c r="Z329" i="3"/>
  <c r="Y331" i="3"/>
  <c r="Z330" i="3"/>
  <c r="Y332" i="3"/>
  <c r="Z331" i="3"/>
  <c r="Y333" i="3"/>
  <c r="Z332" i="3"/>
  <c r="Y334" i="3"/>
  <c r="Z333" i="3"/>
  <c r="Y335" i="3"/>
  <c r="Z334" i="3"/>
  <c r="Y336" i="3"/>
  <c r="Z335" i="3"/>
  <c r="Y337" i="3"/>
  <c r="Z336" i="3"/>
  <c r="Y338" i="3"/>
  <c r="Z337" i="3"/>
  <c r="Y339" i="3"/>
  <c r="Z338" i="3"/>
  <c r="Y340" i="3"/>
  <c r="Z339" i="3"/>
  <c r="Y341" i="3"/>
  <c r="Z340" i="3"/>
  <c r="Y342" i="3"/>
  <c r="Z341" i="3"/>
  <c r="Y343" i="3"/>
  <c r="Z342" i="3"/>
  <c r="Y344" i="3"/>
  <c r="Z343" i="3"/>
  <c r="Y345" i="3"/>
  <c r="Z344" i="3"/>
  <c r="Y346" i="3"/>
  <c r="Z345" i="3"/>
  <c r="Y347" i="3"/>
  <c r="Z346" i="3"/>
  <c r="Y348" i="3"/>
  <c r="Z347" i="3"/>
  <c r="Y349" i="3"/>
  <c r="Z348" i="3"/>
  <c r="Y350" i="3"/>
  <c r="Z349" i="3"/>
  <c r="Y351" i="3"/>
  <c r="Z350" i="3"/>
  <c r="Y352" i="3"/>
  <c r="Z351" i="3"/>
  <c r="Y353" i="3"/>
  <c r="Z352" i="3"/>
  <c r="Y354" i="3"/>
  <c r="Z353" i="3"/>
  <c r="Y355" i="3"/>
  <c r="Z354" i="3"/>
  <c r="Y356" i="3"/>
  <c r="Z355" i="3"/>
  <c r="Y357" i="3"/>
  <c r="Z356" i="3"/>
  <c r="Y358" i="3"/>
  <c r="Z357" i="3"/>
  <c r="Y359" i="3"/>
  <c r="Z358" i="3"/>
  <c r="Y360" i="3"/>
  <c r="Z359" i="3"/>
  <c r="Y361" i="3"/>
  <c r="Z360" i="3"/>
  <c r="Y362" i="3"/>
  <c r="Z361" i="3"/>
  <c r="Y363" i="3"/>
  <c r="Z362" i="3"/>
  <c r="Y364" i="3"/>
  <c r="Z363" i="3"/>
  <c r="Y365" i="3"/>
  <c r="Z364" i="3"/>
  <c r="Y366" i="3"/>
  <c r="Z365" i="3"/>
  <c r="Y367" i="3"/>
  <c r="Z366" i="3"/>
  <c r="Y368" i="3"/>
  <c r="Z367" i="3"/>
  <c r="Y369" i="3"/>
  <c r="Z368" i="3"/>
  <c r="Y370" i="3"/>
  <c r="Z369" i="3"/>
  <c r="Y371" i="3"/>
  <c r="Z370" i="3"/>
  <c r="Y372" i="3"/>
  <c r="Z371" i="3"/>
  <c r="Y373" i="3"/>
  <c r="Z372" i="3"/>
  <c r="Y374" i="3"/>
  <c r="Z373" i="3"/>
  <c r="Y375" i="3"/>
  <c r="Z374" i="3"/>
  <c r="Y376" i="3"/>
  <c r="Z375" i="3"/>
  <c r="Y377" i="3"/>
  <c r="Z376" i="3"/>
  <c r="Y378" i="3"/>
  <c r="Z377" i="3"/>
  <c r="Y379" i="3"/>
  <c r="Z378" i="3"/>
  <c r="Y380" i="3"/>
  <c r="Z379" i="3"/>
  <c r="Y381" i="3"/>
  <c r="Z380" i="3"/>
  <c r="Y382" i="3"/>
  <c r="Z381" i="3"/>
  <c r="Y383" i="3"/>
  <c r="Z382" i="3"/>
  <c r="Y384" i="3"/>
  <c r="Z383" i="3"/>
  <c r="Y385" i="3"/>
  <c r="Z384" i="3"/>
  <c r="Y386" i="3"/>
  <c r="Z385" i="3"/>
  <c r="Y387" i="3"/>
  <c r="Z386" i="3"/>
  <c r="Y388" i="3"/>
  <c r="Z387" i="3"/>
  <c r="Y389" i="3"/>
  <c r="Z388" i="3"/>
  <c r="Y390" i="3"/>
  <c r="Z389" i="3"/>
  <c r="Y391" i="3"/>
  <c r="Z390" i="3"/>
  <c r="Y392" i="3"/>
  <c r="Z391" i="3"/>
  <c r="Y393" i="3"/>
  <c r="Z392" i="3"/>
  <c r="Y394" i="3"/>
  <c r="Z393" i="3"/>
  <c r="Y395" i="3"/>
  <c r="Z394" i="3"/>
  <c r="Y396" i="3"/>
  <c r="Z395" i="3"/>
  <c r="Y397" i="3"/>
  <c r="Z396" i="3"/>
  <c r="Y398" i="3"/>
  <c r="Z397" i="3"/>
  <c r="Y399" i="3"/>
  <c r="Z398" i="3"/>
  <c r="Y400" i="3"/>
  <c r="Z399" i="3"/>
  <c r="Y401" i="3"/>
  <c r="Z400" i="3"/>
  <c r="Y402" i="3"/>
  <c r="Z401" i="3"/>
  <c r="Y403" i="3"/>
  <c r="Z402" i="3"/>
  <c r="Y404" i="3"/>
  <c r="Z403" i="3"/>
  <c r="Y405" i="3"/>
  <c r="Z404" i="3"/>
  <c r="Y406" i="3"/>
  <c r="Z405" i="3"/>
  <c r="Y407" i="3"/>
  <c r="Z406" i="3"/>
  <c r="Y408" i="3"/>
  <c r="Z407" i="3"/>
  <c r="Y409" i="3"/>
  <c r="Z408" i="3"/>
  <c r="Y410" i="3"/>
  <c r="Z409" i="3"/>
  <c r="Y411" i="3"/>
  <c r="Z410" i="3"/>
  <c r="Y412" i="3"/>
  <c r="Z411" i="3"/>
  <c r="Y413" i="3"/>
  <c r="Z412" i="3"/>
  <c r="Y414" i="3"/>
  <c r="Z413" i="3"/>
  <c r="Y415" i="3"/>
  <c r="Z414" i="3"/>
  <c r="Y416" i="3"/>
  <c r="Z415" i="3"/>
  <c r="Y417" i="3"/>
  <c r="Z416" i="3"/>
  <c r="Y418" i="3"/>
  <c r="Z417" i="3"/>
  <c r="Y419" i="3"/>
  <c r="Z418" i="3"/>
  <c r="B1693" i="4"/>
  <c r="Y420" i="3"/>
  <c r="Z419" i="3"/>
  <c r="B1698" i="4"/>
  <c r="Y421" i="3"/>
  <c r="Z420" i="3"/>
  <c r="B1702" i="4"/>
  <c r="Y422" i="3"/>
  <c r="Z421" i="3"/>
  <c r="B1704" i="4"/>
  <c r="Y423" i="3"/>
  <c r="Z422" i="3"/>
  <c r="B1709" i="4"/>
  <c r="Y424" i="3"/>
  <c r="Z423" i="3"/>
  <c r="B1713" i="4"/>
  <c r="Y425" i="3"/>
  <c r="Z424" i="3"/>
  <c r="B1715" i="4"/>
  <c r="Y426" i="3"/>
  <c r="Z425" i="3"/>
  <c r="B1720" i="4"/>
  <c r="Y427" i="3"/>
  <c r="Z426" i="3"/>
  <c r="B1724" i="4"/>
  <c r="Y428" i="3"/>
  <c r="Z427" i="3"/>
  <c r="B1726" i="4"/>
  <c r="Y429" i="3"/>
  <c r="Z428" i="3"/>
  <c r="B1731" i="4"/>
  <c r="Y430" i="3"/>
  <c r="Z429" i="3"/>
  <c r="B1735" i="4"/>
  <c r="Y431" i="3"/>
  <c r="Z430" i="3"/>
  <c r="B1737" i="4"/>
  <c r="Y432" i="3"/>
  <c r="Z431" i="3"/>
  <c r="B1742" i="4"/>
  <c r="Y433" i="3"/>
  <c r="Z432" i="3"/>
  <c r="B1746" i="4"/>
  <c r="Y434" i="3"/>
  <c r="Z433" i="3"/>
  <c r="B1748" i="4"/>
  <c r="Y435" i="3"/>
  <c r="Z434" i="3"/>
  <c r="B1753" i="4"/>
  <c r="Y436" i="3"/>
  <c r="Z435" i="3"/>
  <c r="B1757" i="4"/>
  <c r="Y437" i="3"/>
  <c r="Z436" i="3"/>
  <c r="B1759" i="4"/>
  <c r="Y438" i="3"/>
  <c r="Z437" i="3"/>
  <c r="B1764" i="4"/>
  <c r="Y439" i="3"/>
  <c r="Z438" i="3"/>
  <c r="B1768" i="4"/>
  <c r="Y440" i="3"/>
  <c r="Z439" i="3"/>
  <c r="B1770" i="4"/>
  <c r="Y441" i="3"/>
  <c r="Z440" i="3"/>
  <c r="B1775" i="4"/>
  <c r="Y442" i="3"/>
  <c r="Z441" i="3"/>
  <c r="B1779" i="4"/>
  <c r="Y443" i="3"/>
  <c r="Z442" i="3"/>
  <c r="B1781" i="4"/>
  <c r="Y444" i="3"/>
  <c r="Z443" i="3"/>
  <c r="B1786" i="4"/>
  <c r="Y445" i="3"/>
  <c r="Z444" i="3"/>
  <c r="B1790" i="4"/>
  <c r="Y446" i="3"/>
  <c r="Z445" i="3"/>
  <c r="B1792" i="4"/>
  <c r="Y447" i="3"/>
  <c r="Z446" i="3"/>
  <c r="B1797" i="4"/>
  <c r="Y448" i="3"/>
  <c r="Z447" i="3"/>
  <c r="B1801" i="4"/>
  <c r="Z448" i="3"/>
  <c r="AB8" i="3"/>
  <c r="E1779" i="4"/>
  <c r="E1801" i="4"/>
  <c r="B1803" i="4"/>
  <c r="E1790" i="4"/>
  <c r="D449" i="3"/>
  <c r="D450" i="3"/>
  <c r="D451" i="3"/>
  <c r="D452" i="3"/>
  <c r="D453" i="3"/>
  <c r="O1790" i="4"/>
  <c r="P1791" i="4"/>
  <c r="F1791" i="4"/>
  <c r="F1780" i="4"/>
  <c r="O1779" i="4"/>
  <c r="P1780" i="4"/>
  <c r="B1808" i="4"/>
  <c r="F1802" i="4"/>
  <c r="O1801" i="4"/>
  <c r="P1802" i="4"/>
  <c r="E173" i="10"/>
  <c r="E173" i="6"/>
  <c r="E173" i="12"/>
  <c r="E173" i="8"/>
  <c r="E305" i="8"/>
  <c r="E305" i="6"/>
  <c r="E305" i="10"/>
  <c r="E305" i="12"/>
  <c r="E877" i="4"/>
  <c r="E998" i="6"/>
  <c r="E591" i="6"/>
  <c r="E239" i="12"/>
  <c r="E888" i="6"/>
  <c r="E899" i="8"/>
  <c r="E78" i="10"/>
  <c r="E1801" i="10"/>
  <c r="E723" i="10"/>
  <c r="E778" i="10"/>
  <c r="E1064" i="6"/>
  <c r="E1174" i="10"/>
  <c r="E89" i="8"/>
  <c r="E195" i="6"/>
  <c r="E1174" i="6"/>
  <c r="E613" i="10"/>
  <c r="E206" i="8"/>
  <c r="E1009" i="8"/>
  <c r="E1812" i="8"/>
  <c r="E1702" i="10"/>
  <c r="E767" i="10"/>
  <c r="E206" i="12"/>
  <c r="E1108" i="8"/>
  <c r="E1856" i="8"/>
  <c r="E1185" i="10"/>
  <c r="E144" i="12"/>
  <c r="E591" i="10"/>
  <c r="E1020" i="10"/>
  <c r="E778" i="6"/>
  <c r="E954" i="6"/>
  <c r="E877" i="8"/>
  <c r="E89" i="10"/>
  <c r="E1757" i="6"/>
  <c r="E800" i="10"/>
  <c r="E712" i="10"/>
  <c r="E67" i="12"/>
  <c r="E1867" i="6"/>
  <c r="E1141" i="10"/>
  <c r="E1130" i="8"/>
  <c r="E624" i="12"/>
  <c r="E1141" i="8"/>
  <c r="E756" i="8"/>
  <c r="E1075" i="8"/>
  <c r="E1823" i="8"/>
  <c r="E646" i="10"/>
  <c r="E1152" i="10"/>
  <c r="E745" i="10"/>
  <c r="E976" i="6"/>
  <c r="E712" i="6"/>
  <c r="E624" i="10"/>
  <c r="E723" i="8"/>
  <c r="E921" i="8"/>
  <c r="E1845" i="6"/>
  <c r="E602" i="12"/>
  <c r="E943" i="6"/>
  <c r="E899" i="10"/>
  <c r="E998" i="8"/>
  <c r="E789" i="10"/>
  <c r="E954" i="8"/>
  <c r="E155" i="8"/>
  <c r="E899" i="6"/>
  <c r="E756" i="10"/>
  <c r="E888" i="10"/>
  <c r="E602" i="8"/>
  <c r="E789" i="8"/>
  <c r="E613" i="8"/>
  <c r="E910" i="6"/>
  <c r="E1042" i="8"/>
  <c r="E133" i="10"/>
  <c r="E1779" i="10"/>
  <c r="E144" i="6"/>
  <c r="E943" i="10"/>
  <c r="E679" i="6"/>
  <c r="E56" i="8"/>
  <c r="E591" i="12"/>
  <c r="E1009" i="6"/>
  <c r="E745" i="8"/>
  <c r="E1031" i="8"/>
  <c r="E184" i="8"/>
  <c r="E1119" i="10"/>
  <c r="E1702" i="8"/>
  <c r="E1790" i="8"/>
  <c r="E701" i="8"/>
  <c r="E89" i="6"/>
  <c r="E217" i="8"/>
  <c r="E195" i="12"/>
  <c r="E144" i="10"/>
  <c r="E122" i="8"/>
  <c r="E1108" i="10"/>
  <c r="E1141" i="6"/>
  <c r="E78" i="6"/>
  <c r="E701" i="6"/>
  <c r="E987" i="8"/>
  <c r="E195" i="8"/>
  <c r="E1031" i="6"/>
  <c r="E602" i="10"/>
  <c r="E1834" i="6"/>
  <c r="E624" i="6"/>
  <c r="E1086" i="10"/>
  <c r="E1009" i="10"/>
  <c r="E217" i="10"/>
  <c r="E635" i="12"/>
  <c r="E100" i="6"/>
  <c r="E877" i="6"/>
  <c r="E144" i="8"/>
  <c r="E932" i="6"/>
  <c r="E78" i="8"/>
  <c r="E646" i="6"/>
  <c r="E1812" i="10"/>
  <c r="E206" i="10"/>
  <c r="E1713" i="10"/>
  <c r="E45" i="8"/>
  <c r="E723" i="6"/>
  <c r="E613" i="12"/>
  <c r="E1724" i="8"/>
  <c r="E1713" i="6"/>
  <c r="E877" i="10"/>
  <c r="E646" i="12"/>
  <c r="E1702" i="6"/>
  <c r="E1185" i="6"/>
  <c r="E1845" i="10"/>
  <c r="E679" i="8"/>
  <c r="E976" i="8"/>
  <c r="E1768" i="6"/>
  <c r="E690" i="8"/>
  <c r="E987" i="10"/>
  <c r="E965" i="10"/>
  <c r="E690" i="10"/>
  <c r="E45" i="10"/>
  <c r="E1691" i="10"/>
  <c r="E712" i="8"/>
  <c r="E767" i="6"/>
  <c r="E1064" i="8"/>
  <c r="E1053" i="8"/>
  <c r="E888" i="8"/>
  <c r="E1834" i="8"/>
  <c r="E602" i="6"/>
  <c r="E1119" i="6"/>
  <c r="E910" i="10"/>
  <c r="E228" i="12"/>
  <c r="E910" i="8"/>
  <c r="E45" i="6"/>
  <c r="E1801" i="6"/>
  <c r="E734" i="10"/>
  <c r="E1020" i="8"/>
  <c r="E217" i="6"/>
  <c r="E1713" i="8"/>
  <c r="E184" i="10"/>
  <c r="E1724" i="6"/>
  <c r="E998" i="10"/>
  <c r="E1042" i="6"/>
  <c r="E1691" i="8"/>
  <c r="E184" i="6"/>
  <c r="E1856" i="6"/>
  <c r="E1691" i="6"/>
  <c r="E228" i="8"/>
  <c r="E932" i="10"/>
  <c r="E1735" i="6"/>
  <c r="E217" i="12"/>
  <c r="E789" i="6"/>
  <c r="E89" i="12"/>
  <c r="E1856" i="10"/>
  <c r="E195" i="10"/>
  <c r="E657" i="6"/>
  <c r="E1845" i="8"/>
  <c r="E1779" i="6"/>
  <c r="E1746" i="8"/>
  <c r="E1097" i="6"/>
  <c r="E1779" i="8"/>
  <c r="E965" i="6"/>
  <c r="E1735" i="10"/>
  <c r="E734" i="8"/>
  <c r="E756" i="6"/>
  <c r="E1152" i="8"/>
  <c r="E1768" i="10"/>
  <c r="E1053" i="10"/>
  <c r="E155" i="10"/>
  <c r="E1152" i="6"/>
  <c r="E921" i="6"/>
  <c r="E613" i="6"/>
  <c r="E1130" i="10"/>
  <c r="E100" i="8"/>
  <c r="E1185" i="8"/>
  <c r="E155" i="6"/>
  <c r="E1108" i="6"/>
  <c r="E1834" i="10"/>
  <c r="E668" i="6"/>
  <c r="E1119" i="8"/>
  <c r="E133" i="6"/>
  <c r="E78" i="12"/>
  <c r="E778" i="8"/>
  <c r="E635" i="8"/>
  <c r="E635" i="6"/>
  <c r="E1735" i="8"/>
  <c r="E100" i="10"/>
  <c r="E56" i="10"/>
  <c r="E228" i="6"/>
  <c r="E921" i="10"/>
  <c r="E1031" i="10"/>
  <c r="E184" i="12"/>
  <c r="E1042" i="10"/>
  <c r="E228" i="10"/>
  <c r="E1163" i="10"/>
  <c r="E111" i="10"/>
  <c r="E668" i="10"/>
  <c r="E122" i="6"/>
  <c r="E646" i="8"/>
  <c r="E1097" i="10"/>
  <c r="E1086" i="6"/>
  <c r="E1746" i="10"/>
  <c r="E668" i="8"/>
  <c r="E67" i="8"/>
  <c r="E943" i="8"/>
  <c r="E745" i="6"/>
  <c r="E1724" i="10"/>
  <c r="E635" i="10"/>
  <c r="E122" i="10"/>
  <c r="E954" i="10"/>
  <c r="E1086" i="8"/>
  <c r="E1097" i="8"/>
  <c r="E1163" i="8"/>
  <c r="E1823" i="10"/>
  <c r="E111" i="6"/>
  <c r="E1053" i="6"/>
  <c r="E1790" i="10"/>
  <c r="E111" i="12"/>
  <c r="E1075" i="10"/>
  <c r="E122" i="12"/>
  <c r="E1020" i="6"/>
  <c r="E1812" i="6"/>
  <c r="E67" i="6"/>
  <c r="E239" i="8"/>
  <c r="E987" i="6"/>
  <c r="E239" i="10"/>
  <c r="E767" i="8"/>
  <c r="E976" i="10"/>
  <c r="E155" i="12"/>
  <c r="E111" i="8"/>
  <c r="E965" i="8"/>
  <c r="E1790" i="6"/>
  <c r="E701" i="10"/>
  <c r="E690" i="6"/>
  <c r="E932" i="8"/>
  <c r="E624" i="8"/>
  <c r="E239" i="6"/>
  <c r="E1823" i="6"/>
  <c r="E1163" i="6"/>
  <c r="E56" i="12"/>
  <c r="E206" i="6"/>
  <c r="E45" i="12"/>
  <c r="E1174" i="8"/>
  <c r="E1867" i="10"/>
  <c r="E657" i="8"/>
  <c r="E133" i="8"/>
  <c r="E1867" i="8"/>
  <c r="E1064" i="10"/>
  <c r="E1801" i="8"/>
  <c r="E591" i="8"/>
  <c r="E679" i="10"/>
  <c r="E734" i="6"/>
  <c r="E67" i="10"/>
  <c r="E1130" i="6"/>
  <c r="E56" i="6"/>
  <c r="E657" i="10"/>
  <c r="E1768" i="8"/>
  <c r="E133" i="12"/>
  <c r="E1746" i="6"/>
  <c r="E1757" i="8"/>
  <c r="E100" i="12"/>
  <c r="E1757" i="10"/>
  <c r="E1075" i="6"/>
  <c r="E800" i="8"/>
  <c r="E800" i="6"/>
  <c r="E250" i="6"/>
  <c r="E250" i="12"/>
  <c r="E250" i="8"/>
  <c r="E811" i="10"/>
  <c r="E250" i="10"/>
  <c r="E811" i="8"/>
  <c r="E261" i="6"/>
  <c r="E811" i="6"/>
  <c r="E822" i="10"/>
  <c r="E261" i="12"/>
  <c r="E261" i="8"/>
  <c r="E261" i="10"/>
  <c r="E822" i="6"/>
  <c r="E822" i="8"/>
  <c r="E272" i="6"/>
  <c r="E272" i="8"/>
  <c r="E272" i="10"/>
  <c r="E833" i="10"/>
  <c r="E272" i="12"/>
  <c r="E833" i="6"/>
  <c r="E833" i="8"/>
  <c r="E283" i="6"/>
  <c r="E844" i="10"/>
  <c r="E283" i="12"/>
  <c r="E283" i="10"/>
  <c r="E283" i="8"/>
  <c r="E844" i="6"/>
  <c r="E844" i="8"/>
  <c r="E294" i="6"/>
  <c r="E294" i="10"/>
  <c r="E855" i="10"/>
  <c r="E294" i="8"/>
  <c r="E294" i="12"/>
  <c r="E855" i="8"/>
  <c r="E855" i="6"/>
  <c r="E866" i="10"/>
  <c r="E866" i="6"/>
  <c r="E866" i="8"/>
  <c r="E316" i="6"/>
  <c r="E316" i="8"/>
  <c r="E316" i="10"/>
  <c r="E316" i="12"/>
  <c r="E327" i="6"/>
  <c r="E327" i="12"/>
  <c r="E327" i="8"/>
  <c r="E327" i="10"/>
  <c r="E338" i="6"/>
  <c r="E338" i="10"/>
  <c r="E338" i="8"/>
  <c r="E338" i="12"/>
  <c r="E349" i="6"/>
  <c r="E349" i="10"/>
  <c r="E349" i="8"/>
  <c r="E349" i="12"/>
  <c r="E360" i="6"/>
  <c r="E360" i="12"/>
  <c r="E360" i="8"/>
  <c r="E360" i="10"/>
  <c r="E371" i="10"/>
  <c r="E371" i="8"/>
  <c r="E371" i="12"/>
  <c r="E371" i="6"/>
  <c r="E382" i="6"/>
  <c r="E382" i="10"/>
  <c r="E382" i="12"/>
  <c r="E382" i="8"/>
  <c r="E393" i="6"/>
  <c r="E393" i="10"/>
  <c r="E393" i="12"/>
  <c r="E393" i="8"/>
  <c r="E404" i="6"/>
  <c r="E404" i="12"/>
  <c r="E404" i="8"/>
  <c r="E404" i="10"/>
  <c r="E415" i="6"/>
  <c r="E415" i="10"/>
  <c r="E415" i="12"/>
  <c r="E415" i="8"/>
  <c r="E426" i="6"/>
  <c r="E426" i="8"/>
  <c r="E426" i="12"/>
  <c r="E426" i="10"/>
  <c r="E448" i="10"/>
  <c r="E448" i="8"/>
  <c r="E448" i="12"/>
  <c r="E448" i="6"/>
  <c r="E459" i="12"/>
  <c r="E459" i="6"/>
  <c r="E459" i="10"/>
  <c r="E459" i="8"/>
  <c r="E470" i="6"/>
  <c r="E470" i="8"/>
  <c r="E470" i="10"/>
  <c r="E470" i="12"/>
  <c r="E481" i="6"/>
  <c r="E481" i="8"/>
  <c r="E481" i="10"/>
  <c r="E481" i="12"/>
  <c r="E492" i="10"/>
  <c r="E492" i="6"/>
  <c r="E492" i="12"/>
  <c r="E492" i="8"/>
  <c r="E503" i="10"/>
  <c r="E503" i="6"/>
  <c r="E503" i="8"/>
  <c r="E503" i="12"/>
  <c r="E514" i="6"/>
  <c r="E514" i="10"/>
  <c r="E514" i="12"/>
  <c r="E525" i="10"/>
  <c r="E514" i="8"/>
  <c r="E525" i="6"/>
  <c r="E525" i="12"/>
  <c r="E525" i="8"/>
  <c r="E536" i="6"/>
  <c r="E536" i="8"/>
  <c r="E536" i="12"/>
  <c r="E536" i="10"/>
  <c r="E547" i="12"/>
  <c r="E547" i="8"/>
  <c r="E547" i="6"/>
  <c r="E547" i="10"/>
  <c r="E558" i="8"/>
  <c r="E558" i="10"/>
  <c r="E558" i="6"/>
  <c r="E558" i="12"/>
  <c r="E580" i="10"/>
  <c r="E580" i="6"/>
  <c r="E580" i="8"/>
  <c r="E580" i="12"/>
  <c r="F12" i="8"/>
  <c r="K13" i="8"/>
  <c r="F12" i="12"/>
  <c r="K13" i="12"/>
  <c r="F12" i="10"/>
  <c r="K13" i="10"/>
  <c r="F12" i="6"/>
  <c r="K13" i="6"/>
  <c r="E30" i="4"/>
  <c r="E2087" i="4"/>
  <c r="E987" i="4"/>
  <c r="F12" i="4"/>
  <c r="K13" i="4"/>
  <c r="L7" i="3"/>
  <c r="E404" i="4"/>
  <c r="E393" i="4"/>
  <c r="E415" i="4"/>
  <c r="E437" i="4"/>
  <c r="E448" i="4"/>
  <c r="E459" i="4"/>
  <c r="E470" i="4"/>
  <c r="E481" i="4"/>
  <c r="E492" i="4"/>
  <c r="E503" i="4"/>
  <c r="E514" i="4"/>
  <c r="E525" i="4"/>
  <c r="E536" i="4"/>
  <c r="E547" i="4"/>
  <c r="E558" i="4"/>
  <c r="E569" i="4"/>
  <c r="E580" i="4"/>
  <c r="E591" i="4"/>
  <c r="E602" i="4"/>
  <c r="E613" i="4"/>
  <c r="E624" i="4"/>
  <c r="E635" i="4"/>
  <c r="E646" i="4"/>
  <c r="E657" i="4"/>
  <c r="E668" i="4"/>
  <c r="E679" i="4"/>
  <c r="E690" i="4"/>
  <c r="E701" i="4"/>
  <c r="E712" i="4"/>
  <c r="E723" i="4"/>
  <c r="E734" i="4"/>
  <c r="E745" i="4"/>
  <c r="E756" i="4"/>
  <c r="E767" i="4"/>
  <c r="E778" i="4"/>
  <c r="E789" i="4"/>
  <c r="E800" i="4"/>
  <c r="E811" i="4"/>
  <c r="E822" i="4"/>
  <c r="E833" i="4"/>
  <c r="E844" i="4"/>
  <c r="E855" i="4"/>
  <c r="E866" i="4"/>
  <c r="E888" i="4"/>
  <c r="E899" i="4"/>
  <c r="E910" i="4"/>
  <c r="E921" i="4"/>
  <c r="E932" i="4"/>
  <c r="E943" i="4"/>
  <c r="E954" i="4"/>
  <c r="E965" i="4"/>
  <c r="E976" i="4"/>
  <c r="E998" i="4"/>
  <c r="E1009" i="4"/>
  <c r="E1020" i="4"/>
  <c r="E1031" i="4"/>
  <c r="E1042" i="4"/>
  <c r="E1053" i="4"/>
  <c r="E1064" i="4"/>
  <c r="E1075" i="4"/>
  <c r="E1086" i="4"/>
  <c r="E1097" i="4"/>
  <c r="E1108" i="4"/>
  <c r="E1119" i="4"/>
  <c r="E1130" i="4"/>
  <c r="E1141" i="4"/>
  <c r="E1152" i="4"/>
  <c r="E1163" i="4"/>
  <c r="E1174" i="4"/>
  <c r="E1185" i="4"/>
  <c r="E1691" i="4"/>
  <c r="E1702" i="4"/>
  <c r="E1713" i="4"/>
  <c r="E1724" i="4"/>
  <c r="E1735" i="4"/>
  <c r="E1746" i="4"/>
  <c r="E1757" i="4"/>
  <c r="E1768" i="4"/>
  <c r="E272" i="4"/>
  <c r="E283" i="4"/>
  <c r="E294" i="4"/>
  <c r="E305" i="4"/>
  <c r="E316" i="4"/>
  <c r="E327" i="4"/>
  <c r="E338" i="4"/>
  <c r="E349" i="4"/>
  <c r="E360" i="4"/>
  <c r="E371" i="4"/>
  <c r="E382" i="4"/>
  <c r="E144" i="4"/>
  <c r="E100" i="4"/>
  <c r="E122" i="4"/>
  <c r="E155" i="4"/>
  <c r="E206" i="4"/>
  <c r="E111" i="4"/>
  <c r="E173" i="4"/>
  <c r="E133" i="4"/>
  <c r="E184" i="4"/>
  <c r="E195" i="4"/>
  <c r="E217" i="4"/>
  <c r="E228" i="4"/>
  <c r="E239" i="4"/>
  <c r="E250" i="4"/>
  <c r="E261" i="4"/>
  <c r="E426" i="4"/>
  <c r="B1812" i="4"/>
  <c r="E89" i="4"/>
  <c r="E56" i="4"/>
  <c r="E45" i="4"/>
  <c r="E67" i="4"/>
  <c r="E78" i="4"/>
  <c r="F306" i="12"/>
  <c r="O305" i="12"/>
  <c r="P306" i="12"/>
  <c r="F306" i="10"/>
  <c r="O305" i="10"/>
  <c r="P306" i="10"/>
  <c r="F306" i="6"/>
  <c r="O305" i="6"/>
  <c r="P306" i="6"/>
  <c r="O305" i="8"/>
  <c r="P306" i="8"/>
  <c r="F306" i="8"/>
  <c r="F174" i="8"/>
  <c r="O173" i="8"/>
  <c r="P174" i="8"/>
  <c r="O173" i="12"/>
  <c r="P174" i="12"/>
  <c r="F174" i="12"/>
  <c r="F174" i="6"/>
  <c r="O173" i="6"/>
  <c r="P174" i="6"/>
  <c r="F174" i="10"/>
  <c r="O173" i="10"/>
  <c r="P174" i="10"/>
  <c r="O558" i="10"/>
  <c r="P559" i="10"/>
  <c r="F559" i="10"/>
  <c r="P12" i="8"/>
  <c r="J12" i="8"/>
  <c r="F493" i="10"/>
  <c r="O492" i="10"/>
  <c r="P493" i="10"/>
  <c r="F350" i="8"/>
  <c r="O349" i="8"/>
  <c r="P350" i="8"/>
  <c r="F295" i="12"/>
  <c r="O294" i="12"/>
  <c r="P295" i="12"/>
  <c r="F273" i="12"/>
  <c r="O272" i="12"/>
  <c r="P273" i="12"/>
  <c r="F1802" i="8"/>
  <c r="O1801" i="8"/>
  <c r="P1802" i="8"/>
  <c r="F581" i="8"/>
  <c r="O580" i="8"/>
  <c r="P581" i="8"/>
  <c r="F548" i="6"/>
  <c r="O547" i="6"/>
  <c r="P548" i="6"/>
  <c r="F526" i="12"/>
  <c r="O525" i="12"/>
  <c r="P526" i="12"/>
  <c r="F504" i="8"/>
  <c r="O503" i="8"/>
  <c r="P504" i="8"/>
  <c r="O481" i="10"/>
  <c r="P482" i="10"/>
  <c r="F482" i="10"/>
  <c r="O459" i="10"/>
  <c r="P460" i="10"/>
  <c r="F460" i="10"/>
  <c r="F427" i="12"/>
  <c r="O426" i="12"/>
  <c r="P427" i="12"/>
  <c r="F416" i="10"/>
  <c r="O415" i="10"/>
  <c r="P416" i="10"/>
  <c r="F383" i="12"/>
  <c r="O382" i="12"/>
  <c r="P383" i="12"/>
  <c r="O371" i="10"/>
  <c r="P372" i="10"/>
  <c r="F372" i="10"/>
  <c r="F361" i="8"/>
  <c r="O360" i="8"/>
  <c r="P361" i="8"/>
  <c r="F339" i="10"/>
  <c r="O338" i="10"/>
  <c r="P339" i="10"/>
  <c r="F328" i="8"/>
  <c r="O327" i="8"/>
  <c r="P328" i="8"/>
  <c r="O316" i="10"/>
  <c r="P317" i="10"/>
  <c r="F317" i="10"/>
  <c r="F823" i="8"/>
  <c r="O822" i="8"/>
  <c r="P823" i="8"/>
  <c r="O800" i="6"/>
  <c r="P801" i="6"/>
  <c r="F801" i="6"/>
  <c r="F658" i="10"/>
  <c r="O657" i="10"/>
  <c r="P658" i="10"/>
  <c r="O1086" i="6"/>
  <c r="P1087" i="6"/>
  <c r="F1087" i="6"/>
  <c r="F669" i="10"/>
  <c r="O668" i="10"/>
  <c r="P669" i="10"/>
  <c r="O56" i="10"/>
  <c r="P57" i="10"/>
  <c r="F57" i="10"/>
  <c r="F79" i="12"/>
  <c r="O78" i="12"/>
  <c r="P79" i="12"/>
  <c r="F1846" i="8"/>
  <c r="O1845" i="8"/>
  <c r="P1846" i="8"/>
  <c r="F735" i="10"/>
  <c r="O734" i="10"/>
  <c r="P735" i="10"/>
  <c r="F46" i="6"/>
  <c r="O45" i="6"/>
  <c r="P46" i="6"/>
  <c r="O602" i="6"/>
  <c r="P603" i="6"/>
  <c r="F603" i="6"/>
  <c r="F768" i="6"/>
  <c r="O767" i="6"/>
  <c r="P768" i="6"/>
  <c r="F691" i="10"/>
  <c r="O690" i="10"/>
  <c r="P691" i="10"/>
  <c r="O976" i="8"/>
  <c r="P977" i="8"/>
  <c r="F977" i="8"/>
  <c r="F603" i="10"/>
  <c r="O602" i="10"/>
  <c r="P603" i="10"/>
  <c r="F702" i="6"/>
  <c r="O701" i="6"/>
  <c r="P702" i="6"/>
  <c r="O144" i="10"/>
  <c r="P145" i="10"/>
  <c r="F145" i="10"/>
  <c r="F1791" i="8"/>
  <c r="O1790" i="8"/>
  <c r="P1791" i="8"/>
  <c r="O1031" i="8"/>
  <c r="P1032" i="8"/>
  <c r="F1032" i="8"/>
  <c r="F944" i="10"/>
  <c r="O943" i="10"/>
  <c r="P944" i="10"/>
  <c r="F790" i="8"/>
  <c r="O789" i="8"/>
  <c r="P790" i="8"/>
  <c r="O602" i="12"/>
  <c r="P603" i="12"/>
  <c r="F603" i="12"/>
  <c r="F1142" i="10"/>
  <c r="O1141" i="10"/>
  <c r="P1142" i="10"/>
  <c r="F713" i="10"/>
  <c r="O712" i="10"/>
  <c r="P713" i="10"/>
  <c r="O144" i="12"/>
  <c r="P145" i="12"/>
  <c r="F145" i="12"/>
  <c r="F207" i="12"/>
  <c r="O206" i="12"/>
  <c r="P207" i="12"/>
  <c r="F79" i="10"/>
  <c r="O78" i="10"/>
  <c r="P79" i="10"/>
  <c r="F515" i="10"/>
  <c r="O514" i="10"/>
  <c r="P515" i="10"/>
  <c r="F372" i="12"/>
  <c r="O371" i="12"/>
  <c r="P372" i="12"/>
  <c r="O536" i="6"/>
  <c r="P537" i="6"/>
  <c r="F537" i="6"/>
  <c r="F449" i="10"/>
  <c r="O448" i="10"/>
  <c r="P449" i="10"/>
  <c r="F581" i="6"/>
  <c r="O580" i="6"/>
  <c r="P581" i="6"/>
  <c r="F548" i="8"/>
  <c r="O547" i="8"/>
  <c r="P548" i="8"/>
  <c r="F526" i="6"/>
  <c r="O525" i="6"/>
  <c r="P526" i="6"/>
  <c r="F504" i="6"/>
  <c r="O503" i="6"/>
  <c r="P504" i="6"/>
  <c r="F482" i="8"/>
  <c r="O481" i="8"/>
  <c r="P482" i="8"/>
  <c r="F460" i="6"/>
  <c r="O459" i="6"/>
  <c r="P460" i="6"/>
  <c r="O426" i="8"/>
  <c r="P427" i="8"/>
  <c r="F427" i="8"/>
  <c r="F405" i="12"/>
  <c r="O404" i="12"/>
  <c r="P405" i="12"/>
  <c r="F394" i="10"/>
  <c r="O393" i="10"/>
  <c r="P394" i="10"/>
  <c r="F383" i="10"/>
  <c r="O382" i="10"/>
  <c r="P383" i="10"/>
  <c r="O360" i="12"/>
  <c r="P361" i="12"/>
  <c r="F361" i="12"/>
  <c r="O349" i="10"/>
  <c r="P350" i="10"/>
  <c r="F350" i="10"/>
  <c r="F328" i="12"/>
  <c r="O327" i="12"/>
  <c r="P328" i="12"/>
  <c r="F317" i="8"/>
  <c r="O316" i="8"/>
  <c r="P317" i="8"/>
  <c r="F295" i="8"/>
  <c r="O294" i="8"/>
  <c r="P295" i="8"/>
  <c r="O844" i="6"/>
  <c r="P845" i="6"/>
  <c r="F845" i="6"/>
  <c r="O844" i="10"/>
  <c r="P845" i="10"/>
  <c r="F845" i="10"/>
  <c r="O822" i="6"/>
  <c r="P823" i="6"/>
  <c r="F823" i="6"/>
  <c r="F823" i="10"/>
  <c r="O822" i="10"/>
  <c r="P823" i="10"/>
  <c r="F251" i="10"/>
  <c r="O250" i="10"/>
  <c r="P251" i="10"/>
  <c r="F801" i="8"/>
  <c r="O800" i="8"/>
  <c r="P801" i="8"/>
  <c r="O1746" i="6"/>
  <c r="P1747" i="6"/>
  <c r="F1747" i="6"/>
  <c r="F1065" i="10"/>
  <c r="O1064" i="10"/>
  <c r="P1065" i="10"/>
  <c r="O1163" i="6"/>
  <c r="P1164" i="6"/>
  <c r="F1164" i="6"/>
  <c r="F933" i="8"/>
  <c r="O932" i="8"/>
  <c r="P933" i="8"/>
  <c r="O701" i="10"/>
  <c r="P702" i="10"/>
  <c r="F702" i="10"/>
  <c r="O239" i="8"/>
  <c r="P240" i="8"/>
  <c r="F240" i="8"/>
  <c r="F123" i="12"/>
  <c r="O122" i="12"/>
  <c r="P123" i="12"/>
  <c r="F112" i="6"/>
  <c r="O111" i="6"/>
  <c r="P112" i="6"/>
  <c r="F1087" i="8"/>
  <c r="O1086" i="8"/>
  <c r="P1087" i="8"/>
  <c r="O1724" i="10"/>
  <c r="P1725" i="10"/>
  <c r="F1725" i="10"/>
  <c r="F1098" i="10"/>
  <c r="O1097" i="10"/>
  <c r="P1098" i="10"/>
  <c r="O111" i="10"/>
  <c r="P112" i="10"/>
  <c r="F112" i="10"/>
  <c r="O1031" i="10"/>
  <c r="P1032" i="10"/>
  <c r="F1032" i="10"/>
  <c r="F134" i="6"/>
  <c r="O133" i="6"/>
  <c r="P134" i="6"/>
  <c r="F101" i="8"/>
  <c r="O100" i="8"/>
  <c r="P101" i="8"/>
  <c r="O1053" i="10"/>
  <c r="P1054" i="10"/>
  <c r="F1054" i="10"/>
  <c r="F757" i="6"/>
  <c r="O756" i="6"/>
  <c r="P757" i="6"/>
  <c r="F1857" i="10"/>
  <c r="O1856" i="10"/>
  <c r="P1857" i="10"/>
  <c r="F1736" i="6"/>
  <c r="O1735" i="6"/>
  <c r="P1736" i="6"/>
  <c r="O184" i="6"/>
  <c r="P185" i="6"/>
  <c r="F185" i="6"/>
  <c r="F999" i="10"/>
  <c r="O998" i="10"/>
  <c r="P999" i="10"/>
  <c r="O888" i="8"/>
  <c r="P889" i="8"/>
  <c r="F889" i="8"/>
  <c r="O965" i="10"/>
  <c r="P966" i="10"/>
  <c r="F966" i="10"/>
  <c r="F680" i="8"/>
  <c r="O679" i="8"/>
  <c r="P680" i="8"/>
  <c r="F724" i="6"/>
  <c r="O723" i="6"/>
  <c r="P724" i="6"/>
  <c r="F1714" i="10"/>
  <c r="O1713" i="10"/>
  <c r="P1714" i="10"/>
  <c r="F79" i="8"/>
  <c r="O78" i="8"/>
  <c r="P79" i="8"/>
  <c r="F636" i="12"/>
  <c r="O635" i="12"/>
  <c r="P636" i="12"/>
  <c r="O78" i="6"/>
  <c r="P79" i="6"/>
  <c r="F79" i="6"/>
  <c r="F196" i="12"/>
  <c r="O195" i="12"/>
  <c r="P196" i="12"/>
  <c r="F592" i="12"/>
  <c r="O591" i="12"/>
  <c r="P592" i="12"/>
  <c r="O1779" i="10"/>
  <c r="P1780" i="10"/>
  <c r="F1780" i="10"/>
  <c r="O1042" i="8"/>
  <c r="P1043" i="8"/>
  <c r="F1043" i="8"/>
  <c r="O602" i="8"/>
  <c r="P603" i="8"/>
  <c r="F603" i="8"/>
  <c r="O1845" i="6"/>
  <c r="P1846" i="6"/>
  <c r="F1846" i="6"/>
  <c r="F647" i="10"/>
  <c r="O646" i="10"/>
  <c r="P647" i="10"/>
  <c r="O1141" i="8"/>
  <c r="P1142" i="8"/>
  <c r="F1142" i="8"/>
  <c r="O778" i="6"/>
  <c r="P779" i="6"/>
  <c r="F779" i="6"/>
  <c r="F1186" i="10"/>
  <c r="O1185" i="10"/>
  <c r="P1186" i="10"/>
  <c r="F768" i="10"/>
  <c r="O767" i="10"/>
  <c r="P768" i="10"/>
  <c r="O470" i="8"/>
  <c r="P471" i="8"/>
  <c r="F471" i="8"/>
  <c r="F361" i="10"/>
  <c r="O360" i="10"/>
  <c r="P361" i="10"/>
  <c r="F548" i="12"/>
  <c r="O547" i="12"/>
  <c r="P548" i="12"/>
  <c r="F482" i="6"/>
  <c r="O481" i="6"/>
  <c r="P482" i="6"/>
  <c r="F416" i="6"/>
  <c r="O415" i="6"/>
  <c r="P416" i="6"/>
  <c r="O382" i="6"/>
  <c r="P383" i="6"/>
  <c r="F383" i="6"/>
  <c r="F350" i="6"/>
  <c r="O349" i="6"/>
  <c r="P350" i="6"/>
  <c r="F317" i="6"/>
  <c r="O316" i="6"/>
  <c r="P317" i="6"/>
  <c r="O811" i="6"/>
  <c r="P812" i="6"/>
  <c r="F812" i="6"/>
  <c r="O1075" i="6"/>
  <c r="P1076" i="6"/>
  <c r="F1076" i="6"/>
  <c r="O133" i="12"/>
  <c r="P134" i="12"/>
  <c r="F134" i="12"/>
  <c r="O1867" i="8"/>
  <c r="P1868" i="8"/>
  <c r="F1868" i="8"/>
  <c r="F1868" i="10"/>
  <c r="O1867" i="10"/>
  <c r="P1868" i="10"/>
  <c r="F1791" i="6"/>
  <c r="O1790" i="6"/>
  <c r="P1791" i="6"/>
  <c r="F156" i="12"/>
  <c r="O155" i="12"/>
  <c r="P156" i="12"/>
  <c r="F1076" i="10"/>
  <c r="O1075" i="10"/>
  <c r="P1076" i="10"/>
  <c r="O954" i="10"/>
  <c r="P955" i="10"/>
  <c r="F955" i="10"/>
  <c r="F68" i="8"/>
  <c r="O67" i="8"/>
  <c r="P68" i="8"/>
  <c r="O921" i="10"/>
  <c r="P922" i="10"/>
  <c r="F922" i="10"/>
  <c r="F669" i="6"/>
  <c r="O668" i="6"/>
  <c r="P669" i="6"/>
  <c r="F735" i="8"/>
  <c r="O734" i="8"/>
  <c r="P735" i="8"/>
  <c r="O1779" i="8"/>
  <c r="P1780" i="8"/>
  <c r="F1780" i="8"/>
  <c r="O89" i="12"/>
  <c r="P90" i="12"/>
  <c r="F90" i="12"/>
  <c r="O228" i="8"/>
  <c r="P229" i="8"/>
  <c r="F229" i="8"/>
  <c r="O1724" i="6"/>
  <c r="P1725" i="6"/>
  <c r="F1725" i="6"/>
  <c r="F229" i="12"/>
  <c r="O228" i="12"/>
  <c r="P229" i="12"/>
  <c r="O1845" i="10"/>
  <c r="P1846" i="10"/>
  <c r="F1846" i="10"/>
  <c r="F1714" i="6"/>
  <c r="O1713" i="6"/>
  <c r="P1714" i="6"/>
  <c r="O932" i="6"/>
  <c r="P933" i="6"/>
  <c r="F933" i="6"/>
  <c r="O217" i="10"/>
  <c r="P218" i="10"/>
  <c r="F218" i="10"/>
  <c r="O217" i="8"/>
  <c r="P218" i="8"/>
  <c r="F218" i="8"/>
  <c r="F1703" i="8"/>
  <c r="O1702" i="8"/>
  <c r="P1703" i="8"/>
  <c r="F145" i="6"/>
  <c r="O144" i="6"/>
  <c r="P145" i="6"/>
  <c r="F922" i="8"/>
  <c r="O921" i="8"/>
  <c r="P922" i="8"/>
  <c r="O712" i="6"/>
  <c r="P713" i="6"/>
  <c r="F713" i="6"/>
  <c r="O1823" i="8"/>
  <c r="P1824" i="8"/>
  <c r="F1824" i="8"/>
  <c r="O624" i="12"/>
  <c r="P625" i="12"/>
  <c r="F625" i="12"/>
  <c r="F90" i="10"/>
  <c r="O89" i="10"/>
  <c r="P90" i="10"/>
  <c r="F1703" i="10"/>
  <c r="O1702" i="10"/>
  <c r="P1703" i="10"/>
  <c r="F207" i="8"/>
  <c r="O206" i="8"/>
  <c r="P207" i="8"/>
  <c r="F1175" i="10"/>
  <c r="O1174" i="10"/>
  <c r="P1175" i="10"/>
  <c r="O723" i="10"/>
  <c r="P724" i="10"/>
  <c r="F724" i="10"/>
  <c r="O888" i="6"/>
  <c r="P889" i="6"/>
  <c r="F889" i="6"/>
  <c r="F449" i="8"/>
  <c r="O448" i="8"/>
  <c r="P449" i="8"/>
  <c r="O580" i="10"/>
  <c r="P581" i="10"/>
  <c r="F581" i="10"/>
  <c r="F504" i="10"/>
  <c r="O503" i="10"/>
  <c r="P504" i="10"/>
  <c r="F427" i="6"/>
  <c r="O426" i="6"/>
  <c r="P427" i="6"/>
  <c r="F394" i="6"/>
  <c r="O393" i="6"/>
  <c r="P394" i="6"/>
  <c r="O360" i="6"/>
  <c r="P361" i="6"/>
  <c r="F361" i="6"/>
  <c r="O327" i="6"/>
  <c r="P328" i="6"/>
  <c r="F328" i="6"/>
  <c r="F273" i="10"/>
  <c r="O272" i="10"/>
  <c r="P273" i="10"/>
  <c r="F262" i="10"/>
  <c r="O261" i="10"/>
  <c r="P262" i="10"/>
  <c r="E11" i="8"/>
  <c r="E11" i="6"/>
  <c r="E11" i="12"/>
  <c r="E11" i="10"/>
  <c r="P12" i="6"/>
  <c r="J12" i="6"/>
  <c r="F559" i="12"/>
  <c r="O558" i="12"/>
  <c r="P559" i="12"/>
  <c r="F537" i="10"/>
  <c r="O536" i="10"/>
  <c r="P537" i="10"/>
  <c r="O525" i="10"/>
  <c r="P526" i="10"/>
  <c r="F526" i="10"/>
  <c r="O492" i="8"/>
  <c r="P493" i="8"/>
  <c r="F493" i="8"/>
  <c r="O470" i="12"/>
  <c r="P471" i="12"/>
  <c r="F471" i="12"/>
  <c r="O448" i="6"/>
  <c r="P449" i="6"/>
  <c r="F449" i="6"/>
  <c r="O855" i="6"/>
  <c r="P856" i="6"/>
  <c r="F856" i="6"/>
  <c r="O283" i="8"/>
  <c r="P284" i="8"/>
  <c r="F284" i="8"/>
  <c r="F834" i="8"/>
  <c r="O833" i="8"/>
  <c r="P834" i="8"/>
  <c r="F262" i="6"/>
  <c r="O261" i="6"/>
  <c r="P262" i="6"/>
  <c r="F812" i="10"/>
  <c r="O811" i="10"/>
  <c r="P812" i="10"/>
  <c r="O1757" i="10"/>
  <c r="P1758" i="10"/>
  <c r="F1758" i="10"/>
  <c r="O1768" i="8"/>
  <c r="P1769" i="8"/>
  <c r="F1769" i="8"/>
  <c r="F592" i="8"/>
  <c r="O591" i="8"/>
  <c r="P592" i="8"/>
  <c r="F1175" i="8"/>
  <c r="O1174" i="8"/>
  <c r="P1175" i="8"/>
  <c r="F1824" i="6"/>
  <c r="O1823" i="6"/>
  <c r="P1824" i="6"/>
  <c r="F68" i="6"/>
  <c r="O67" i="6"/>
  <c r="P68" i="6"/>
  <c r="O111" i="12"/>
  <c r="P112" i="12"/>
  <c r="F112" i="12"/>
  <c r="F1824" i="10"/>
  <c r="O1823" i="10"/>
  <c r="P1824" i="10"/>
  <c r="F746" i="6"/>
  <c r="O745" i="6"/>
  <c r="P746" i="6"/>
  <c r="O668" i="8"/>
  <c r="P669" i="8"/>
  <c r="F669" i="8"/>
  <c r="F101" i="10"/>
  <c r="O100" i="10"/>
  <c r="P101" i="10"/>
  <c r="F1835" i="10"/>
  <c r="O1834" i="10"/>
  <c r="P1835" i="10"/>
  <c r="F1131" i="10"/>
  <c r="O1130" i="10"/>
  <c r="P1131" i="10"/>
  <c r="F1736" i="10"/>
  <c r="O1735" i="10"/>
  <c r="P1736" i="10"/>
  <c r="O1097" i="6"/>
  <c r="P1098" i="6"/>
  <c r="F1098" i="6"/>
  <c r="O657" i="6"/>
  <c r="P658" i="6"/>
  <c r="F658" i="6"/>
  <c r="F1714" i="8"/>
  <c r="O1713" i="8"/>
  <c r="P1714" i="8"/>
  <c r="F1802" i="6"/>
  <c r="O1801" i="6"/>
  <c r="P1802" i="6"/>
  <c r="F911" i="10"/>
  <c r="O910" i="10"/>
  <c r="P911" i="10"/>
  <c r="O1834" i="8"/>
  <c r="P1835" i="8"/>
  <c r="F1835" i="8"/>
  <c r="F1186" i="6"/>
  <c r="O1185" i="6"/>
  <c r="P1186" i="6"/>
  <c r="O45" i="8"/>
  <c r="P46" i="8"/>
  <c r="F46" i="8"/>
  <c r="F207" i="10"/>
  <c r="O206" i="10"/>
  <c r="P207" i="10"/>
  <c r="F1032" i="6"/>
  <c r="O1031" i="6"/>
  <c r="P1032" i="6"/>
  <c r="F1142" i="6"/>
  <c r="O1141" i="6"/>
  <c r="P1142" i="6"/>
  <c r="F90" i="6"/>
  <c r="O89" i="6"/>
  <c r="P90" i="6"/>
  <c r="F57" i="8"/>
  <c r="O56" i="8"/>
  <c r="P57" i="8"/>
  <c r="F889" i="10"/>
  <c r="O888" i="10"/>
  <c r="P889" i="10"/>
  <c r="F156" i="8"/>
  <c r="O155" i="8"/>
  <c r="P156" i="8"/>
  <c r="F999" i="8"/>
  <c r="O998" i="8"/>
  <c r="P999" i="8"/>
  <c r="O976" i="6"/>
  <c r="P977" i="6"/>
  <c r="F977" i="6"/>
  <c r="F1868" i="6"/>
  <c r="O1867" i="6"/>
  <c r="P1868" i="6"/>
  <c r="F801" i="10"/>
  <c r="O800" i="10"/>
  <c r="P801" i="10"/>
  <c r="O1020" i="10"/>
  <c r="P1021" i="10"/>
  <c r="F1021" i="10"/>
  <c r="F1813" i="8"/>
  <c r="O1812" i="8"/>
  <c r="P1813" i="8"/>
  <c r="F90" i="8"/>
  <c r="O89" i="8"/>
  <c r="P90" i="8"/>
  <c r="F1065" i="6"/>
  <c r="O1064" i="6"/>
  <c r="P1065" i="6"/>
  <c r="F1802" i="10"/>
  <c r="O1801" i="10"/>
  <c r="P1802" i="10"/>
  <c r="F240" i="12"/>
  <c r="O239" i="12"/>
  <c r="P240" i="12"/>
  <c r="P12" i="12"/>
  <c r="J12" i="12"/>
  <c r="O382" i="8"/>
  <c r="P383" i="8"/>
  <c r="F383" i="8"/>
  <c r="F515" i="8"/>
  <c r="O514" i="8"/>
  <c r="P515" i="8"/>
  <c r="F460" i="12"/>
  <c r="O459" i="12"/>
  <c r="P460" i="12"/>
  <c r="F405" i="6"/>
  <c r="O404" i="6"/>
  <c r="P405" i="6"/>
  <c r="F339" i="6"/>
  <c r="O338" i="6"/>
  <c r="P339" i="6"/>
  <c r="O866" i="10"/>
  <c r="P867" i="10"/>
  <c r="F867" i="10"/>
  <c r="O283" i="6"/>
  <c r="P284" i="6"/>
  <c r="F284" i="6"/>
  <c r="E19" i="10"/>
  <c r="K21" i="10"/>
  <c r="J19" i="10"/>
  <c r="O19" i="10"/>
  <c r="E19" i="6"/>
  <c r="K21" i="6"/>
  <c r="J19" i="6"/>
  <c r="O19" i="6"/>
  <c r="E19" i="8"/>
  <c r="K21" i="8"/>
  <c r="J19" i="8"/>
  <c r="O19" i="8"/>
  <c r="E19" i="12"/>
  <c r="K21" i="12"/>
  <c r="J19" i="12"/>
  <c r="O19" i="12"/>
  <c r="P12" i="10"/>
  <c r="J12" i="10"/>
  <c r="F559" i="6"/>
  <c r="O558" i="6"/>
  <c r="P559" i="6"/>
  <c r="O536" i="12"/>
  <c r="P537" i="12"/>
  <c r="F537" i="12"/>
  <c r="O514" i="12"/>
  <c r="P515" i="12"/>
  <c r="F515" i="12"/>
  <c r="O492" i="12"/>
  <c r="P493" i="12"/>
  <c r="F493" i="12"/>
  <c r="F471" i="10"/>
  <c r="O470" i="10"/>
  <c r="P471" i="10"/>
  <c r="O448" i="12"/>
  <c r="P449" i="12"/>
  <c r="F449" i="12"/>
  <c r="O404" i="10"/>
  <c r="P405" i="10"/>
  <c r="F405" i="10"/>
  <c r="F394" i="8"/>
  <c r="O393" i="8"/>
  <c r="P394" i="8"/>
  <c r="F372" i="6"/>
  <c r="O371" i="6"/>
  <c r="P372" i="6"/>
  <c r="O338" i="12"/>
  <c r="P339" i="12"/>
  <c r="F339" i="12"/>
  <c r="F317" i="12"/>
  <c r="O316" i="12"/>
  <c r="P317" i="12"/>
  <c r="O866" i="8"/>
  <c r="P867" i="8"/>
  <c r="F867" i="8"/>
  <c r="O855" i="8"/>
  <c r="P856" i="8"/>
  <c r="F856" i="8"/>
  <c r="O855" i="10"/>
  <c r="P856" i="10"/>
  <c r="F856" i="10"/>
  <c r="F834" i="6"/>
  <c r="O833" i="6"/>
  <c r="P834" i="6"/>
  <c r="F273" i="8"/>
  <c r="O272" i="8"/>
  <c r="P273" i="8"/>
  <c r="O261" i="8"/>
  <c r="P262" i="8"/>
  <c r="F262" i="8"/>
  <c r="F812" i="8"/>
  <c r="O811" i="8"/>
  <c r="P812" i="8"/>
  <c r="F251" i="8"/>
  <c r="O250" i="8"/>
  <c r="P251" i="8"/>
  <c r="F101" i="12"/>
  <c r="O100" i="12"/>
  <c r="P101" i="12"/>
  <c r="O56" i="6"/>
  <c r="P57" i="6"/>
  <c r="F57" i="6"/>
  <c r="F68" i="10"/>
  <c r="O67" i="10"/>
  <c r="P68" i="10"/>
  <c r="F134" i="8"/>
  <c r="O133" i="8"/>
  <c r="P134" i="8"/>
  <c r="F46" i="12"/>
  <c r="O45" i="12"/>
  <c r="P46" i="12"/>
  <c r="O965" i="8"/>
  <c r="P966" i="8"/>
  <c r="F966" i="8"/>
  <c r="O976" i="10"/>
  <c r="P977" i="10"/>
  <c r="F977" i="10"/>
  <c r="F1813" i="6"/>
  <c r="O1812" i="6"/>
  <c r="P1813" i="6"/>
  <c r="F123" i="10"/>
  <c r="O122" i="10"/>
  <c r="P123" i="10"/>
  <c r="F647" i="8"/>
  <c r="O646" i="8"/>
  <c r="P647" i="8"/>
  <c r="F1164" i="10"/>
  <c r="O1163" i="10"/>
  <c r="P1164" i="10"/>
  <c r="F1736" i="8"/>
  <c r="O1735" i="8"/>
  <c r="P1736" i="8"/>
  <c r="O613" i="6"/>
  <c r="P614" i="6"/>
  <c r="F614" i="6"/>
  <c r="O195" i="10"/>
  <c r="P196" i="10"/>
  <c r="F196" i="10"/>
  <c r="O1691" i="6"/>
  <c r="P1692" i="6"/>
  <c r="F1692" i="6"/>
  <c r="F185" i="10"/>
  <c r="O184" i="10"/>
  <c r="P185" i="10"/>
  <c r="F1054" i="8"/>
  <c r="O1053" i="8"/>
  <c r="P1054" i="8"/>
  <c r="F1703" i="6"/>
  <c r="O1702" i="6"/>
  <c r="P1703" i="6"/>
  <c r="F1725" i="8"/>
  <c r="O1724" i="8"/>
  <c r="P1725" i="8"/>
  <c r="F1010" i="10"/>
  <c r="O1009" i="10"/>
  <c r="P1010" i="10"/>
  <c r="F1109" i="10"/>
  <c r="O1108" i="10"/>
  <c r="P1109" i="10"/>
  <c r="O1119" i="10"/>
  <c r="P1120" i="10"/>
  <c r="F1120" i="10"/>
  <c r="F746" i="8"/>
  <c r="O745" i="8"/>
  <c r="P746" i="8"/>
  <c r="F134" i="10"/>
  <c r="O133" i="10"/>
  <c r="P134" i="10"/>
  <c r="O954" i="8"/>
  <c r="P955" i="8"/>
  <c r="F955" i="8"/>
  <c r="F900" i="10"/>
  <c r="O899" i="10"/>
  <c r="P900" i="10"/>
  <c r="F1857" i="8"/>
  <c r="O1856" i="8"/>
  <c r="P1857" i="8"/>
  <c r="O613" i="10"/>
  <c r="P614" i="10"/>
  <c r="F614" i="10"/>
  <c r="F779" i="10"/>
  <c r="O778" i="10"/>
  <c r="P779" i="10"/>
  <c r="F537" i="8"/>
  <c r="O536" i="8"/>
  <c r="P537" i="8"/>
  <c r="O404" i="8"/>
  <c r="P405" i="8"/>
  <c r="F405" i="8"/>
  <c r="F350" i="12"/>
  <c r="O349" i="12"/>
  <c r="P350" i="12"/>
  <c r="F328" i="10"/>
  <c r="O327" i="10"/>
  <c r="P328" i="10"/>
  <c r="F867" i="6"/>
  <c r="O866" i="6"/>
  <c r="P867" i="6"/>
  <c r="F295" i="10"/>
  <c r="O294" i="10"/>
  <c r="P295" i="10"/>
  <c r="F262" i="12"/>
  <c r="O261" i="12"/>
  <c r="P262" i="12"/>
  <c r="F251" i="12"/>
  <c r="O250" i="12"/>
  <c r="P251" i="12"/>
  <c r="F1758" i="8"/>
  <c r="O1757" i="8"/>
  <c r="P1758" i="8"/>
  <c r="F735" i="6"/>
  <c r="O734" i="6"/>
  <c r="P735" i="6"/>
  <c r="F658" i="8"/>
  <c r="O657" i="8"/>
  <c r="P658" i="8"/>
  <c r="F207" i="6"/>
  <c r="O206" i="6"/>
  <c r="P207" i="6"/>
  <c r="F240" i="6"/>
  <c r="O239" i="6"/>
  <c r="P240" i="6"/>
  <c r="F768" i="8"/>
  <c r="O767" i="8"/>
  <c r="P768" i="8"/>
  <c r="F1791" i="10"/>
  <c r="O1790" i="10"/>
  <c r="P1791" i="10"/>
  <c r="F1164" i="8"/>
  <c r="O1163" i="8"/>
  <c r="P1164" i="8"/>
  <c r="O635" i="10"/>
  <c r="P636" i="10"/>
  <c r="F636" i="10"/>
  <c r="F1747" i="10"/>
  <c r="O1746" i="10"/>
  <c r="P1747" i="10"/>
  <c r="O122" i="6"/>
  <c r="P123" i="6"/>
  <c r="F123" i="6"/>
  <c r="O228" i="10"/>
  <c r="P229" i="10"/>
  <c r="F229" i="10"/>
  <c r="O228" i="6"/>
  <c r="P229" i="6"/>
  <c r="F229" i="6"/>
  <c r="O635" i="6"/>
  <c r="P636" i="6"/>
  <c r="F636" i="6"/>
  <c r="F1109" i="6"/>
  <c r="O1108" i="6"/>
  <c r="P1109" i="6"/>
  <c r="F922" i="6"/>
  <c r="O921" i="6"/>
  <c r="P922" i="6"/>
  <c r="F790" i="6"/>
  <c r="O789" i="6"/>
  <c r="P790" i="6"/>
  <c r="F218" i="6"/>
  <c r="O217" i="6"/>
  <c r="P218" i="6"/>
  <c r="F911" i="8"/>
  <c r="O910" i="8"/>
  <c r="P911" i="8"/>
  <c r="F713" i="8"/>
  <c r="O712" i="8"/>
  <c r="P713" i="8"/>
  <c r="F691" i="8"/>
  <c r="O690" i="8"/>
  <c r="P691" i="8"/>
  <c r="F614" i="12"/>
  <c r="O613" i="12"/>
  <c r="P614" i="12"/>
  <c r="O1812" i="10"/>
  <c r="P1813" i="10"/>
  <c r="F1813" i="10"/>
  <c r="F145" i="8"/>
  <c r="O144" i="8"/>
  <c r="P145" i="8"/>
  <c r="F1087" i="10"/>
  <c r="O1086" i="10"/>
  <c r="P1087" i="10"/>
  <c r="F702" i="8"/>
  <c r="O701" i="8"/>
  <c r="P702" i="8"/>
  <c r="F757" i="10"/>
  <c r="O756" i="10"/>
  <c r="P757" i="10"/>
  <c r="O943" i="6"/>
  <c r="P944" i="6"/>
  <c r="F944" i="6"/>
  <c r="O745" i="10"/>
  <c r="P746" i="10"/>
  <c r="F746" i="10"/>
  <c r="O1075" i="8"/>
  <c r="P1076" i="8"/>
  <c r="F1076" i="8"/>
  <c r="O756" i="8"/>
  <c r="P757" i="8"/>
  <c r="F757" i="8"/>
  <c r="F955" i="6"/>
  <c r="O954" i="6"/>
  <c r="P955" i="6"/>
  <c r="F1010" i="8"/>
  <c r="O1009" i="8"/>
  <c r="P1010" i="8"/>
  <c r="O1174" i="6"/>
  <c r="P1175" i="6"/>
  <c r="F1175" i="6"/>
  <c r="F592" i="6"/>
  <c r="O591" i="6"/>
  <c r="P592" i="6"/>
  <c r="F493" i="6"/>
  <c r="O492" i="6"/>
  <c r="P493" i="6"/>
  <c r="F515" i="6"/>
  <c r="O514" i="6"/>
  <c r="P515" i="6"/>
  <c r="O415" i="8"/>
  <c r="P416" i="8"/>
  <c r="F416" i="8"/>
  <c r="F372" i="8"/>
  <c r="O371" i="8"/>
  <c r="P372" i="8"/>
  <c r="F295" i="6"/>
  <c r="O294" i="6"/>
  <c r="P295" i="6"/>
  <c r="F273" i="6"/>
  <c r="O272" i="6"/>
  <c r="P273" i="6"/>
  <c r="O250" i="6"/>
  <c r="P251" i="6"/>
  <c r="F251" i="6"/>
  <c r="F1131" i="6"/>
  <c r="O1130" i="6"/>
  <c r="P1131" i="6"/>
  <c r="O56" i="12"/>
  <c r="P57" i="12"/>
  <c r="F57" i="12"/>
  <c r="F691" i="6"/>
  <c r="O690" i="6"/>
  <c r="P691" i="6"/>
  <c r="O111" i="8"/>
  <c r="P112" i="8"/>
  <c r="F112" i="8"/>
  <c r="F240" i="10"/>
  <c r="O239" i="10"/>
  <c r="P240" i="10"/>
  <c r="F1098" i="8"/>
  <c r="O1097" i="8"/>
  <c r="P1098" i="8"/>
  <c r="O1042" i="10"/>
  <c r="P1043" i="10"/>
  <c r="F1043" i="10"/>
  <c r="F636" i="8"/>
  <c r="O635" i="8"/>
  <c r="P636" i="8"/>
  <c r="O1119" i="8"/>
  <c r="P1120" i="8"/>
  <c r="F1120" i="8"/>
  <c r="F156" i="6"/>
  <c r="O155" i="6"/>
  <c r="P156" i="6"/>
  <c r="F1186" i="8"/>
  <c r="O1185" i="8"/>
  <c r="P1186" i="8"/>
  <c r="O1152" i="6"/>
  <c r="P1153" i="6"/>
  <c r="F1153" i="6"/>
  <c r="F1769" i="10"/>
  <c r="O1768" i="10"/>
  <c r="P1769" i="10"/>
  <c r="F966" i="6"/>
  <c r="O965" i="6"/>
  <c r="P966" i="6"/>
  <c r="O1746" i="8"/>
  <c r="P1747" i="8"/>
  <c r="F1747" i="8"/>
  <c r="F933" i="10"/>
  <c r="O932" i="10"/>
  <c r="P933" i="10"/>
  <c r="O1856" i="6"/>
  <c r="P1857" i="6"/>
  <c r="F1857" i="6"/>
  <c r="O1691" i="8"/>
  <c r="P1692" i="8"/>
  <c r="F1692" i="8"/>
  <c r="F1065" i="8"/>
  <c r="O1064" i="8"/>
  <c r="P1065" i="8"/>
  <c r="F1692" i="10"/>
  <c r="O1691" i="10"/>
  <c r="P1692" i="10"/>
  <c r="F1769" i="6"/>
  <c r="O1768" i="6"/>
  <c r="P1769" i="6"/>
  <c r="O646" i="12"/>
  <c r="P647" i="12"/>
  <c r="F647" i="12"/>
  <c r="O646" i="6"/>
  <c r="P647" i="6"/>
  <c r="F647" i="6"/>
  <c r="F625" i="6"/>
  <c r="O624" i="6"/>
  <c r="P625" i="6"/>
  <c r="F185" i="8"/>
  <c r="O184" i="8"/>
  <c r="P185" i="8"/>
  <c r="F911" i="6"/>
  <c r="O910" i="6"/>
  <c r="P911" i="6"/>
  <c r="F790" i="10"/>
  <c r="O789" i="10"/>
  <c r="P790" i="10"/>
  <c r="F724" i="8"/>
  <c r="O723" i="8"/>
  <c r="P724" i="8"/>
  <c r="F592" i="10"/>
  <c r="O591" i="10"/>
  <c r="P592" i="10"/>
  <c r="O998" i="6"/>
  <c r="P999" i="6"/>
  <c r="F999" i="6"/>
  <c r="O558" i="8"/>
  <c r="P559" i="8"/>
  <c r="F559" i="8"/>
  <c r="F471" i="6"/>
  <c r="O470" i="6"/>
  <c r="P471" i="6"/>
  <c r="O338" i="8"/>
  <c r="P339" i="8"/>
  <c r="F339" i="8"/>
  <c r="O283" i="10"/>
  <c r="P284" i="10"/>
  <c r="F284" i="10"/>
  <c r="F680" i="10"/>
  <c r="O679" i="10"/>
  <c r="P680" i="10"/>
  <c r="O580" i="12"/>
  <c r="P581" i="12"/>
  <c r="F581" i="12"/>
  <c r="F548" i="10"/>
  <c r="O547" i="10"/>
  <c r="P548" i="10"/>
  <c r="F526" i="8"/>
  <c r="O525" i="8"/>
  <c r="P526" i="8"/>
  <c r="F504" i="12"/>
  <c r="O503" i="12"/>
  <c r="P504" i="12"/>
  <c r="F482" i="12"/>
  <c r="O481" i="12"/>
  <c r="P482" i="12"/>
  <c r="F460" i="8"/>
  <c r="O459" i="8"/>
  <c r="P460" i="8"/>
  <c r="O426" i="10"/>
  <c r="P427" i="10"/>
  <c r="F427" i="10"/>
  <c r="F416" i="12"/>
  <c r="O415" i="12"/>
  <c r="P416" i="12"/>
  <c r="F394" i="12"/>
  <c r="O393" i="12"/>
  <c r="P394" i="12"/>
  <c r="O844" i="8"/>
  <c r="P845" i="8"/>
  <c r="F845" i="8"/>
  <c r="O283" i="12"/>
  <c r="P284" i="12"/>
  <c r="F284" i="12"/>
  <c r="F834" i="10"/>
  <c r="O833" i="10"/>
  <c r="P834" i="10"/>
  <c r="F625" i="8"/>
  <c r="O624" i="8"/>
  <c r="P625" i="8"/>
  <c r="O1020" i="6"/>
  <c r="P1021" i="6"/>
  <c r="F1021" i="6"/>
  <c r="F1054" i="6"/>
  <c r="O1053" i="6"/>
  <c r="P1054" i="6"/>
  <c r="O943" i="8"/>
  <c r="P944" i="8"/>
  <c r="F944" i="8"/>
  <c r="F185" i="12"/>
  <c r="O184" i="12"/>
  <c r="P185" i="12"/>
  <c r="O778" i="8"/>
  <c r="P779" i="8"/>
  <c r="F779" i="8"/>
  <c r="F156" i="10"/>
  <c r="O155" i="10"/>
  <c r="P156" i="10"/>
  <c r="O1152" i="8"/>
  <c r="P1153" i="8"/>
  <c r="F1153" i="8"/>
  <c r="F1780" i="6"/>
  <c r="O1779" i="6"/>
  <c r="P1780" i="6"/>
  <c r="F218" i="12"/>
  <c r="O217" i="12"/>
  <c r="P218" i="12"/>
  <c r="F1043" i="6"/>
  <c r="O1042" i="6"/>
  <c r="P1043" i="6"/>
  <c r="F1021" i="8"/>
  <c r="O1020" i="8"/>
  <c r="P1021" i="8"/>
  <c r="O1119" i="6"/>
  <c r="P1120" i="6"/>
  <c r="F1120" i="6"/>
  <c r="O45" i="10"/>
  <c r="P46" i="10"/>
  <c r="F46" i="10"/>
  <c r="O100" i="6"/>
  <c r="P101" i="6"/>
  <c r="F101" i="6"/>
  <c r="O1834" i="6"/>
  <c r="P1835" i="6"/>
  <c r="F1835" i="6"/>
  <c r="O195" i="8"/>
  <c r="P196" i="8"/>
  <c r="F196" i="8"/>
  <c r="F123" i="8"/>
  <c r="O122" i="8"/>
  <c r="P123" i="8"/>
  <c r="F1010" i="6"/>
  <c r="O1009" i="6"/>
  <c r="P1010" i="6"/>
  <c r="O679" i="6"/>
  <c r="P680" i="6"/>
  <c r="F680" i="6"/>
  <c r="F614" i="8"/>
  <c r="O613" i="8"/>
  <c r="P614" i="8"/>
  <c r="F900" i="6"/>
  <c r="O899" i="6"/>
  <c r="P900" i="6"/>
  <c r="O624" i="10"/>
  <c r="P625" i="10"/>
  <c r="F625" i="10"/>
  <c r="O1152" i="10"/>
  <c r="P1153" i="10"/>
  <c r="F1153" i="10"/>
  <c r="F1131" i="8"/>
  <c r="O1130" i="8"/>
  <c r="P1131" i="8"/>
  <c r="F68" i="12"/>
  <c r="O67" i="12"/>
  <c r="P68" i="12"/>
  <c r="O1757" i="6"/>
  <c r="P1758" i="6"/>
  <c r="F1758" i="6"/>
  <c r="O1108" i="8"/>
  <c r="P1109" i="8"/>
  <c r="F1109" i="8"/>
  <c r="O195" i="6"/>
  <c r="P196" i="6"/>
  <c r="F196" i="6"/>
  <c r="F900" i="8"/>
  <c r="O899" i="8"/>
  <c r="P900" i="8"/>
  <c r="P12" i="4"/>
  <c r="J12" i="4"/>
  <c r="AA11" i="3"/>
  <c r="AB32" i="3"/>
  <c r="E11" i="4"/>
  <c r="AB34" i="3"/>
  <c r="AB35" i="3"/>
  <c r="AB39"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29" i="3"/>
  <c r="AB430" i="3"/>
  <c r="AB431" i="3"/>
  <c r="AB432" i="3"/>
  <c r="AB433" i="3"/>
  <c r="AB434" i="3"/>
  <c r="AB435" i="3"/>
  <c r="AB436" i="3"/>
  <c r="AB437" i="3"/>
  <c r="AB438" i="3"/>
  <c r="AB439" i="3"/>
  <c r="AB440" i="3"/>
  <c r="AB441" i="3"/>
  <c r="AB442" i="3"/>
  <c r="AB443" i="3"/>
  <c r="AB444" i="3"/>
  <c r="AB445" i="3"/>
  <c r="AB446" i="3"/>
  <c r="AB447" i="3"/>
  <c r="AB448" i="3"/>
  <c r="AB24" i="3"/>
  <c r="AB16" i="3"/>
  <c r="AB23" i="3"/>
  <c r="AB15" i="3"/>
  <c r="AB22" i="3"/>
  <c r="AB14" i="3"/>
  <c r="AB25" i="3"/>
  <c r="AB21" i="3"/>
  <c r="AB13" i="3"/>
  <c r="AB20" i="3"/>
  <c r="AB12" i="3"/>
  <c r="AB19" i="3"/>
  <c r="AB26" i="3"/>
  <c r="AB18" i="3"/>
  <c r="AB17" i="3"/>
  <c r="F1714" i="4"/>
  <c r="O1713" i="4"/>
  <c r="P1714" i="4"/>
  <c r="F1186" i="4"/>
  <c r="O1185" i="4"/>
  <c r="P1186" i="4"/>
  <c r="F1098" i="4"/>
  <c r="O1097" i="4"/>
  <c r="P1098" i="4"/>
  <c r="F1010" i="4"/>
  <c r="O1009" i="4"/>
  <c r="P1010" i="4"/>
  <c r="F922" i="4"/>
  <c r="O921" i="4"/>
  <c r="P922" i="4"/>
  <c r="F834" i="4"/>
  <c r="O833" i="4"/>
  <c r="P834" i="4"/>
  <c r="F746" i="4"/>
  <c r="O745" i="4"/>
  <c r="P746" i="4"/>
  <c r="F658" i="4"/>
  <c r="O657" i="4"/>
  <c r="P658" i="4"/>
  <c r="O569" i="4"/>
  <c r="P570" i="4"/>
  <c r="F570" i="4"/>
  <c r="F482" i="4"/>
  <c r="O481" i="4"/>
  <c r="P482" i="4"/>
  <c r="F1703" i="4"/>
  <c r="O1702" i="4"/>
  <c r="P1703" i="4"/>
  <c r="F1175" i="4"/>
  <c r="O1174" i="4"/>
  <c r="P1175" i="4"/>
  <c r="F1087" i="4"/>
  <c r="O1086" i="4"/>
  <c r="P1087" i="4"/>
  <c r="O998" i="4"/>
  <c r="P999" i="4"/>
  <c r="F999" i="4"/>
  <c r="F911" i="4"/>
  <c r="O910" i="4"/>
  <c r="P911" i="4"/>
  <c r="F823" i="4"/>
  <c r="O822" i="4"/>
  <c r="P823" i="4"/>
  <c r="O734" i="4"/>
  <c r="P735" i="4"/>
  <c r="F735" i="4"/>
  <c r="F647" i="4"/>
  <c r="O646" i="4"/>
  <c r="P647" i="4"/>
  <c r="F559" i="4"/>
  <c r="O558" i="4"/>
  <c r="P559" i="4"/>
  <c r="O470" i="4"/>
  <c r="P471" i="4"/>
  <c r="F471" i="4"/>
  <c r="F1692" i="4"/>
  <c r="O1691" i="4"/>
  <c r="P1692" i="4"/>
  <c r="F1164" i="4"/>
  <c r="O1163" i="4"/>
  <c r="P1164" i="4"/>
  <c r="O1075" i="4"/>
  <c r="P1076" i="4"/>
  <c r="F1076" i="4"/>
  <c r="F900" i="4"/>
  <c r="O899" i="4"/>
  <c r="P900" i="4"/>
  <c r="F812" i="4"/>
  <c r="O811" i="4"/>
  <c r="P812" i="4"/>
  <c r="O723" i="4"/>
  <c r="P724" i="4"/>
  <c r="F724" i="4"/>
  <c r="F636" i="4"/>
  <c r="O635" i="4"/>
  <c r="P636" i="4"/>
  <c r="O547" i="4"/>
  <c r="P548" i="4"/>
  <c r="F548" i="4"/>
  <c r="F460" i="4"/>
  <c r="O459" i="4"/>
  <c r="P460" i="4"/>
  <c r="F1769" i="4"/>
  <c r="O1768" i="4"/>
  <c r="P1769" i="4"/>
  <c r="F1153" i="4"/>
  <c r="O1152" i="4"/>
  <c r="P1153" i="4"/>
  <c r="F1065" i="4"/>
  <c r="O1064" i="4"/>
  <c r="P1065" i="4"/>
  <c r="F977" i="4"/>
  <c r="O976" i="4"/>
  <c r="P977" i="4"/>
  <c r="F889" i="4"/>
  <c r="O888" i="4"/>
  <c r="P889" i="4"/>
  <c r="F801" i="4"/>
  <c r="O800" i="4"/>
  <c r="P801" i="4"/>
  <c r="O712" i="4"/>
  <c r="P713" i="4"/>
  <c r="F713" i="4"/>
  <c r="F625" i="4"/>
  <c r="O624" i="4"/>
  <c r="P625" i="4"/>
  <c r="F537" i="4"/>
  <c r="O536" i="4"/>
  <c r="P537" i="4"/>
  <c r="O448" i="4"/>
  <c r="P449" i="4"/>
  <c r="F449" i="4"/>
  <c r="F1758" i="4"/>
  <c r="O1757" i="4"/>
  <c r="P1758" i="4"/>
  <c r="F1142" i="4"/>
  <c r="O1141" i="4"/>
  <c r="P1142" i="4"/>
  <c r="F1054" i="4"/>
  <c r="O1053" i="4"/>
  <c r="P1054" i="4"/>
  <c r="O965" i="4"/>
  <c r="P966" i="4"/>
  <c r="F966" i="4"/>
  <c r="O789" i="4"/>
  <c r="P790" i="4"/>
  <c r="F790" i="4"/>
  <c r="O701" i="4"/>
  <c r="P702" i="4"/>
  <c r="F702" i="4"/>
  <c r="F614" i="4"/>
  <c r="O613" i="4"/>
  <c r="P614" i="4"/>
  <c r="O525" i="4"/>
  <c r="P526" i="4"/>
  <c r="F526" i="4"/>
  <c r="O437" i="4"/>
  <c r="P438" i="4"/>
  <c r="F438" i="4"/>
  <c r="F1747" i="4"/>
  <c r="O1746" i="4"/>
  <c r="P1747" i="4"/>
  <c r="O1130" i="4"/>
  <c r="P1131" i="4"/>
  <c r="F1131" i="4"/>
  <c r="F1043" i="4"/>
  <c r="O1042" i="4"/>
  <c r="P1043" i="4"/>
  <c r="O954" i="4"/>
  <c r="P955" i="4"/>
  <c r="F955" i="4"/>
  <c r="O866" i="4"/>
  <c r="P867" i="4"/>
  <c r="F867" i="4"/>
  <c r="F779" i="4"/>
  <c r="O778" i="4"/>
  <c r="P779" i="4"/>
  <c r="F691" i="4"/>
  <c r="O690" i="4"/>
  <c r="P691" i="4"/>
  <c r="O602" i="4"/>
  <c r="P603" i="4"/>
  <c r="F603" i="4"/>
  <c r="O514" i="4"/>
  <c r="P515" i="4"/>
  <c r="F515" i="4"/>
  <c r="O415" i="4"/>
  <c r="P416" i="4"/>
  <c r="F416" i="4"/>
  <c r="F1736" i="4"/>
  <c r="O1735" i="4"/>
  <c r="P1736" i="4"/>
  <c r="F1120" i="4"/>
  <c r="O1119" i="4"/>
  <c r="P1120" i="4"/>
  <c r="O1031" i="4"/>
  <c r="P1032" i="4"/>
  <c r="F1032" i="4"/>
  <c r="F944" i="4"/>
  <c r="O943" i="4"/>
  <c r="P944" i="4"/>
  <c r="F856" i="4"/>
  <c r="O855" i="4"/>
  <c r="P856" i="4"/>
  <c r="O767" i="4"/>
  <c r="P768" i="4"/>
  <c r="F768" i="4"/>
  <c r="O679" i="4"/>
  <c r="P680" i="4"/>
  <c r="F680" i="4"/>
  <c r="F592" i="4"/>
  <c r="O591" i="4"/>
  <c r="P592" i="4"/>
  <c r="O503" i="4"/>
  <c r="P504" i="4"/>
  <c r="F504" i="4"/>
  <c r="O393" i="4"/>
  <c r="P394" i="4"/>
  <c r="F394" i="4"/>
  <c r="O1724" i="4"/>
  <c r="P1725" i="4"/>
  <c r="F1725" i="4"/>
  <c r="O1108" i="4"/>
  <c r="P1109" i="4"/>
  <c r="F1109" i="4"/>
  <c r="F1021" i="4"/>
  <c r="O1020" i="4"/>
  <c r="P1021" i="4"/>
  <c r="F933" i="4"/>
  <c r="O932" i="4"/>
  <c r="P933" i="4"/>
  <c r="O844" i="4"/>
  <c r="P845" i="4"/>
  <c r="F845" i="4"/>
  <c r="O756" i="4"/>
  <c r="P757" i="4"/>
  <c r="F757" i="4"/>
  <c r="F669" i="4"/>
  <c r="O668" i="4"/>
  <c r="P669" i="4"/>
  <c r="O580" i="4"/>
  <c r="P581" i="4"/>
  <c r="F581" i="4"/>
  <c r="F493" i="4"/>
  <c r="O492" i="4"/>
  <c r="P493" i="4"/>
  <c r="O404" i="4"/>
  <c r="P405" i="4"/>
  <c r="F405" i="4"/>
  <c r="O349" i="4"/>
  <c r="P350" i="4"/>
  <c r="F350" i="4"/>
  <c r="O338" i="4"/>
  <c r="P339" i="4"/>
  <c r="F339" i="4"/>
  <c r="F328" i="4"/>
  <c r="O327" i="4"/>
  <c r="P328" i="4"/>
  <c r="O316" i="4"/>
  <c r="P317" i="4"/>
  <c r="F317" i="4"/>
  <c r="F306" i="4"/>
  <c r="O305" i="4"/>
  <c r="P306" i="4"/>
  <c r="O382" i="4"/>
  <c r="P383" i="4"/>
  <c r="F383" i="4"/>
  <c r="O294" i="4"/>
  <c r="P295" i="4"/>
  <c r="F295" i="4"/>
  <c r="O371" i="4"/>
  <c r="P372" i="4"/>
  <c r="F372" i="4"/>
  <c r="O283" i="4"/>
  <c r="P284" i="4"/>
  <c r="F284" i="4"/>
  <c r="F361" i="4"/>
  <c r="O360" i="4"/>
  <c r="P361" i="4"/>
  <c r="F273" i="4"/>
  <c r="O272" i="4"/>
  <c r="P273" i="4"/>
  <c r="O426" i="4"/>
  <c r="P427" i="4"/>
  <c r="F427" i="4"/>
  <c r="F262" i="4"/>
  <c r="O261" i="4"/>
  <c r="P262" i="4"/>
  <c r="O173" i="4"/>
  <c r="P174" i="4"/>
  <c r="F174" i="4"/>
  <c r="F251" i="4"/>
  <c r="O250" i="4"/>
  <c r="P251" i="4"/>
  <c r="F240" i="4"/>
  <c r="O239" i="4"/>
  <c r="P240" i="4"/>
  <c r="F207" i="4"/>
  <c r="O206" i="4"/>
  <c r="P207" i="4"/>
  <c r="F229" i="4"/>
  <c r="O228" i="4"/>
  <c r="P229" i="4"/>
  <c r="O217" i="4"/>
  <c r="P218" i="4"/>
  <c r="F218" i="4"/>
  <c r="F196" i="4"/>
  <c r="O195" i="4"/>
  <c r="P196" i="4"/>
  <c r="F185" i="4"/>
  <c r="O184" i="4"/>
  <c r="P185" i="4"/>
  <c r="B1814" i="4"/>
  <c r="E1812" i="4"/>
  <c r="F134" i="4"/>
  <c r="O133" i="4"/>
  <c r="P134" i="4"/>
  <c r="F101" i="4"/>
  <c r="O100" i="4"/>
  <c r="P101" i="4"/>
  <c r="O144" i="4"/>
  <c r="P145" i="4"/>
  <c r="F145" i="4"/>
  <c r="F68" i="4"/>
  <c r="O67" i="4"/>
  <c r="P68" i="4"/>
  <c r="F79" i="4"/>
  <c r="O78" i="4"/>
  <c r="P79" i="4"/>
  <c r="F57" i="4"/>
  <c r="O56" i="4"/>
  <c r="P57" i="4"/>
  <c r="F123" i="4"/>
  <c r="O122" i="4"/>
  <c r="P123" i="4"/>
  <c r="O89" i="4"/>
  <c r="P90" i="4"/>
  <c r="F90" i="4"/>
  <c r="O111" i="4"/>
  <c r="P112" i="4"/>
  <c r="F112" i="4"/>
  <c r="O155" i="4"/>
  <c r="P156" i="4"/>
  <c r="F156" i="4"/>
  <c r="F31" i="4"/>
  <c r="O30" i="4"/>
  <c r="O45" i="4"/>
  <c r="P46" i="4"/>
  <c r="F46" i="4"/>
  <c r="AB30" i="3"/>
  <c r="AB42" i="3"/>
  <c r="AB29" i="3"/>
  <c r="AB38" i="3"/>
  <c r="AB37" i="3"/>
  <c r="AB28" i="3"/>
  <c r="AB36" i="3"/>
  <c r="AB27" i="3"/>
  <c r="J213" i="4"/>
  <c r="K214" i="4"/>
  <c r="AB41" i="3"/>
  <c r="J367" i="8"/>
  <c r="AB33" i="3"/>
  <c r="AB40" i="3"/>
  <c r="AB31" i="3"/>
  <c r="E18" i="10"/>
  <c r="E18" i="12"/>
  <c r="E18" i="8"/>
  <c r="E18" i="6"/>
  <c r="F13" i="10"/>
  <c r="P13" i="10"/>
  <c r="J11" i="10"/>
  <c r="J433" i="6"/>
  <c r="J433" i="10"/>
  <c r="J433" i="8"/>
  <c r="J433" i="12"/>
  <c r="J11" i="12"/>
  <c r="F13" i="12"/>
  <c r="P13" i="12"/>
  <c r="J11" i="6"/>
  <c r="F13" i="6"/>
  <c r="P13" i="6"/>
  <c r="J565" i="6"/>
  <c r="J565" i="12"/>
  <c r="J565" i="8"/>
  <c r="J565" i="10"/>
  <c r="F13" i="8"/>
  <c r="P13" i="8"/>
  <c r="J11" i="8"/>
  <c r="J169" i="6"/>
  <c r="J169" i="10"/>
  <c r="J169" i="12"/>
  <c r="J169" i="8"/>
  <c r="F18" i="13"/>
  <c r="F18" i="11"/>
  <c r="F18" i="7"/>
  <c r="F18" i="9"/>
  <c r="J301" i="6"/>
  <c r="J301" i="10"/>
  <c r="J301" i="12"/>
  <c r="J301" i="8"/>
  <c r="J796" i="8"/>
  <c r="J884" i="10"/>
  <c r="J796" i="6"/>
  <c r="J1027" i="6"/>
  <c r="J741" i="8"/>
  <c r="J587" i="6"/>
  <c r="J763" i="10"/>
  <c r="J1742" i="8"/>
  <c r="J598" i="10"/>
  <c r="J1071" i="8"/>
  <c r="J972" i="10"/>
  <c r="J1115" i="10"/>
  <c r="J642" i="10"/>
  <c r="J1082" i="10"/>
  <c r="J653" i="10"/>
  <c r="J961" i="6"/>
  <c r="J1159" i="6"/>
  <c r="J1159" i="8"/>
  <c r="J1181" i="6"/>
  <c r="J686" i="10"/>
  <c r="J1049" i="8"/>
  <c r="J1016" i="8"/>
  <c r="J719" i="6"/>
  <c r="J107" i="12"/>
  <c r="J939" i="10"/>
  <c r="AB11" i="3"/>
  <c r="J63" i="10"/>
  <c r="J752" i="10"/>
  <c r="J41" i="8"/>
  <c r="J939" i="8"/>
  <c r="J1115" i="6"/>
  <c r="J1709" i="10"/>
  <c r="J609" i="10"/>
  <c r="J675" i="8"/>
  <c r="J631" i="12"/>
  <c r="J1082" i="8"/>
  <c r="J873" i="8"/>
  <c r="J774" i="8"/>
  <c r="J1698" i="6"/>
  <c r="J928" i="10"/>
  <c r="J151" i="12"/>
  <c r="J74" i="12"/>
  <c r="J1863" i="10"/>
  <c r="J107" i="6"/>
  <c r="J1786" i="10"/>
  <c r="J994" i="6"/>
  <c r="J1049" i="10"/>
  <c r="J1709" i="6"/>
  <c r="J140" i="10"/>
  <c r="J796" i="10"/>
  <c r="J1841" i="8"/>
  <c r="J1786" i="6"/>
  <c r="J928" i="6"/>
  <c r="J1005" i="6"/>
  <c r="J950" i="6"/>
  <c r="J873" i="6"/>
  <c r="J1830" i="8"/>
  <c r="J1731" i="6"/>
  <c r="J598" i="6"/>
  <c r="J1830" i="6"/>
  <c r="J224" i="12"/>
  <c r="J983" i="10"/>
  <c r="J631" i="8"/>
  <c r="J52" i="10"/>
  <c r="J1852" i="10"/>
  <c r="J972" i="8"/>
  <c r="J1797" i="8"/>
  <c r="J906" i="8"/>
  <c r="J972" i="6"/>
  <c r="J708" i="8"/>
  <c r="J961" i="10"/>
  <c r="J983" i="6"/>
  <c r="J664" i="8"/>
  <c r="J202" i="10"/>
  <c r="J1170" i="8"/>
  <c r="J1797" i="10"/>
  <c r="J1137" i="8"/>
  <c r="J653" i="8"/>
  <c r="J961" i="8"/>
  <c r="J1742" i="6"/>
  <c r="J620" i="6"/>
  <c r="J1753" i="6"/>
  <c r="J1742" i="10"/>
  <c r="J587" i="8"/>
  <c r="J609" i="6"/>
  <c r="J1071" i="10"/>
  <c r="J895" i="6"/>
  <c r="J1005" i="8"/>
  <c r="J642" i="8"/>
  <c r="J1687" i="10"/>
  <c r="J1863" i="8"/>
  <c r="J180" i="10"/>
  <c r="J191" i="8"/>
  <c r="J730" i="10"/>
  <c r="J63" i="8"/>
  <c r="J85" i="10"/>
  <c r="J906" i="10"/>
  <c r="J129" i="8"/>
  <c r="J1060" i="10"/>
  <c r="J719" i="8"/>
  <c r="J1148" i="10"/>
  <c r="J1126" i="10"/>
  <c r="J631" i="10"/>
  <c r="J664" i="10"/>
  <c r="J895" i="8"/>
  <c r="J1170" i="6"/>
  <c r="J1797" i="6"/>
  <c r="J1104" i="8"/>
  <c r="J1775" i="6"/>
  <c r="J1104" i="6"/>
  <c r="J1764" i="8"/>
  <c r="J52" i="8"/>
  <c r="J741" i="6"/>
  <c r="J63" i="12"/>
  <c r="J697" i="10"/>
  <c r="J1764" i="6"/>
  <c r="J631" i="6"/>
  <c r="J708" i="6"/>
  <c r="J63" i="6"/>
  <c r="J52" i="6"/>
  <c r="J1775" i="10"/>
  <c r="J686" i="8"/>
  <c r="J906" i="6"/>
  <c r="J202" i="6"/>
  <c r="J752" i="6"/>
  <c r="J587" i="10"/>
  <c r="J1852" i="8"/>
  <c r="J52" i="12"/>
  <c r="J763" i="6"/>
  <c r="J620" i="12"/>
  <c r="J1841" i="6"/>
  <c r="J224" i="8"/>
  <c r="J1093" i="6"/>
  <c r="J917" i="8"/>
  <c r="J1038" i="10"/>
  <c r="J1852" i="6"/>
  <c r="J1808" i="10"/>
  <c r="J151" i="10"/>
  <c r="J730" i="8"/>
  <c r="J1731" i="8"/>
  <c r="J41" i="10"/>
  <c r="J697" i="6"/>
  <c r="J939" i="6"/>
  <c r="J598" i="8"/>
  <c r="J1181" i="10"/>
  <c r="J96" i="12"/>
  <c r="J224" i="6"/>
  <c r="J129" i="12"/>
  <c r="J664" i="6"/>
  <c r="J1753" i="10"/>
  <c r="J1060" i="8"/>
  <c r="J642" i="12"/>
  <c r="J1181" i="8"/>
  <c r="J884" i="8"/>
  <c r="J1863" i="6"/>
  <c r="J85" i="12"/>
  <c r="J1071" i="6"/>
  <c r="J235" i="10"/>
  <c r="J917" i="6"/>
  <c r="J1687" i="6"/>
  <c r="J950" i="10"/>
  <c r="J1148" i="8"/>
  <c r="J224" i="10"/>
  <c r="J774" i="10"/>
  <c r="J741" i="10"/>
  <c r="J41" i="6"/>
  <c r="J96" i="10"/>
  <c r="J697" i="8"/>
  <c r="J1731" i="10"/>
  <c r="J1170" i="10"/>
  <c r="J752" i="8"/>
  <c r="J118" i="8"/>
  <c r="J1819" i="10"/>
  <c r="J1049" i="6"/>
  <c r="J1159" i="10"/>
  <c r="J129" i="10"/>
  <c r="J730" i="6"/>
  <c r="J1786" i="8"/>
  <c r="J1082" i="6"/>
  <c r="J917" i="10"/>
  <c r="J202" i="12"/>
  <c r="J1038" i="6"/>
  <c r="J1819" i="8"/>
  <c r="J719" i="10"/>
  <c r="J202" i="8"/>
  <c r="J620" i="8"/>
  <c r="J213" i="10"/>
  <c r="J1764" i="10"/>
  <c r="J1830" i="10"/>
  <c r="J1038" i="8"/>
  <c r="J928" i="8"/>
  <c r="J41" i="12"/>
  <c r="J1720" i="8"/>
  <c r="J180" i="6"/>
  <c r="J686" i="6"/>
  <c r="J642" i="6"/>
  <c r="J675" i="10"/>
  <c r="J1775" i="8"/>
  <c r="J180" i="12"/>
  <c r="J140" i="12"/>
  <c r="J1060" i="6"/>
  <c r="J151" i="6"/>
  <c r="J1808" i="6"/>
  <c r="J1016" i="10"/>
  <c r="J994" i="10"/>
  <c r="J884" i="6"/>
  <c r="J191" i="12"/>
  <c r="J873" i="10"/>
  <c r="J785" i="8"/>
  <c r="J983" i="8"/>
  <c r="J118" i="10"/>
  <c r="J96" i="6"/>
  <c r="J74" i="6"/>
  <c r="J1698" i="10"/>
  <c r="J85" i="8"/>
  <c r="J1808" i="8"/>
  <c r="J1687" i="8"/>
  <c r="J785" i="10"/>
  <c r="J1104" i="10"/>
  <c r="J74" i="10"/>
  <c r="J1720" i="10"/>
  <c r="J609" i="12"/>
  <c r="J774" i="6"/>
  <c r="J140" i="8"/>
  <c r="J1753" i="8"/>
  <c r="J1720" i="6"/>
  <c r="J598" i="12"/>
  <c r="J895" i="10"/>
  <c r="J1819" i="6"/>
  <c r="J609" i="8"/>
  <c r="J1027" i="10"/>
  <c r="J675" i="6"/>
  <c r="J1005" i="10"/>
  <c r="J1016" i="6"/>
  <c r="J74" i="8"/>
  <c r="J785" i="6"/>
  <c r="J1137" i="6"/>
  <c r="J653" i="6"/>
  <c r="J1093" i="10"/>
  <c r="J587" i="12"/>
  <c r="J1137" i="10"/>
  <c r="J129" i="6"/>
  <c r="J85" i="6"/>
  <c r="J191" i="10"/>
  <c r="J180" i="8"/>
  <c r="J1126" i="6"/>
  <c r="J1027" i="8"/>
  <c r="J1841" i="10"/>
  <c r="J708" i="10"/>
  <c r="J235" i="6"/>
  <c r="J96" i="8"/>
  <c r="J107" i="10"/>
  <c r="J1709" i="8"/>
  <c r="J620" i="10"/>
  <c r="J235" i="12"/>
  <c r="J1148" i="6"/>
  <c r="J950" i="8"/>
  <c r="J763" i="8"/>
  <c r="J140" i="6"/>
  <c r="J107" i="8"/>
  <c r="J235" i="8"/>
  <c r="J1698" i="8"/>
  <c r="J1093" i="8"/>
  <c r="J191" i="6"/>
  <c r="J151" i="8"/>
  <c r="J1115" i="8"/>
  <c r="J118" i="6"/>
  <c r="J994" i="8"/>
  <c r="J1126" i="8"/>
  <c r="J118" i="12"/>
  <c r="J246" i="6"/>
  <c r="J246" i="12"/>
  <c r="J246" i="8"/>
  <c r="J807" i="10"/>
  <c r="J246" i="10"/>
  <c r="J807" i="6"/>
  <c r="J807" i="8"/>
  <c r="J268" i="6"/>
  <c r="J257" i="10"/>
  <c r="J257" i="8"/>
  <c r="J818" i="10"/>
  <c r="J257" i="6"/>
  <c r="J257" i="12"/>
  <c r="J818" i="8"/>
  <c r="J818" i="6"/>
  <c r="J268" i="12"/>
  <c r="J829" i="10"/>
  <c r="J268" i="8"/>
  <c r="J268" i="10"/>
  <c r="J829" i="6"/>
  <c r="J829" i="8"/>
  <c r="J279" i="6"/>
  <c r="J840" i="10"/>
  <c r="J279" i="10"/>
  <c r="J279" i="12"/>
  <c r="J840" i="6"/>
  <c r="J279" i="8"/>
  <c r="J840" i="8"/>
  <c r="J851" i="10"/>
  <c r="J290" i="6"/>
  <c r="J290" i="10"/>
  <c r="J290" i="8"/>
  <c r="J290" i="12"/>
  <c r="J851" i="8"/>
  <c r="J851" i="6"/>
  <c r="J862" i="8"/>
  <c r="J862" i="10"/>
  <c r="J862" i="6"/>
  <c r="J312" i="6"/>
  <c r="J312" i="8"/>
  <c r="J312" i="12"/>
  <c r="J312" i="10"/>
  <c r="J323" i="6"/>
  <c r="J323" i="12"/>
  <c r="J323" i="8"/>
  <c r="J323" i="10"/>
  <c r="J334" i="8"/>
  <c r="J334" i="6"/>
  <c r="J334" i="12"/>
  <c r="J334" i="10"/>
  <c r="J345" i="6"/>
  <c r="J345" i="12"/>
  <c r="J345" i="10"/>
  <c r="J345" i="8"/>
  <c r="J356" i="6"/>
  <c r="J356" i="8"/>
  <c r="J356" i="10"/>
  <c r="J356" i="12"/>
  <c r="J367" i="12"/>
  <c r="J378" i="6"/>
  <c r="J378" i="10"/>
  <c r="J378" i="12"/>
  <c r="J378" i="8"/>
  <c r="J389" i="6"/>
  <c r="J389" i="12"/>
  <c r="J389" i="10"/>
  <c r="J389" i="8"/>
  <c r="J400" i="6"/>
  <c r="J400" i="10"/>
  <c r="J400" i="8"/>
  <c r="J400" i="12"/>
  <c r="J411" i="6"/>
  <c r="J411" i="10"/>
  <c r="J411" i="12"/>
  <c r="J411" i="8"/>
  <c r="J422" i="6"/>
  <c r="J422" i="8"/>
  <c r="J422" i="12"/>
  <c r="J422" i="10"/>
  <c r="J444" i="12"/>
  <c r="J444" i="6"/>
  <c r="J455" i="6"/>
  <c r="J444" i="8"/>
  <c r="J444" i="10"/>
  <c r="J455" i="10"/>
  <c r="J455" i="12"/>
  <c r="J455" i="8"/>
  <c r="J466" i="6"/>
  <c r="J466" i="8"/>
  <c r="J466" i="12"/>
  <c r="J466" i="10"/>
  <c r="J477" i="10"/>
  <c r="J477" i="8"/>
  <c r="J477" i="6"/>
  <c r="J477" i="12"/>
  <c r="J488" i="8"/>
  <c r="J488" i="6"/>
  <c r="J488" i="12"/>
  <c r="J488" i="10"/>
  <c r="J499" i="12"/>
  <c r="J499" i="10"/>
  <c r="J499" i="6"/>
  <c r="J499" i="8"/>
  <c r="J510" i="10"/>
  <c r="J510" i="6"/>
  <c r="J510" i="8"/>
  <c r="J510" i="12"/>
  <c r="J521" i="12"/>
  <c r="J521" i="8"/>
  <c r="J521" i="6"/>
  <c r="J521" i="10"/>
  <c r="J532" i="10"/>
  <c r="J532" i="8"/>
  <c r="J532" i="6"/>
  <c r="J532" i="12"/>
  <c r="J543" i="10"/>
  <c r="J543" i="6"/>
  <c r="J543" i="8"/>
  <c r="J543" i="12"/>
  <c r="J554" i="6"/>
  <c r="J554" i="8"/>
  <c r="J554" i="10"/>
  <c r="J554" i="12"/>
  <c r="J576" i="6"/>
  <c r="J576" i="8"/>
  <c r="J576" i="12"/>
  <c r="J576" i="10"/>
  <c r="E9" i="5"/>
  <c r="J151" i="4"/>
  <c r="K152" i="4"/>
  <c r="J2787" i="4"/>
  <c r="J587" i="4"/>
  <c r="J873" i="4"/>
  <c r="J1687" i="4"/>
  <c r="J1874" i="4"/>
  <c r="J202" i="4"/>
  <c r="K203" i="4"/>
  <c r="F13" i="4"/>
  <c r="P13" i="4"/>
  <c r="J11" i="4"/>
  <c r="J345" i="4"/>
  <c r="K346" i="4"/>
  <c r="J169" i="4"/>
  <c r="O169" i="4"/>
  <c r="P170" i="4"/>
  <c r="J257" i="4"/>
  <c r="O257" i="4"/>
  <c r="P258" i="4"/>
  <c r="J63" i="4"/>
  <c r="K64" i="4"/>
  <c r="J323" i="4"/>
  <c r="K324" i="4"/>
  <c r="J74" i="4"/>
  <c r="K75" i="4"/>
  <c r="J268" i="4"/>
  <c r="K269" i="4"/>
  <c r="J246" i="4"/>
  <c r="O246" i="4"/>
  <c r="P247" i="4"/>
  <c r="J356" i="4"/>
  <c r="K357" i="4"/>
  <c r="J1159" i="4"/>
  <c r="K1160" i="4"/>
  <c r="J411" i="4"/>
  <c r="O411" i="4"/>
  <c r="P412" i="4"/>
  <c r="J180" i="4"/>
  <c r="K181" i="4"/>
  <c r="J422" i="4"/>
  <c r="K423" i="4"/>
  <c r="J477" i="4"/>
  <c r="K478" i="4"/>
  <c r="J191" i="4"/>
  <c r="K192" i="4"/>
  <c r="J444" i="4"/>
  <c r="K445" i="4"/>
  <c r="J532" i="4"/>
  <c r="O532" i="4"/>
  <c r="P533" i="4"/>
  <c r="J499" i="4"/>
  <c r="K500" i="4"/>
  <c r="J279" i="4"/>
  <c r="K280" i="4"/>
  <c r="J224" i="4"/>
  <c r="K225" i="4"/>
  <c r="J334" i="4"/>
  <c r="O334" i="4"/>
  <c r="P335" i="4"/>
  <c r="J301" i="4"/>
  <c r="K302" i="4"/>
  <c r="J378" i="4"/>
  <c r="O378" i="4"/>
  <c r="P379" i="4"/>
  <c r="J389" i="4"/>
  <c r="O389" i="4"/>
  <c r="P390" i="4"/>
  <c r="J235" i="4"/>
  <c r="K236" i="4"/>
  <c r="J312" i="4"/>
  <c r="K313" i="4"/>
  <c r="J400" i="4"/>
  <c r="K401" i="4"/>
  <c r="J290" i="4"/>
  <c r="K291" i="4"/>
  <c r="J455" i="4"/>
  <c r="O455" i="4"/>
  <c r="P456" i="4"/>
  <c r="J631" i="4"/>
  <c r="J609" i="4"/>
  <c r="J774" i="4"/>
  <c r="J851" i="4"/>
  <c r="J1104" i="4"/>
  <c r="J1181" i="4"/>
  <c r="J565" i="4"/>
  <c r="J543" i="4"/>
  <c r="O543" i="4"/>
  <c r="P544" i="4"/>
  <c r="J906" i="4"/>
  <c r="J708" i="4"/>
  <c r="J697" i="4"/>
  <c r="J862" i="4"/>
  <c r="J1027" i="4"/>
  <c r="J576" i="4"/>
  <c r="J653" i="4"/>
  <c r="J466" i="4"/>
  <c r="J719" i="4"/>
  <c r="J796" i="4"/>
  <c r="J785" i="4"/>
  <c r="J1038" i="4"/>
  <c r="J1115" i="4"/>
  <c r="J433" i="4"/>
  <c r="O433" i="4"/>
  <c r="P434" i="4"/>
  <c r="J1698" i="4"/>
  <c r="J1709" i="4"/>
  <c r="J1720" i="4"/>
  <c r="J1731" i="4"/>
  <c r="J1742" i="4"/>
  <c r="J1753" i="4"/>
  <c r="J1764" i="4"/>
  <c r="J1775" i="4"/>
  <c r="J1786" i="4"/>
  <c r="J1797" i="4"/>
  <c r="J1808" i="4"/>
  <c r="J488" i="4"/>
  <c r="K489" i="4"/>
  <c r="J664" i="4"/>
  <c r="J510" i="4"/>
  <c r="J994" i="4"/>
  <c r="J807" i="4"/>
  <c r="J884" i="4"/>
  <c r="J961" i="4"/>
  <c r="J1126" i="4"/>
  <c r="J521" i="4"/>
  <c r="O521" i="4"/>
  <c r="P522" i="4"/>
  <c r="J741" i="4"/>
  <c r="J1082" i="4"/>
  <c r="J895" i="4"/>
  <c r="J1060" i="4"/>
  <c r="J1049" i="4"/>
  <c r="J598" i="4"/>
  <c r="J752" i="4"/>
  <c r="J829" i="4"/>
  <c r="J972" i="4"/>
  <c r="J950" i="4"/>
  <c r="J642" i="4"/>
  <c r="J1148" i="4"/>
  <c r="J1137" i="4"/>
  <c r="J554" i="4"/>
  <c r="K555" i="4"/>
  <c r="J1170" i="4"/>
  <c r="J675" i="4"/>
  <c r="J840" i="4"/>
  <c r="J917" i="4"/>
  <c r="J1005" i="4"/>
  <c r="J818" i="4"/>
  <c r="J730" i="4"/>
  <c r="J1071" i="4"/>
  <c r="J620" i="4"/>
  <c r="J686" i="4"/>
  <c r="J763" i="4"/>
  <c r="J928" i="4"/>
  <c r="J1093" i="4"/>
  <c r="J983" i="4"/>
  <c r="J1016" i="4"/>
  <c r="J939" i="4"/>
  <c r="O1812" i="4"/>
  <c r="P1813" i="4"/>
  <c r="F1813" i="4"/>
  <c r="B1819" i="4"/>
  <c r="P31" i="4"/>
  <c r="D18" i="5"/>
  <c r="F18" i="5"/>
  <c r="J107" i="4"/>
  <c r="K108" i="4"/>
  <c r="J52" i="4"/>
  <c r="O52" i="4"/>
  <c r="P53" i="4"/>
  <c r="J96" i="4"/>
  <c r="K97" i="4"/>
  <c r="J118" i="4"/>
  <c r="K119" i="4"/>
  <c r="J41" i="4"/>
  <c r="J85" i="4"/>
  <c r="K86" i="4"/>
  <c r="J140" i="4"/>
  <c r="K141" i="4"/>
  <c r="J129" i="4"/>
  <c r="J367" i="4"/>
  <c r="K368" i="4"/>
  <c r="J367" i="10"/>
  <c r="O367" i="10"/>
  <c r="P368" i="10"/>
  <c r="J213" i="12"/>
  <c r="J367" i="6"/>
  <c r="O151" i="4"/>
  <c r="P152" i="4"/>
  <c r="J213" i="6"/>
  <c r="J213" i="8"/>
  <c r="K214" i="8"/>
  <c r="O180" i="4"/>
  <c r="P181" i="4"/>
  <c r="O202" i="4"/>
  <c r="P203" i="4"/>
  <c r="O74" i="4"/>
  <c r="P75" i="4"/>
  <c r="AC11" i="3"/>
  <c r="AA12" i="3"/>
  <c r="AC12" i="3"/>
  <c r="AA13" i="3"/>
  <c r="AC13" i="3"/>
  <c r="J25" i="8"/>
  <c r="J25" i="6"/>
  <c r="J25" i="10"/>
  <c r="J25" i="12"/>
  <c r="O576" i="10"/>
  <c r="P577" i="10"/>
  <c r="K577" i="10"/>
  <c r="O543" i="12"/>
  <c r="P544" i="12"/>
  <c r="K544" i="12"/>
  <c r="O521" i="10"/>
  <c r="P522" i="10"/>
  <c r="K522" i="10"/>
  <c r="O499" i="8"/>
  <c r="P500" i="8"/>
  <c r="K500" i="8"/>
  <c r="K478" i="12"/>
  <c r="O477" i="12"/>
  <c r="P478" i="12"/>
  <c r="K456" i="8"/>
  <c r="O455" i="8"/>
  <c r="P456" i="8"/>
  <c r="K423" i="6"/>
  <c r="O422" i="6"/>
  <c r="P423" i="6"/>
  <c r="K401" i="6"/>
  <c r="O400" i="6"/>
  <c r="P401" i="6"/>
  <c r="O345" i="6"/>
  <c r="P346" i="6"/>
  <c r="K346" i="6"/>
  <c r="K863" i="6"/>
  <c r="O862" i="6"/>
  <c r="P863" i="6"/>
  <c r="K852" i="6"/>
  <c r="O851" i="6"/>
  <c r="P852" i="6"/>
  <c r="K841" i="6"/>
  <c r="O840" i="6"/>
  <c r="P841" i="6"/>
  <c r="K830" i="6"/>
  <c r="O829" i="6"/>
  <c r="P830" i="6"/>
  <c r="K247" i="8"/>
  <c r="O246" i="8"/>
  <c r="P247" i="8"/>
  <c r="K119" i="6"/>
  <c r="O118" i="6"/>
  <c r="P119" i="6"/>
  <c r="O763" i="8"/>
  <c r="P764" i="8"/>
  <c r="K764" i="8"/>
  <c r="O1709" i="8"/>
  <c r="P1710" i="8"/>
  <c r="K1710" i="8"/>
  <c r="K130" i="6"/>
  <c r="O129" i="6"/>
  <c r="P130" i="6"/>
  <c r="K654" i="6"/>
  <c r="O653" i="6"/>
  <c r="P654" i="6"/>
  <c r="K1006" i="10"/>
  <c r="O1005" i="10"/>
  <c r="P1006" i="10"/>
  <c r="K1820" i="6"/>
  <c r="O1819" i="6"/>
  <c r="P1820" i="6"/>
  <c r="K141" i="8"/>
  <c r="O140" i="8"/>
  <c r="P141" i="8"/>
  <c r="O1698" i="10"/>
  <c r="P1699" i="10"/>
  <c r="K1699" i="10"/>
  <c r="K181" i="12"/>
  <c r="O180" i="12"/>
  <c r="P181" i="12"/>
  <c r="K42" i="12"/>
  <c r="O41" i="12"/>
  <c r="P42" i="12"/>
  <c r="K621" i="8"/>
  <c r="O620" i="8"/>
  <c r="P621" i="8"/>
  <c r="O118" i="8"/>
  <c r="P119" i="8"/>
  <c r="K119" i="8"/>
  <c r="K225" i="10"/>
  <c r="O224" i="10"/>
  <c r="P225" i="10"/>
  <c r="O1852" i="6"/>
  <c r="P1853" i="6"/>
  <c r="K1853" i="6"/>
  <c r="K1842" i="6"/>
  <c r="O1841" i="6"/>
  <c r="P1842" i="6"/>
  <c r="K203" i="6"/>
  <c r="O202" i="6"/>
  <c r="P203" i="6"/>
  <c r="K687" i="8"/>
  <c r="O686" i="8"/>
  <c r="P687" i="8"/>
  <c r="K1765" i="8"/>
  <c r="O1764" i="8"/>
  <c r="P1765" i="8"/>
  <c r="O1797" i="6"/>
  <c r="P1798" i="6"/>
  <c r="K1798" i="6"/>
  <c r="K86" i="10"/>
  <c r="O85" i="10"/>
  <c r="P86" i="10"/>
  <c r="K1864" i="8"/>
  <c r="O1863" i="8"/>
  <c r="P1864" i="8"/>
  <c r="K654" i="8"/>
  <c r="O653" i="8"/>
  <c r="P654" i="8"/>
  <c r="O664" i="8"/>
  <c r="P665" i="8"/>
  <c r="K665" i="8"/>
  <c r="K1798" i="8"/>
  <c r="O1797" i="8"/>
  <c r="P1798" i="8"/>
  <c r="K1831" i="6"/>
  <c r="O1830" i="6"/>
  <c r="P1831" i="6"/>
  <c r="K1831" i="8"/>
  <c r="O1830" i="8"/>
  <c r="P1831" i="8"/>
  <c r="O928" i="6"/>
  <c r="P929" i="6"/>
  <c r="K929" i="6"/>
  <c r="K1050" i="10"/>
  <c r="O1049" i="10"/>
  <c r="P1050" i="10"/>
  <c r="K1864" i="10"/>
  <c r="O1863" i="10"/>
  <c r="P1864" i="10"/>
  <c r="K1017" i="8"/>
  <c r="O1016" i="8"/>
  <c r="P1017" i="8"/>
  <c r="K1160" i="8"/>
  <c r="O1159" i="8"/>
  <c r="P1160" i="8"/>
  <c r="O642" i="10"/>
  <c r="P643" i="10"/>
  <c r="K643" i="10"/>
  <c r="O1027" i="6"/>
  <c r="P1028" i="6"/>
  <c r="K1028" i="6"/>
  <c r="K302" i="8"/>
  <c r="O301" i="8"/>
  <c r="O169" i="8"/>
  <c r="P170" i="8"/>
  <c r="K170" i="8"/>
  <c r="K566" i="12"/>
  <c r="O565" i="12"/>
  <c r="K434" i="10"/>
  <c r="O433" i="10"/>
  <c r="K577" i="12"/>
  <c r="O576" i="12"/>
  <c r="P577" i="12"/>
  <c r="K544" i="8"/>
  <c r="O543" i="8"/>
  <c r="P544" i="8"/>
  <c r="K522" i="6"/>
  <c r="O521" i="6"/>
  <c r="P522" i="6"/>
  <c r="K500" i="6"/>
  <c r="O499" i="6"/>
  <c r="P500" i="6"/>
  <c r="O477" i="6"/>
  <c r="P478" i="6"/>
  <c r="K478" i="6"/>
  <c r="O455" i="12"/>
  <c r="P456" i="12"/>
  <c r="K456" i="12"/>
  <c r="K423" i="10"/>
  <c r="O422" i="10"/>
  <c r="P423" i="10"/>
  <c r="O411" i="8"/>
  <c r="P412" i="8"/>
  <c r="K412" i="8"/>
  <c r="K401" i="12"/>
  <c r="O400" i="12"/>
  <c r="P401" i="12"/>
  <c r="K390" i="8"/>
  <c r="O389" i="8"/>
  <c r="P390" i="8"/>
  <c r="O367" i="12"/>
  <c r="P368" i="12"/>
  <c r="K368" i="12"/>
  <c r="O345" i="8"/>
  <c r="P346" i="8"/>
  <c r="K346" i="8"/>
  <c r="O323" i="10"/>
  <c r="P324" i="10"/>
  <c r="K324" i="10"/>
  <c r="O312" i="10"/>
  <c r="P313" i="10"/>
  <c r="K313" i="10"/>
  <c r="O290" i="10"/>
  <c r="P291" i="10"/>
  <c r="K291" i="10"/>
  <c r="O279" i="12"/>
  <c r="P280" i="12"/>
  <c r="K280" i="12"/>
  <c r="O829" i="10"/>
  <c r="P830" i="10"/>
  <c r="K830" i="10"/>
  <c r="K247" i="12"/>
  <c r="O246" i="12"/>
  <c r="P247" i="12"/>
  <c r="O1115" i="8"/>
  <c r="P1116" i="8"/>
  <c r="K1116" i="8"/>
  <c r="O950" i="8"/>
  <c r="P951" i="8"/>
  <c r="K951" i="8"/>
  <c r="K108" i="10"/>
  <c r="O107" i="10"/>
  <c r="P108" i="10"/>
  <c r="K1028" i="8"/>
  <c r="O1027" i="8"/>
  <c r="P1028" i="8"/>
  <c r="K1138" i="10"/>
  <c r="O1137" i="10"/>
  <c r="P1138" i="10"/>
  <c r="K1138" i="6"/>
  <c r="O1137" i="6"/>
  <c r="P1138" i="6"/>
  <c r="K676" i="6"/>
  <c r="O675" i="6"/>
  <c r="P676" i="6"/>
  <c r="K599" i="12"/>
  <c r="O598" i="12"/>
  <c r="P599" i="12"/>
  <c r="K75" i="6"/>
  <c r="O74" i="6"/>
  <c r="P75" i="6"/>
  <c r="O96" i="6"/>
  <c r="P97" i="6"/>
  <c r="K97" i="6"/>
  <c r="K1776" i="8"/>
  <c r="O1775" i="8"/>
  <c r="P1776" i="8"/>
  <c r="O202" i="8"/>
  <c r="P203" i="8"/>
  <c r="K203" i="8"/>
  <c r="K1039" i="6"/>
  <c r="O1038" i="6"/>
  <c r="P1039" i="6"/>
  <c r="K1083" i="6"/>
  <c r="O1082" i="6"/>
  <c r="P1083" i="6"/>
  <c r="K1160" i="10"/>
  <c r="O1159" i="10"/>
  <c r="P1160" i="10"/>
  <c r="O41" i="6"/>
  <c r="P42" i="6"/>
  <c r="K42" i="6"/>
  <c r="K1149" i="8"/>
  <c r="O1148" i="8"/>
  <c r="P1149" i="8"/>
  <c r="O884" i="8"/>
  <c r="P885" i="8"/>
  <c r="K885" i="8"/>
  <c r="K643" i="12"/>
  <c r="O642" i="12"/>
  <c r="P643" i="12"/>
  <c r="K599" i="8"/>
  <c r="O598" i="8"/>
  <c r="P599" i="8"/>
  <c r="K1732" i="8"/>
  <c r="O1731" i="8"/>
  <c r="P1732" i="8"/>
  <c r="O213" i="6"/>
  <c r="P214" i="6"/>
  <c r="K214" i="6"/>
  <c r="K1776" i="10"/>
  <c r="O1775" i="10"/>
  <c r="P1776" i="10"/>
  <c r="K709" i="6"/>
  <c r="O708" i="6"/>
  <c r="P709" i="6"/>
  <c r="O63" i="12"/>
  <c r="P64" i="12"/>
  <c r="K64" i="12"/>
  <c r="K1105" i="6"/>
  <c r="O1104" i="6"/>
  <c r="P1105" i="6"/>
  <c r="K1171" i="6"/>
  <c r="O1170" i="6"/>
  <c r="P1171" i="6"/>
  <c r="O1005" i="8"/>
  <c r="P1006" i="8"/>
  <c r="K1006" i="8"/>
  <c r="O1137" i="8"/>
  <c r="P1138" i="8"/>
  <c r="K1138" i="8"/>
  <c r="K225" i="12"/>
  <c r="O224" i="12"/>
  <c r="P225" i="12"/>
  <c r="O598" i="6"/>
  <c r="P599" i="6"/>
  <c r="K599" i="6"/>
  <c r="O1698" i="6"/>
  <c r="P1699" i="6"/>
  <c r="K1699" i="6"/>
  <c r="O1049" i="8"/>
  <c r="P1050" i="8"/>
  <c r="K1050" i="8"/>
  <c r="K1072" i="8"/>
  <c r="O1071" i="8"/>
  <c r="P1072" i="8"/>
  <c r="K302" i="12"/>
  <c r="O301" i="12"/>
  <c r="P302" i="12"/>
  <c r="K170" i="12"/>
  <c r="O169" i="12"/>
  <c r="P170" i="12"/>
  <c r="K566" i="6"/>
  <c r="O565" i="6"/>
  <c r="P566" i="6"/>
  <c r="K434" i="6"/>
  <c r="O433" i="6"/>
  <c r="P434" i="6"/>
  <c r="O576" i="8"/>
  <c r="P577" i="8"/>
  <c r="K577" i="8"/>
  <c r="K544" i="6"/>
  <c r="O543" i="6"/>
  <c r="P544" i="6"/>
  <c r="O521" i="8"/>
  <c r="P522" i="8"/>
  <c r="K522" i="8"/>
  <c r="K500" i="10"/>
  <c r="O499" i="10"/>
  <c r="P500" i="10"/>
  <c r="O477" i="8"/>
  <c r="P478" i="8"/>
  <c r="K478" i="8"/>
  <c r="K456" i="10"/>
  <c r="O455" i="10"/>
  <c r="P456" i="10"/>
  <c r="O400" i="8"/>
  <c r="P401" i="8"/>
  <c r="K401" i="8"/>
  <c r="K379" i="8"/>
  <c r="O378" i="8"/>
  <c r="P379" i="8"/>
  <c r="K346" i="10"/>
  <c r="O345" i="10"/>
  <c r="P346" i="10"/>
  <c r="K335" i="10"/>
  <c r="O334" i="10"/>
  <c r="P335" i="10"/>
  <c r="K313" i="12"/>
  <c r="O312" i="12"/>
  <c r="P313" i="12"/>
  <c r="K852" i="8"/>
  <c r="O851" i="8"/>
  <c r="P852" i="8"/>
  <c r="K291" i="6"/>
  <c r="O290" i="6"/>
  <c r="P291" i="6"/>
  <c r="O268" i="12"/>
  <c r="P269" i="12"/>
  <c r="K269" i="12"/>
  <c r="K258" i="6"/>
  <c r="O257" i="6"/>
  <c r="P258" i="6"/>
  <c r="O807" i="6"/>
  <c r="P808" i="6"/>
  <c r="K808" i="6"/>
  <c r="K247" i="6"/>
  <c r="O246" i="6"/>
  <c r="P247" i="6"/>
  <c r="K1149" i="6"/>
  <c r="O1148" i="6"/>
  <c r="P1149" i="6"/>
  <c r="K97" i="8"/>
  <c r="O96" i="8"/>
  <c r="P97" i="8"/>
  <c r="K1127" i="6"/>
  <c r="O1126" i="6"/>
  <c r="P1127" i="6"/>
  <c r="O1720" i="6"/>
  <c r="P1721" i="6"/>
  <c r="K1721" i="6"/>
  <c r="K1809" i="8"/>
  <c r="O1808" i="8"/>
  <c r="P1809" i="8"/>
  <c r="K676" i="10"/>
  <c r="O675" i="10"/>
  <c r="P676" i="10"/>
  <c r="K929" i="8"/>
  <c r="O928" i="8"/>
  <c r="P929" i="8"/>
  <c r="K1050" i="6"/>
  <c r="O1049" i="6"/>
  <c r="P1050" i="6"/>
  <c r="O1731" i="10"/>
  <c r="P1732" i="10"/>
  <c r="K1732" i="10"/>
  <c r="K951" i="10"/>
  <c r="O950" i="10"/>
  <c r="P951" i="10"/>
  <c r="K1061" i="8"/>
  <c r="O1060" i="8"/>
  <c r="P1061" i="8"/>
  <c r="O1038" i="10"/>
  <c r="P1039" i="10"/>
  <c r="K1039" i="10"/>
  <c r="K918" i="8"/>
  <c r="O917" i="8"/>
  <c r="P918" i="8"/>
  <c r="O763" i="6"/>
  <c r="P764" i="6"/>
  <c r="K764" i="6"/>
  <c r="K742" i="6"/>
  <c r="O741" i="6"/>
  <c r="P742" i="6"/>
  <c r="K896" i="8"/>
  <c r="O895" i="8"/>
  <c r="P896" i="8"/>
  <c r="K64" i="8"/>
  <c r="O63" i="8"/>
  <c r="P64" i="8"/>
  <c r="O895" i="6"/>
  <c r="P896" i="6"/>
  <c r="K896" i="6"/>
  <c r="K1798" i="10"/>
  <c r="O1797" i="10"/>
  <c r="P1798" i="10"/>
  <c r="O972" i="8"/>
  <c r="P973" i="8"/>
  <c r="K973" i="8"/>
  <c r="O1731" i="6"/>
  <c r="P1732" i="6"/>
  <c r="K1732" i="6"/>
  <c r="K951" i="6"/>
  <c r="O950" i="6"/>
  <c r="P951" i="6"/>
  <c r="K775" i="8"/>
  <c r="O774" i="8"/>
  <c r="P775" i="8"/>
  <c r="O1159" i="6"/>
  <c r="P1160" i="6"/>
  <c r="K1160" i="6"/>
  <c r="K1116" i="10"/>
  <c r="O1115" i="10"/>
  <c r="P1116" i="10"/>
  <c r="K599" i="10"/>
  <c r="O598" i="10"/>
  <c r="P599" i="10"/>
  <c r="K302" i="10"/>
  <c r="O301" i="10"/>
  <c r="P302" i="10"/>
  <c r="K170" i="10"/>
  <c r="O169" i="10"/>
  <c r="P170" i="10"/>
  <c r="O11" i="10"/>
  <c r="K14" i="10"/>
  <c r="K577" i="6"/>
  <c r="O576" i="6"/>
  <c r="P577" i="6"/>
  <c r="K544" i="10"/>
  <c r="O543" i="10"/>
  <c r="P544" i="10"/>
  <c r="O521" i="12"/>
  <c r="P522" i="12"/>
  <c r="K522" i="12"/>
  <c r="O499" i="12"/>
  <c r="P500" i="12"/>
  <c r="K500" i="12"/>
  <c r="O477" i="10"/>
  <c r="P478" i="10"/>
  <c r="K478" i="10"/>
  <c r="K445" i="10"/>
  <c r="O444" i="10"/>
  <c r="P445" i="10"/>
  <c r="K423" i="12"/>
  <c r="O422" i="12"/>
  <c r="P423" i="12"/>
  <c r="K412" i="12"/>
  <c r="O411" i="12"/>
  <c r="P412" i="12"/>
  <c r="O389" i="10"/>
  <c r="P390" i="10"/>
  <c r="K390" i="10"/>
  <c r="K379" i="12"/>
  <c r="O378" i="12"/>
  <c r="P379" i="12"/>
  <c r="O356" i="12"/>
  <c r="P357" i="12"/>
  <c r="K357" i="12"/>
  <c r="K335" i="12"/>
  <c r="O334" i="12"/>
  <c r="P335" i="12"/>
  <c r="K324" i="8"/>
  <c r="O323" i="8"/>
  <c r="P324" i="8"/>
  <c r="O312" i="8"/>
  <c r="P313" i="8"/>
  <c r="K313" i="8"/>
  <c r="K852" i="10"/>
  <c r="O851" i="10"/>
  <c r="P852" i="10"/>
  <c r="O279" i="10"/>
  <c r="P280" i="10"/>
  <c r="K280" i="10"/>
  <c r="K819" i="6"/>
  <c r="O818" i="6"/>
  <c r="P819" i="6"/>
  <c r="K819" i="10"/>
  <c r="O818" i="10"/>
  <c r="P819" i="10"/>
  <c r="O118" i="12"/>
  <c r="P119" i="12"/>
  <c r="K119" i="12"/>
  <c r="K236" i="6"/>
  <c r="O235" i="6"/>
  <c r="P236" i="6"/>
  <c r="O85" i="6"/>
  <c r="P86" i="6"/>
  <c r="K86" i="6"/>
  <c r="K786" i="6"/>
  <c r="O785" i="6"/>
  <c r="P786" i="6"/>
  <c r="K896" i="10"/>
  <c r="O895" i="10"/>
  <c r="P896" i="10"/>
  <c r="K1721" i="10"/>
  <c r="O1720" i="10"/>
  <c r="P1721" i="10"/>
  <c r="K1017" i="10"/>
  <c r="O1016" i="10"/>
  <c r="P1017" i="10"/>
  <c r="K643" i="6"/>
  <c r="O642" i="6"/>
  <c r="P643" i="6"/>
  <c r="K720" i="10"/>
  <c r="O719" i="10"/>
  <c r="P720" i="10"/>
  <c r="K1787" i="8"/>
  <c r="O1786" i="8"/>
  <c r="P1787" i="8"/>
  <c r="O1071" i="6"/>
  <c r="P1072" i="6"/>
  <c r="K1072" i="6"/>
  <c r="K1754" i="10"/>
  <c r="O1753" i="10"/>
  <c r="P1754" i="10"/>
  <c r="K130" i="12"/>
  <c r="O129" i="12"/>
  <c r="P130" i="12"/>
  <c r="K53" i="12"/>
  <c r="O52" i="12"/>
  <c r="P53" i="12"/>
  <c r="K632" i="6"/>
  <c r="O631" i="6"/>
  <c r="P632" i="6"/>
  <c r="K1776" i="6"/>
  <c r="O1775" i="6"/>
  <c r="P1776" i="6"/>
  <c r="O664" i="10"/>
  <c r="P665" i="10"/>
  <c r="K665" i="10"/>
  <c r="O1126" i="10"/>
  <c r="P1127" i="10"/>
  <c r="K1127" i="10"/>
  <c r="K720" i="8"/>
  <c r="O719" i="8"/>
  <c r="P720" i="8"/>
  <c r="K731" i="10"/>
  <c r="O730" i="10"/>
  <c r="P731" i="10"/>
  <c r="K1072" i="10"/>
  <c r="O1071" i="10"/>
  <c r="P1072" i="10"/>
  <c r="K1171" i="8"/>
  <c r="O1170" i="8"/>
  <c r="P1171" i="8"/>
  <c r="K984" i="6"/>
  <c r="O983" i="6"/>
  <c r="P984" i="6"/>
  <c r="K973" i="6"/>
  <c r="O972" i="6"/>
  <c r="P973" i="6"/>
  <c r="O1852" i="10"/>
  <c r="P1853" i="10"/>
  <c r="K1853" i="10"/>
  <c r="K995" i="6"/>
  <c r="O994" i="6"/>
  <c r="P995" i="6"/>
  <c r="K610" i="10"/>
  <c r="O609" i="10"/>
  <c r="P610" i="10"/>
  <c r="O752" i="10"/>
  <c r="P753" i="10"/>
  <c r="K753" i="10"/>
  <c r="K1743" i="8"/>
  <c r="O1742" i="8"/>
  <c r="P1743" i="8"/>
  <c r="K302" i="6"/>
  <c r="O301" i="6"/>
  <c r="P302" i="6"/>
  <c r="O169" i="6"/>
  <c r="K170" i="6"/>
  <c r="O11" i="6"/>
  <c r="K14" i="6"/>
  <c r="K555" i="12"/>
  <c r="O554" i="12"/>
  <c r="P555" i="12"/>
  <c r="K533" i="12"/>
  <c r="O532" i="12"/>
  <c r="P533" i="12"/>
  <c r="K511" i="12"/>
  <c r="O510" i="12"/>
  <c r="P511" i="12"/>
  <c r="O488" i="10"/>
  <c r="P489" i="10"/>
  <c r="K489" i="10"/>
  <c r="O466" i="10"/>
  <c r="P467" i="10"/>
  <c r="K467" i="10"/>
  <c r="K445" i="8"/>
  <c r="O444" i="8"/>
  <c r="P445" i="8"/>
  <c r="O422" i="8"/>
  <c r="P423" i="8"/>
  <c r="K423" i="8"/>
  <c r="K401" i="10"/>
  <c r="O400" i="10"/>
  <c r="P401" i="10"/>
  <c r="O389" i="12"/>
  <c r="P390" i="12"/>
  <c r="K390" i="12"/>
  <c r="K368" i="8"/>
  <c r="O367" i="8"/>
  <c r="P368" i="8"/>
  <c r="O356" i="10"/>
  <c r="P357" i="10"/>
  <c r="K357" i="10"/>
  <c r="K863" i="10"/>
  <c r="O862" i="10"/>
  <c r="P863" i="10"/>
  <c r="K269" i="10"/>
  <c r="O268" i="10"/>
  <c r="P269" i="10"/>
  <c r="K258" i="8"/>
  <c r="O257" i="8"/>
  <c r="P258" i="8"/>
  <c r="K1127" i="8"/>
  <c r="O1126" i="8"/>
  <c r="P1127" i="8"/>
  <c r="K152" i="8"/>
  <c r="O151" i="8"/>
  <c r="P152" i="8"/>
  <c r="K236" i="12"/>
  <c r="O235" i="12"/>
  <c r="P236" i="12"/>
  <c r="O1093" i="10"/>
  <c r="P1094" i="10"/>
  <c r="K1094" i="10"/>
  <c r="K75" i="8"/>
  <c r="O74" i="8"/>
  <c r="P75" i="8"/>
  <c r="K1028" i="10"/>
  <c r="O1027" i="10"/>
  <c r="P1028" i="10"/>
  <c r="K775" i="6"/>
  <c r="O774" i="6"/>
  <c r="P775" i="6"/>
  <c r="O74" i="10"/>
  <c r="P75" i="10"/>
  <c r="K75" i="10"/>
  <c r="K86" i="8"/>
  <c r="O85" i="8"/>
  <c r="P86" i="8"/>
  <c r="K984" i="8"/>
  <c r="O983" i="8"/>
  <c r="P984" i="8"/>
  <c r="K152" i="6"/>
  <c r="O151" i="6"/>
  <c r="P152" i="6"/>
  <c r="K687" i="6"/>
  <c r="O686" i="6"/>
  <c r="P687" i="6"/>
  <c r="O1038" i="8"/>
  <c r="P1039" i="8"/>
  <c r="K1039" i="8"/>
  <c r="K731" i="6"/>
  <c r="O730" i="6"/>
  <c r="P731" i="6"/>
  <c r="O697" i="8"/>
  <c r="P698" i="8"/>
  <c r="K698" i="8"/>
  <c r="K86" i="12"/>
  <c r="O85" i="12"/>
  <c r="P86" i="12"/>
  <c r="K225" i="6"/>
  <c r="O224" i="6"/>
  <c r="P225" i="6"/>
  <c r="K940" i="6"/>
  <c r="O939" i="6"/>
  <c r="P940" i="6"/>
  <c r="K731" i="8"/>
  <c r="O730" i="8"/>
  <c r="P731" i="8"/>
  <c r="O1093" i="6"/>
  <c r="P1094" i="6"/>
  <c r="K1094" i="6"/>
  <c r="K1853" i="8"/>
  <c r="O1852" i="8"/>
  <c r="P1853" i="8"/>
  <c r="O1764" i="6"/>
  <c r="P1765" i="6"/>
  <c r="K1765" i="6"/>
  <c r="K632" i="10"/>
  <c r="O631" i="10"/>
  <c r="P632" i="10"/>
  <c r="O1148" i="10"/>
  <c r="P1149" i="10"/>
  <c r="K1149" i="10"/>
  <c r="O1060" i="10"/>
  <c r="P1061" i="10"/>
  <c r="K1061" i="10"/>
  <c r="K907" i="10"/>
  <c r="O906" i="10"/>
  <c r="P907" i="10"/>
  <c r="O609" i="6"/>
  <c r="P610" i="6"/>
  <c r="K610" i="6"/>
  <c r="K1743" i="6"/>
  <c r="O1742" i="6"/>
  <c r="P1743" i="6"/>
  <c r="K53" i="10"/>
  <c r="O52" i="10"/>
  <c r="P53" i="10"/>
  <c r="O1005" i="6"/>
  <c r="P1006" i="6"/>
  <c r="K1006" i="6"/>
  <c r="K1787" i="6"/>
  <c r="O1786" i="6"/>
  <c r="P1787" i="6"/>
  <c r="K1787" i="10"/>
  <c r="O1786" i="10"/>
  <c r="P1787" i="10"/>
  <c r="K1710" i="10"/>
  <c r="O1709" i="10"/>
  <c r="P1710" i="10"/>
  <c r="O63" i="10"/>
  <c r="P64" i="10"/>
  <c r="K64" i="10"/>
  <c r="K108" i="12"/>
  <c r="O107" i="12"/>
  <c r="P108" i="12"/>
  <c r="O686" i="10"/>
  <c r="P687" i="10"/>
  <c r="K687" i="10"/>
  <c r="K962" i="6"/>
  <c r="O961" i="6"/>
  <c r="P962" i="6"/>
  <c r="O972" i="10"/>
  <c r="P973" i="10"/>
  <c r="K973" i="10"/>
  <c r="K764" i="10"/>
  <c r="O763" i="10"/>
  <c r="P764" i="10"/>
  <c r="O11" i="8"/>
  <c r="K14" i="8"/>
  <c r="K20" i="6"/>
  <c r="J18" i="6"/>
  <c r="O18" i="6"/>
  <c r="F20" i="6"/>
  <c r="P20" i="6"/>
  <c r="K555" i="10"/>
  <c r="O554" i="10"/>
  <c r="P555" i="10"/>
  <c r="K533" i="6"/>
  <c r="O532" i="6"/>
  <c r="P533" i="6"/>
  <c r="K511" i="8"/>
  <c r="O510" i="8"/>
  <c r="P511" i="8"/>
  <c r="K489" i="12"/>
  <c r="O488" i="12"/>
  <c r="P489" i="12"/>
  <c r="O466" i="12"/>
  <c r="P467" i="12"/>
  <c r="K467" i="12"/>
  <c r="K456" i="6"/>
  <c r="O455" i="6"/>
  <c r="P456" i="6"/>
  <c r="O411" i="10"/>
  <c r="P412" i="10"/>
  <c r="K412" i="10"/>
  <c r="K379" i="10"/>
  <c r="O378" i="10"/>
  <c r="P379" i="10"/>
  <c r="K357" i="8"/>
  <c r="O356" i="8"/>
  <c r="P357" i="8"/>
  <c r="K335" i="6"/>
  <c r="O334" i="6"/>
  <c r="P335" i="6"/>
  <c r="O323" i="12"/>
  <c r="P324" i="12"/>
  <c r="K324" i="12"/>
  <c r="O290" i="12"/>
  <c r="P291" i="12"/>
  <c r="K291" i="12"/>
  <c r="O840" i="10"/>
  <c r="P841" i="10"/>
  <c r="K841" i="10"/>
  <c r="K819" i="8"/>
  <c r="O818" i="8"/>
  <c r="P819" i="8"/>
  <c r="K258" i="10"/>
  <c r="O257" i="10"/>
  <c r="P258" i="10"/>
  <c r="K247" i="10"/>
  <c r="O246" i="10"/>
  <c r="P247" i="10"/>
  <c r="O191" i="6"/>
  <c r="P192" i="6"/>
  <c r="K192" i="6"/>
  <c r="K1094" i="8"/>
  <c r="O1093" i="8"/>
  <c r="P1094" i="8"/>
  <c r="O708" i="10"/>
  <c r="P709" i="10"/>
  <c r="K709" i="10"/>
  <c r="O118" i="10"/>
  <c r="P119" i="10"/>
  <c r="K119" i="10"/>
  <c r="K192" i="12"/>
  <c r="O191" i="12"/>
  <c r="P192" i="12"/>
  <c r="K181" i="6"/>
  <c r="O180" i="6"/>
  <c r="P181" i="6"/>
  <c r="K1831" i="10"/>
  <c r="O1830" i="10"/>
  <c r="P1831" i="10"/>
  <c r="O202" i="12"/>
  <c r="P203" i="12"/>
  <c r="K203" i="12"/>
  <c r="O752" i="8"/>
  <c r="P753" i="8"/>
  <c r="K753" i="8"/>
  <c r="K698" i="6"/>
  <c r="O697" i="6"/>
  <c r="P698" i="6"/>
  <c r="O151" i="10"/>
  <c r="P152" i="10"/>
  <c r="K152" i="10"/>
  <c r="K53" i="6"/>
  <c r="O52" i="6"/>
  <c r="P53" i="6"/>
  <c r="K130" i="8"/>
  <c r="O129" i="8"/>
  <c r="P130" i="8"/>
  <c r="K1743" i="10"/>
  <c r="O1742" i="10"/>
  <c r="P1743" i="10"/>
  <c r="K1754" i="6"/>
  <c r="O1753" i="6"/>
  <c r="P1754" i="6"/>
  <c r="O961" i="10"/>
  <c r="P962" i="10"/>
  <c r="K962" i="10"/>
  <c r="O1841" i="8"/>
  <c r="P1842" i="8"/>
  <c r="K1842" i="8"/>
  <c r="K75" i="12"/>
  <c r="O74" i="12"/>
  <c r="P75" i="12"/>
  <c r="K1083" i="8"/>
  <c r="O1082" i="8"/>
  <c r="P1083" i="8"/>
  <c r="O1115" i="6"/>
  <c r="P1116" i="6"/>
  <c r="K1116" i="6"/>
  <c r="O719" i="6"/>
  <c r="P720" i="6"/>
  <c r="K720" i="6"/>
  <c r="O796" i="6"/>
  <c r="P797" i="6"/>
  <c r="K797" i="6"/>
  <c r="O884" i="10"/>
  <c r="P885" i="10"/>
  <c r="K885" i="10"/>
  <c r="K14" i="12"/>
  <c r="O11" i="12"/>
  <c r="F20" i="8"/>
  <c r="P20" i="8"/>
  <c r="K20" i="8"/>
  <c r="J18" i="8"/>
  <c r="O18" i="8"/>
  <c r="K555" i="8"/>
  <c r="O554" i="8"/>
  <c r="P555" i="8"/>
  <c r="K533" i="8"/>
  <c r="O532" i="8"/>
  <c r="P533" i="8"/>
  <c r="O510" i="6"/>
  <c r="P511" i="6"/>
  <c r="K511" i="6"/>
  <c r="K489" i="6"/>
  <c r="O488" i="6"/>
  <c r="P489" i="6"/>
  <c r="O466" i="8"/>
  <c r="P467" i="8"/>
  <c r="K467" i="8"/>
  <c r="K445" i="6"/>
  <c r="O444" i="6"/>
  <c r="P445" i="6"/>
  <c r="K412" i="6"/>
  <c r="O411" i="6"/>
  <c r="P412" i="6"/>
  <c r="K390" i="6"/>
  <c r="O389" i="6"/>
  <c r="P390" i="6"/>
  <c r="K379" i="6"/>
  <c r="O378" i="6"/>
  <c r="P379" i="6"/>
  <c r="O367" i="6"/>
  <c r="P368" i="6"/>
  <c r="K368" i="6"/>
  <c r="K357" i="6"/>
  <c r="O356" i="6"/>
  <c r="P357" i="6"/>
  <c r="O345" i="12"/>
  <c r="P346" i="12"/>
  <c r="K346" i="12"/>
  <c r="K335" i="8"/>
  <c r="O334" i="8"/>
  <c r="P335" i="8"/>
  <c r="K324" i="6"/>
  <c r="O323" i="6"/>
  <c r="P324" i="6"/>
  <c r="K313" i="6"/>
  <c r="O312" i="6"/>
  <c r="P313" i="6"/>
  <c r="K841" i="8"/>
  <c r="O840" i="8"/>
  <c r="P841" i="8"/>
  <c r="O279" i="6"/>
  <c r="P280" i="6"/>
  <c r="K280" i="6"/>
  <c r="K269" i="8"/>
  <c r="O268" i="8"/>
  <c r="P269" i="8"/>
  <c r="K269" i="6"/>
  <c r="O268" i="6"/>
  <c r="P269" i="6"/>
  <c r="K808" i="10"/>
  <c r="O807" i="10"/>
  <c r="P808" i="10"/>
  <c r="K995" i="8"/>
  <c r="O994" i="8"/>
  <c r="P995" i="8"/>
  <c r="K1699" i="8"/>
  <c r="O1698" i="8"/>
  <c r="P1699" i="8"/>
  <c r="K108" i="8"/>
  <c r="O107" i="8"/>
  <c r="P108" i="8"/>
  <c r="O620" i="10"/>
  <c r="P621" i="10"/>
  <c r="K621" i="10"/>
  <c r="K1105" i="10"/>
  <c r="O1104" i="10"/>
  <c r="P1105" i="10"/>
  <c r="K885" i="6"/>
  <c r="O884" i="6"/>
  <c r="P885" i="6"/>
  <c r="O1060" i="6"/>
  <c r="P1061" i="6"/>
  <c r="K1061" i="6"/>
  <c r="K1721" i="8"/>
  <c r="O1720" i="8"/>
  <c r="P1721" i="8"/>
  <c r="K1765" i="10"/>
  <c r="O1764" i="10"/>
  <c r="P1765" i="10"/>
  <c r="O129" i="10"/>
  <c r="P130" i="10"/>
  <c r="K130" i="10"/>
  <c r="K742" i="10"/>
  <c r="O741" i="10"/>
  <c r="P742" i="10"/>
  <c r="O235" i="10"/>
  <c r="P236" i="10"/>
  <c r="K236" i="10"/>
  <c r="K214" i="12"/>
  <c r="O213" i="12"/>
  <c r="P214" i="12"/>
  <c r="K97" i="12"/>
  <c r="O96" i="12"/>
  <c r="P97" i="12"/>
  <c r="K42" i="10"/>
  <c r="O41" i="10"/>
  <c r="P42" i="10"/>
  <c r="K1809" i="10"/>
  <c r="O1808" i="10"/>
  <c r="P1809" i="10"/>
  <c r="K225" i="8"/>
  <c r="O224" i="8"/>
  <c r="P225" i="8"/>
  <c r="K621" i="12"/>
  <c r="O620" i="12"/>
  <c r="P621" i="12"/>
  <c r="O906" i="6"/>
  <c r="P907" i="6"/>
  <c r="K907" i="6"/>
  <c r="K698" i="10"/>
  <c r="O697" i="10"/>
  <c r="P698" i="10"/>
  <c r="K192" i="8"/>
  <c r="O191" i="8"/>
  <c r="P192" i="8"/>
  <c r="O708" i="8"/>
  <c r="P709" i="8"/>
  <c r="K709" i="8"/>
  <c r="K632" i="8"/>
  <c r="O631" i="8"/>
  <c r="P632" i="8"/>
  <c r="O796" i="10"/>
  <c r="P797" i="10"/>
  <c r="K797" i="10"/>
  <c r="K141" i="10"/>
  <c r="O140" i="10"/>
  <c r="P141" i="10"/>
  <c r="O151" i="12"/>
  <c r="P152" i="12"/>
  <c r="K152" i="12"/>
  <c r="K632" i="12"/>
  <c r="O631" i="12"/>
  <c r="P632" i="12"/>
  <c r="K940" i="8"/>
  <c r="O939" i="8"/>
  <c r="P940" i="8"/>
  <c r="K940" i="10"/>
  <c r="O939" i="10"/>
  <c r="P940" i="10"/>
  <c r="K654" i="10"/>
  <c r="O653" i="10"/>
  <c r="P654" i="10"/>
  <c r="O565" i="10"/>
  <c r="P566" i="10"/>
  <c r="K566" i="10"/>
  <c r="O433" i="12"/>
  <c r="P434" i="12"/>
  <c r="K434" i="12"/>
  <c r="K20" i="12"/>
  <c r="J18" i="12"/>
  <c r="O18" i="12"/>
  <c r="F20" i="12"/>
  <c r="P20" i="12"/>
  <c r="O554" i="6"/>
  <c r="P555" i="6"/>
  <c r="K555" i="6"/>
  <c r="O532" i="10"/>
  <c r="P533" i="10"/>
  <c r="K533" i="10"/>
  <c r="K511" i="10"/>
  <c r="O510" i="10"/>
  <c r="P511" i="10"/>
  <c r="K489" i="8"/>
  <c r="O488" i="8"/>
  <c r="P489" i="8"/>
  <c r="K467" i="6"/>
  <c r="O466" i="6"/>
  <c r="P467" i="6"/>
  <c r="K445" i="12"/>
  <c r="O444" i="12"/>
  <c r="P445" i="12"/>
  <c r="O862" i="8"/>
  <c r="P863" i="8"/>
  <c r="K863" i="8"/>
  <c r="O290" i="8"/>
  <c r="P291" i="8"/>
  <c r="K291" i="8"/>
  <c r="K280" i="8"/>
  <c r="O279" i="8"/>
  <c r="P280" i="8"/>
  <c r="K830" i="8"/>
  <c r="O829" i="8"/>
  <c r="P830" i="8"/>
  <c r="K258" i="12"/>
  <c r="O257" i="12"/>
  <c r="P258" i="12"/>
  <c r="K808" i="8"/>
  <c r="O807" i="8"/>
  <c r="P808" i="8"/>
  <c r="K236" i="8"/>
  <c r="O235" i="8"/>
  <c r="P236" i="8"/>
  <c r="K141" i="6"/>
  <c r="O140" i="6"/>
  <c r="P141" i="6"/>
  <c r="K1842" i="10"/>
  <c r="O1841" i="10"/>
  <c r="P1842" i="10"/>
  <c r="K181" i="8"/>
  <c r="O180" i="8"/>
  <c r="P181" i="8"/>
  <c r="K192" i="10"/>
  <c r="O191" i="10"/>
  <c r="P192" i="10"/>
  <c r="K1017" i="6"/>
  <c r="O1016" i="6"/>
  <c r="P1017" i="6"/>
  <c r="O609" i="8"/>
  <c r="P610" i="8"/>
  <c r="K610" i="8"/>
  <c r="K1754" i="8"/>
  <c r="O1753" i="8"/>
  <c r="P1754" i="8"/>
  <c r="O609" i="12"/>
  <c r="P610" i="12"/>
  <c r="K610" i="12"/>
  <c r="O785" i="10"/>
  <c r="P786" i="10"/>
  <c r="K786" i="10"/>
  <c r="O785" i="8"/>
  <c r="P786" i="8"/>
  <c r="K786" i="8"/>
  <c r="K995" i="10"/>
  <c r="O994" i="10"/>
  <c r="P995" i="10"/>
  <c r="O1808" i="6"/>
  <c r="P1809" i="6"/>
  <c r="K1809" i="6"/>
  <c r="O140" i="12"/>
  <c r="P141" i="12"/>
  <c r="K141" i="12"/>
  <c r="K214" i="10"/>
  <c r="O213" i="10"/>
  <c r="P214" i="10"/>
  <c r="K1820" i="8"/>
  <c r="O1819" i="8"/>
  <c r="P1820" i="8"/>
  <c r="K918" i="10"/>
  <c r="O917" i="10"/>
  <c r="P918" i="10"/>
  <c r="O1819" i="10"/>
  <c r="P1820" i="10"/>
  <c r="K1820" i="10"/>
  <c r="K1171" i="10"/>
  <c r="O1170" i="10"/>
  <c r="P1171" i="10"/>
  <c r="K97" i="10"/>
  <c r="O96" i="10"/>
  <c r="P97" i="10"/>
  <c r="K775" i="10"/>
  <c r="O774" i="10"/>
  <c r="P775" i="10"/>
  <c r="K918" i="6"/>
  <c r="O917" i="6"/>
  <c r="P918" i="6"/>
  <c r="K1864" i="6"/>
  <c r="O1863" i="6"/>
  <c r="P1864" i="6"/>
  <c r="K1182" i="8"/>
  <c r="O1181" i="8"/>
  <c r="P1182" i="8"/>
  <c r="K665" i="6"/>
  <c r="O664" i="6"/>
  <c r="P665" i="6"/>
  <c r="K1182" i="10"/>
  <c r="O1181" i="10"/>
  <c r="P1182" i="10"/>
  <c r="K753" i="6"/>
  <c r="O752" i="6"/>
  <c r="P753" i="6"/>
  <c r="O63" i="6"/>
  <c r="P64" i="6"/>
  <c r="K64" i="6"/>
  <c r="O52" i="8"/>
  <c r="P53" i="8"/>
  <c r="K53" i="8"/>
  <c r="O1104" i="8"/>
  <c r="P1105" i="8"/>
  <c r="K1105" i="8"/>
  <c r="K181" i="10"/>
  <c r="O180" i="10"/>
  <c r="P181" i="10"/>
  <c r="K643" i="8"/>
  <c r="O642" i="8"/>
  <c r="P643" i="8"/>
  <c r="K621" i="6"/>
  <c r="O620" i="6"/>
  <c r="P621" i="6"/>
  <c r="O961" i="8"/>
  <c r="P962" i="8"/>
  <c r="K962" i="8"/>
  <c r="O202" i="10"/>
  <c r="P203" i="10"/>
  <c r="K203" i="10"/>
  <c r="K907" i="8"/>
  <c r="O906" i="8"/>
  <c r="P907" i="8"/>
  <c r="K984" i="10"/>
  <c r="O983" i="10"/>
  <c r="P984" i="10"/>
  <c r="K1710" i="6"/>
  <c r="O1709" i="6"/>
  <c r="P1710" i="6"/>
  <c r="O107" i="6"/>
  <c r="P108" i="6"/>
  <c r="K108" i="6"/>
  <c r="K929" i="10"/>
  <c r="O928" i="10"/>
  <c r="P929" i="10"/>
  <c r="O675" i="8"/>
  <c r="P676" i="8"/>
  <c r="K676" i="8"/>
  <c r="K42" i="8"/>
  <c r="O41" i="8"/>
  <c r="P42" i="8"/>
  <c r="K1182" i="6"/>
  <c r="O1181" i="6"/>
  <c r="P1182" i="6"/>
  <c r="K1083" i="10"/>
  <c r="O1082" i="10"/>
  <c r="P1083" i="10"/>
  <c r="K742" i="8"/>
  <c r="O741" i="8"/>
  <c r="P742" i="8"/>
  <c r="K797" i="8"/>
  <c r="O796" i="8"/>
  <c r="P797" i="8"/>
  <c r="K566" i="8"/>
  <c r="O565" i="8"/>
  <c r="P566" i="8"/>
  <c r="K434" i="8"/>
  <c r="O433" i="8"/>
  <c r="P434" i="8"/>
  <c r="K20" i="10"/>
  <c r="J18" i="10"/>
  <c r="O18" i="10"/>
  <c r="F20" i="10"/>
  <c r="P20" i="10"/>
  <c r="J25" i="4"/>
  <c r="K170" i="4"/>
  <c r="K258" i="4"/>
  <c r="K14" i="4"/>
  <c r="O11" i="4"/>
  <c r="K412" i="4"/>
  <c r="O323" i="4"/>
  <c r="P324" i="4"/>
  <c r="O279" i="4"/>
  <c r="P280" i="4"/>
  <c r="O345" i="4"/>
  <c r="P346" i="4"/>
  <c r="O312" i="4"/>
  <c r="P313" i="4"/>
  <c r="K544" i="4"/>
  <c r="O356" i="4"/>
  <c r="P357" i="4"/>
  <c r="O224" i="4"/>
  <c r="P225" i="4"/>
  <c r="O400" i="4"/>
  <c r="P401" i="4"/>
  <c r="O268" i="4"/>
  <c r="P269" i="4"/>
  <c r="O477" i="4"/>
  <c r="P478" i="4"/>
  <c r="O499" i="4"/>
  <c r="P500" i="4"/>
  <c r="O235" i="4"/>
  <c r="P236" i="4"/>
  <c r="O63" i="4"/>
  <c r="P64" i="4"/>
  <c r="O301" i="4"/>
  <c r="P302" i="4"/>
  <c r="K456" i="4"/>
  <c r="K335" i="4"/>
  <c r="O367" i="4"/>
  <c r="P368" i="4"/>
  <c r="K247" i="4"/>
  <c r="O488" i="4"/>
  <c r="P489" i="4"/>
  <c r="O444" i="4"/>
  <c r="P445" i="4"/>
  <c r="K390" i="4"/>
  <c r="O1159" i="4"/>
  <c r="P1160" i="4"/>
  <c r="O290" i="4"/>
  <c r="P291" i="4"/>
  <c r="O422" i="4"/>
  <c r="P423" i="4"/>
  <c r="O213" i="4"/>
  <c r="P214" i="4"/>
  <c r="K379" i="4"/>
  <c r="O191" i="4"/>
  <c r="P192" i="4"/>
  <c r="K533" i="4"/>
  <c r="K434" i="4"/>
  <c r="O554" i="4"/>
  <c r="P555" i="4"/>
  <c r="K522" i="4"/>
  <c r="K1094" i="4"/>
  <c r="O1093" i="4"/>
  <c r="P1094" i="4"/>
  <c r="K1072" i="4"/>
  <c r="O1071" i="4"/>
  <c r="P1072" i="4"/>
  <c r="O972" i="4"/>
  <c r="P973" i="4"/>
  <c r="K973" i="4"/>
  <c r="O1060" i="4"/>
  <c r="P1061" i="4"/>
  <c r="K1061" i="4"/>
  <c r="O664" i="4"/>
  <c r="P665" i="4"/>
  <c r="K665" i="4"/>
  <c r="K1765" i="4"/>
  <c r="O1764" i="4"/>
  <c r="P1765" i="4"/>
  <c r="O1038" i="4"/>
  <c r="P1039" i="4"/>
  <c r="K1039" i="4"/>
  <c r="K577" i="4"/>
  <c r="O576" i="4"/>
  <c r="P577" i="4"/>
  <c r="K610" i="4"/>
  <c r="O609" i="4"/>
  <c r="P610" i="4"/>
  <c r="K929" i="4"/>
  <c r="O928" i="4"/>
  <c r="P929" i="4"/>
  <c r="K731" i="4"/>
  <c r="O730" i="4"/>
  <c r="P731" i="4"/>
  <c r="O829" i="4"/>
  <c r="P830" i="4"/>
  <c r="K830" i="4"/>
  <c r="K896" i="4"/>
  <c r="O895" i="4"/>
  <c r="P896" i="4"/>
  <c r="O1753" i="4"/>
  <c r="P1754" i="4"/>
  <c r="K1754" i="4"/>
  <c r="O785" i="4"/>
  <c r="P786" i="4"/>
  <c r="K786" i="4"/>
  <c r="K632" i="4"/>
  <c r="O631" i="4"/>
  <c r="P632" i="4"/>
  <c r="K764" i="4"/>
  <c r="O763" i="4"/>
  <c r="P764" i="4"/>
  <c r="O818" i="4"/>
  <c r="P819" i="4"/>
  <c r="K819" i="4"/>
  <c r="O752" i="4"/>
  <c r="P753" i="4"/>
  <c r="K753" i="4"/>
  <c r="O1082" i="4"/>
  <c r="P1083" i="4"/>
  <c r="K1083" i="4"/>
  <c r="K1127" i="4"/>
  <c r="O1126" i="4"/>
  <c r="P1127" i="4"/>
  <c r="K1743" i="4"/>
  <c r="O1742" i="4"/>
  <c r="P1743" i="4"/>
  <c r="K797" i="4"/>
  <c r="O796" i="4"/>
  <c r="P797" i="4"/>
  <c r="K1028" i="4"/>
  <c r="O1027" i="4"/>
  <c r="P1028" i="4"/>
  <c r="O686" i="4"/>
  <c r="P687" i="4"/>
  <c r="K687" i="4"/>
  <c r="K1006" i="4"/>
  <c r="O1005" i="4"/>
  <c r="P1006" i="4"/>
  <c r="K599" i="4"/>
  <c r="O598" i="4"/>
  <c r="P599" i="4"/>
  <c r="O961" i="4"/>
  <c r="P962" i="4"/>
  <c r="K962" i="4"/>
  <c r="K1732" i="4"/>
  <c r="O1731" i="4"/>
  <c r="P1732" i="4"/>
  <c r="K720" i="4"/>
  <c r="O719" i="4"/>
  <c r="P720" i="4"/>
  <c r="K863" i="4"/>
  <c r="O862" i="4"/>
  <c r="P863" i="4"/>
  <c r="O565" i="4"/>
  <c r="P566" i="4"/>
  <c r="K566" i="4"/>
  <c r="K621" i="4"/>
  <c r="O620" i="4"/>
  <c r="P621" i="4"/>
  <c r="O917" i="4"/>
  <c r="P918" i="4"/>
  <c r="K918" i="4"/>
  <c r="K1138" i="4"/>
  <c r="O1137" i="4"/>
  <c r="P1138" i="4"/>
  <c r="O741" i="4"/>
  <c r="P742" i="4"/>
  <c r="K742" i="4"/>
  <c r="O884" i="4"/>
  <c r="P885" i="4"/>
  <c r="K885" i="4"/>
  <c r="K1809" i="4"/>
  <c r="O1808" i="4"/>
  <c r="P1809" i="4"/>
  <c r="K1721" i="4"/>
  <c r="O1720" i="4"/>
  <c r="P1721" i="4"/>
  <c r="K467" i="4"/>
  <c r="O466" i="4"/>
  <c r="P467" i="4"/>
  <c r="K698" i="4"/>
  <c r="O697" i="4"/>
  <c r="P698" i="4"/>
  <c r="K1182" i="4"/>
  <c r="O1181" i="4"/>
  <c r="P1182" i="4"/>
  <c r="K940" i="4"/>
  <c r="O939" i="4"/>
  <c r="P940" i="4"/>
  <c r="O840" i="4"/>
  <c r="P841" i="4"/>
  <c r="K841" i="4"/>
  <c r="K1149" i="4"/>
  <c r="O1148" i="4"/>
  <c r="P1149" i="4"/>
  <c r="K808" i="4"/>
  <c r="O807" i="4"/>
  <c r="P808" i="4"/>
  <c r="O1797" i="4"/>
  <c r="P1798" i="4"/>
  <c r="K1798" i="4"/>
  <c r="O1709" i="4"/>
  <c r="P1710" i="4"/>
  <c r="K1710" i="4"/>
  <c r="K654" i="4"/>
  <c r="O653" i="4"/>
  <c r="P654" i="4"/>
  <c r="K709" i="4"/>
  <c r="O708" i="4"/>
  <c r="P709" i="4"/>
  <c r="K1105" i="4"/>
  <c r="O1104" i="4"/>
  <c r="P1105" i="4"/>
  <c r="K1017" i="4"/>
  <c r="O1016" i="4"/>
  <c r="P1017" i="4"/>
  <c r="O675" i="4"/>
  <c r="P676" i="4"/>
  <c r="K676" i="4"/>
  <c r="K643" i="4"/>
  <c r="O642" i="4"/>
  <c r="P643" i="4"/>
  <c r="K995" i="4"/>
  <c r="O994" i="4"/>
  <c r="P995" i="4"/>
  <c r="K1787" i="4"/>
  <c r="O1786" i="4"/>
  <c r="P1787" i="4"/>
  <c r="K1699" i="4"/>
  <c r="O1698" i="4"/>
  <c r="P1699" i="4"/>
  <c r="K907" i="4"/>
  <c r="O906" i="4"/>
  <c r="P907" i="4"/>
  <c r="O851" i="4"/>
  <c r="P852" i="4"/>
  <c r="K852" i="4"/>
  <c r="O983" i="4"/>
  <c r="P984" i="4"/>
  <c r="K984" i="4"/>
  <c r="K1171" i="4"/>
  <c r="O1170" i="4"/>
  <c r="P1171" i="4"/>
  <c r="O950" i="4"/>
  <c r="P951" i="4"/>
  <c r="K951" i="4"/>
  <c r="K1050" i="4"/>
  <c r="O1049" i="4"/>
  <c r="P1050" i="4"/>
  <c r="K511" i="4"/>
  <c r="O510" i="4"/>
  <c r="P511" i="4"/>
  <c r="O1775" i="4"/>
  <c r="P1776" i="4"/>
  <c r="K1776" i="4"/>
  <c r="O1115" i="4"/>
  <c r="P1116" i="4"/>
  <c r="K1116" i="4"/>
  <c r="K775" i="4"/>
  <c r="O774" i="4"/>
  <c r="P775" i="4"/>
  <c r="J1819" i="4"/>
  <c r="B1823" i="4"/>
  <c r="AA14" i="3"/>
  <c r="AC14" i="3"/>
  <c r="O107" i="4"/>
  <c r="P108" i="4"/>
  <c r="K53" i="4"/>
  <c r="O118" i="4"/>
  <c r="P119" i="4"/>
  <c r="O96" i="4"/>
  <c r="P97" i="4"/>
  <c r="O85" i="4"/>
  <c r="P86" i="4"/>
  <c r="O140" i="4"/>
  <c r="P141" i="4"/>
  <c r="K130" i="4"/>
  <c r="O129" i="4"/>
  <c r="P130" i="4"/>
  <c r="K368" i="10"/>
  <c r="D16" i="7"/>
  <c r="O213" i="8"/>
  <c r="P214" i="8"/>
  <c r="P302" i="8"/>
  <c r="E6" i="9"/>
  <c r="D16" i="9"/>
  <c r="P170" i="6"/>
  <c r="E6" i="7"/>
  <c r="P434" i="10"/>
  <c r="E6" i="11"/>
  <c r="D16" i="11"/>
  <c r="P566" i="12"/>
  <c r="E6" i="13"/>
  <c r="D16" i="13"/>
  <c r="O25" i="12"/>
  <c r="P26" i="12"/>
  <c r="K26" i="12"/>
  <c r="O25" i="10"/>
  <c r="P26" i="10"/>
  <c r="K26" i="10"/>
  <c r="K26" i="6"/>
  <c r="O25" i="6"/>
  <c r="P26" i="6"/>
  <c r="O25" i="8"/>
  <c r="P26" i="8"/>
  <c r="K26" i="8"/>
  <c r="D5" i="5"/>
  <c r="F5" i="5"/>
  <c r="B1825" i="4"/>
  <c r="E1823" i="4"/>
  <c r="K1820" i="4"/>
  <c r="O1819" i="4"/>
  <c r="P1820" i="4"/>
  <c r="AA15" i="3"/>
  <c r="F5" i="11"/>
  <c r="F5" i="13"/>
  <c r="F5" i="7"/>
  <c r="F5" i="9"/>
  <c r="O1823" i="4"/>
  <c r="P1824" i="4"/>
  <c r="F1824" i="4"/>
  <c r="B1830" i="4"/>
  <c r="AC15" i="3"/>
  <c r="AA16" i="3"/>
  <c r="AC16" i="3"/>
  <c r="AA17" i="3"/>
  <c r="AC17" i="3"/>
  <c r="K42" i="4"/>
  <c r="O41" i="4"/>
  <c r="P42" i="4"/>
  <c r="B1834" i="4"/>
  <c r="J1830" i="4"/>
  <c r="AA18" i="3"/>
  <c r="AC18" i="3"/>
  <c r="K26" i="4"/>
  <c r="O25" i="4"/>
  <c r="F16" i="11"/>
  <c r="F16" i="7"/>
  <c r="F16" i="9"/>
  <c r="F16" i="13"/>
  <c r="K1831" i="4"/>
  <c r="O1830" i="4"/>
  <c r="P1831" i="4"/>
  <c r="E1834" i="4"/>
  <c r="B1836" i="4"/>
  <c r="AA19" i="3"/>
  <c r="AC19" i="3"/>
  <c r="P26" i="4"/>
  <c r="D16" i="5"/>
  <c r="E6" i="5"/>
  <c r="F6" i="5"/>
  <c r="F6" i="13"/>
  <c r="F6" i="7"/>
  <c r="F6" i="11"/>
  <c r="F6" i="9"/>
  <c r="B1841" i="4"/>
  <c r="F1835" i="4"/>
  <c r="O1834" i="4"/>
  <c r="P1835" i="4"/>
  <c r="AA20" i="3"/>
  <c r="AC20" i="3"/>
  <c r="F16" i="5"/>
  <c r="B1845" i="4"/>
  <c r="J1841" i="4"/>
  <c r="AA21" i="3"/>
  <c r="AC21" i="3"/>
  <c r="K1842" i="4"/>
  <c r="O1841" i="4"/>
  <c r="P1842" i="4"/>
  <c r="E1845" i="4"/>
  <c r="B1847" i="4"/>
  <c r="AA22" i="3"/>
  <c r="AC22" i="3"/>
  <c r="B1852" i="4"/>
  <c r="F1846" i="4"/>
  <c r="O1845" i="4"/>
  <c r="P1846" i="4"/>
  <c r="AA23" i="3"/>
  <c r="AC23" i="3"/>
  <c r="B1856" i="4"/>
  <c r="J1852" i="4"/>
  <c r="AA24" i="3"/>
  <c r="O1852" i="4"/>
  <c r="P1853" i="4"/>
  <c r="K1853" i="4"/>
  <c r="E1856" i="4"/>
  <c r="B1858" i="4"/>
  <c r="AC24" i="3"/>
  <c r="AA25" i="3"/>
  <c r="F1857" i="4"/>
  <c r="O1856" i="4"/>
  <c r="P1857" i="4"/>
  <c r="B1863" i="4"/>
  <c r="AC25" i="3"/>
  <c r="AA26" i="3"/>
  <c r="B1867" i="4"/>
  <c r="J1863" i="4"/>
  <c r="AC26" i="3"/>
  <c r="AA27" i="3"/>
  <c r="O1863" i="4"/>
  <c r="P1864" i="4"/>
  <c r="K1864" i="4"/>
  <c r="B1869" i="4"/>
  <c r="E1867" i="4"/>
  <c r="AC27" i="3"/>
  <c r="AA28" i="3"/>
  <c r="F1868" i="4"/>
  <c r="O1867" i="4"/>
  <c r="P1868" i="4"/>
  <c r="B1874" i="4"/>
  <c r="B1878" i="4"/>
  <c r="B1880" i="4"/>
  <c r="AC28" i="3"/>
  <c r="AA29" i="3"/>
  <c r="AC29" i="3"/>
  <c r="AA30" i="3"/>
  <c r="AC30" i="3"/>
  <c r="AA31" i="3"/>
  <c r="AC31" i="3"/>
  <c r="AA32" i="3"/>
  <c r="AC32" i="3"/>
  <c r="AA33" i="3"/>
  <c r="AC33" i="3"/>
  <c r="AA34" i="3"/>
  <c r="AC34" i="3"/>
  <c r="AA35" i="3"/>
  <c r="AC35" i="3"/>
  <c r="AA36" i="3"/>
  <c r="AC36" i="3"/>
  <c r="AA37" i="3"/>
  <c r="AC37" i="3"/>
  <c r="AA38" i="3"/>
  <c r="AC38" i="3"/>
  <c r="AA39" i="3"/>
  <c r="AC39" i="3"/>
  <c r="AA40" i="3"/>
  <c r="AC40" i="3"/>
  <c r="AA41" i="3"/>
  <c r="AC41" i="3"/>
  <c r="AA42" i="3"/>
  <c r="AC42" i="3"/>
  <c r="AA43" i="3"/>
  <c r="AC43" i="3"/>
  <c r="AA44" i="3"/>
  <c r="AC44" i="3"/>
  <c r="AA45" i="3"/>
  <c r="AC45" i="3"/>
  <c r="AA46" i="3"/>
  <c r="AC46" i="3"/>
  <c r="AA47" i="3"/>
  <c r="AC47" i="3"/>
  <c r="AA48" i="3"/>
  <c r="AC48" i="3"/>
  <c r="J158" i="8"/>
  <c r="J158" i="12"/>
  <c r="J158" i="6"/>
  <c r="J158" i="10"/>
  <c r="AA49" i="3"/>
  <c r="AC49" i="3"/>
  <c r="E165" i="8"/>
  <c r="K167" i="8"/>
  <c r="J165" i="8"/>
  <c r="O165" i="8"/>
  <c r="E165" i="12"/>
  <c r="K167" i="12"/>
  <c r="J165" i="12"/>
  <c r="O165" i="12"/>
  <c r="E165" i="6"/>
  <c r="K167" i="6"/>
  <c r="J165" i="6"/>
  <c r="O165" i="6"/>
  <c r="E165" i="10"/>
  <c r="K167" i="10"/>
  <c r="J165" i="10"/>
  <c r="O165" i="10"/>
  <c r="O158" i="10"/>
  <c r="P159" i="10"/>
  <c r="K159" i="10"/>
  <c r="K159" i="6"/>
  <c r="O158" i="6"/>
  <c r="P159" i="6"/>
  <c r="K159" i="12"/>
  <c r="O158" i="12"/>
  <c r="P159" i="12"/>
  <c r="O158" i="8"/>
  <c r="P159" i="8"/>
  <c r="K159" i="8"/>
  <c r="AA50" i="3"/>
  <c r="AC50" i="3"/>
  <c r="E164" i="8"/>
  <c r="E164" i="12"/>
  <c r="E164" i="10"/>
  <c r="E164" i="6"/>
  <c r="AA51" i="3"/>
  <c r="AC51" i="3"/>
  <c r="F166" i="6"/>
  <c r="P166" i="6"/>
  <c r="K166" i="6"/>
  <c r="J164" i="6"/>
  <c r="O164" i="6"/>
  <c r="K166" i="10"/>
  <c r="J164" i="10"/>
  <c r="O164" i="10"/>
  <c r="F166" i="10"/>
  <c r="P166" i="10"/>
  <c r="K166" i="12"/>
  <c r="J164" i="12"/>
  <c r="O164" i="12"/>
  <c r="F166" i="12"/>
  <c r="P166" i="12"/>
  <c r="K166" i="8"/>
  <c r="J164" i="8"/>
  <c r="O164" i="8"/>
  <c r="F166" i="8"/>
  <c r="P166" i="8"/>
  <c r="AA52" i="3"/>
  <c r="AC52" i="3"/>
  <c r="AA53" i="3"/>
  <c r="AC53" i="3"/>
  <c r="AA54" i="3"/>
  <c r="AC54" i="3"/>
  <c r="AA55" i="3"/>
  <c r="AC55" i="3"/>
  <c r="AA56" i="3"/>
  <c r="AC56" i="3"/>
  <c r="AA57" i="3"/>
  <c r="AC57" i="3"/>
  <c r="AA58" i="3"/>
  <c r="AC58" i="3"/>
  <c r="AA59" i="3"/>
  <c r="AC59" i="3"/>
  <c r="AA60" i="3"/>
  <c r="AC60" i="3"/>
  <c r="AA61" i="3"/>
  <c r="AC61" i="3"/>
  <c r="AA62" i="3"/>
  <c r="AC62" i="3"/>
  <c r="AA63" i="3"/>
  <c r="AC63" i="3"/>
  <c r="AA64" i="3"/>
  <c r="AC64" i="3"/>
  <c r="AA65" i="3"/>
  <c r="AC65" i="3"/>
  <c r="AA66" i="3"/>
  <c r="AC66" i="3"/>
  <c r="AA67" i="3"/>
  <c r="AC67" i="3"/>
  <c r="AA68" i="3"/>
  <c r="AC68" i="3"/>
  <c r="AA69" i="3"/>
  <c r="AC69" i="3"/>
  <c r="AA70" i="3"/>
  <c r="AC70" i="3"/>
  <c r="AA71" i="3"/>
  <c r="AC71" i="3"/>
  <c r="AA72" i="3"/>
  <c r="AC72" i="3"/>
  <c r="AA73" i="3"/>
  <c r="AC73" i="3"/>
  <c r="AA74" i="3"/>
  <c r="AC74" i="3"/>
  <c r="AA75" i="3"/>
  <c r="AC75" i="3"/>
  <c r="AA76" i="3"/>
  <c r="AC76" i="3"/>
  <c r="AA77" i="3"/>
  <c r="AC77" i="3"/>
  <c r="AA78" i="3"/>
  <c r="AC78" i="3"/>
  <c r="AA79" i="3"/>
  <c r="AC79" i="3"/>
  <c r="AA80" i="3"/>
  <c r="AC80" i="3"/>
  <c r="AA81" i="3"/>
  <c r="AC81" i="3"/>
  <c r="AA82" i="3"/>
  <c r="AC82" i="3"/>
  <c r="AA83" i="3"/>
  <c r="AC83" i="3"/>
  <c r="AA84" i="3"/>
  <c r="AC84" i="3"/>
  <c r="AA85" i="3"/>
  <c r="AC85" i="3"/>
  <c r="AA86" i="3"/>
  <c r="AC86" i="3"/>
  <c r="AA87" i="3"/>
  <c r="E297" i="6"/>
  <c r="K299" i="6"/>
  <c r="J297" i="6"/>
  <c r="O297" i="6"/>
  <c r="E297" i="10"/>
  <c r="K299" i="10"/>
  <c r="J297" i="10"/>
  <c r="O297" i="10"/>
  <c r="E297" i="8"/>
  <c r="K299" i="8"/>
  <c r="J297" i="8"/>
  <c r="O297" i="8"/>
  <c r="E297" i="12"/>
  <c r="K299" i="12"/>
  <c r="J297" i="12"/>
  <c r="O297" i="12"/>
  <c r="AC87" i="3"/>
  <c r="AA88" i="3"/>
  <c r="E296" i="8"/>
  <c r="E296" i="6"/>
  <c r="E296" i="12"/>
  <c r="E296" i="10"/>
  <c r="AC88" i="3"/>
  <c r="AA89" i="3"/>
  <c r="F298" i="10"/>
  <c r="P298" i="10"/>
  <c r="K298" i="10"/>
  <c r="J296" i="10"/>
  <c r="O296" i="10"/>
  <c r="K298" i="12"/>
  <c r="J296" i="12"/>
  <c r="O296" i="12"/>
  <c r="F298" i="12"/>
  <c r="P298" i="12"/>
  <c r="K298" i="6"/>
  <c r="J296" i="6"/>
  <c r="O296" i="6"/>
  <c r="F298" i="6"/>
  <c r="P298" i="6"/>
  <c r="K298" i="8"/>
  <c r="J296" i="8"/>
  <c r="O296" i="8"/>
  <c r="F298" i="8"/>
  <c r="P298" i="8"/>
  <c r="AC89" i="3"/>
  <c r="AA90" i="3"/>
  <c r="AC90" i="3"/>
  <c r="AA91" i="3"/>
  <c r="AC91" i="3"/>
  <c r="AA92" i="3"/>
  <c r="AC92" i="3"/>
  <c r="AA93" i="3"/>
  <c r="AC93" i="3"/>
  <c r="AA94" i="3"/>
  <c r="AC94" i="3"/>
  <c r="AA95" i="3"/>
  <c r="AC95" i="3"/>
  <c r="AA96" i="3"/>
  <c r="AC96" i="3"/>
  <c r="AA97" i="3"/>
  <c r="B2094" i="4"/>
  <c r="AC97" i="3"/>
  <c r="AA98" i="3"/>
  <c r="B2098" i="4"/>
  <c r="J2094" i="4"/>
  <c r="AC98" i="3"/>
  <c r="AA99" i="3"/>
  <c r="K2095" i="4"/>
  <c r="O2094" i="4"/>
  <c r="P2095" i="4"/>
  <c r="E2098" i="4"/>
  <c r="B2100" i="4"/>
  <c r="AC99" i="3"/>
  <c r="AA100" i="3"/>
  <c r="B2105" i="4"/>
  <c r="F2099" i="4"/>
  <c r="O2098" i="4"/>
  <c r="P2099" i="4"/>
  <c r="AC100" i="3"/>
  <c r="AA101" i="3"/>
  <c r="B2109" i="4"/>
  <c r="J2105" i="4"/>
  <c r="AC101" i="3"/>
  <c r="AA102" i="3"/>
  <c r="K2106" i="4"/>
  <c r="O2105" i="4"/>
  <c r="P2106" i="4"/>
  <c r="B2111" i="4"/>
  <c r="E2109" i="4"/>
  <c r="AC102" i="3"/>
  <c r="AA103" i="3"/>
  <c r="O2109" i="4"/>
  <c r="P2110" i="4"/>
  <c r="F2110" i="4"/>
  <c r="B2116" i="4"/>
  <c r="AC103" i="3"/>
  <c r="AA104" i="3"/>
  <c r="J2116" i="4"/>
  <c r="B2120" i="4"/>
  <c r="AC104" i="3"/>
  <c r="AA105" i="3"/>
  <c r="E2120" i="4"/>
  <c r="B2122" i="4"/>
  <c r="K2117" i="4"/>
  <c r="O2116" i="4"/>
  <c r="P2117" i="4"/>
  <c r="AC105" i="3"/>
  <c r="AA106" i="3"/>
  <c r="B2127" i="4"/>
  <c r="F2121" i="4"/>
  <c r="O2120" i="4"/>
  <c r="P2121" i="4"/>
  <c r="AC106" i="3"/>
  <c r="AA107" i="3"/>
  <c r="J2127" i="4"/>
  <c r="B2131" i="4"/>
  <c r="AC107" i="3"/>
  <c r="AA108" i="3"/>
  <c r="B2133" i="4"/>
  <c r="E2131" i="4"/>
  <c r="O2127" i="4"/>
  <c r="P2128" i="4"/>
  <c r="K2128" i="4"/>
  <c r="AC108" i="3"/>
  <c r="AA109" i="3"/>
  <c r="O2131" i="4"/>
  <c r="P2132" i="4"/>
  <c r="F2132" i="4"/>
  <c r="B2138" i="4"/>
  <c r="AC109" i="3"/>
  <c r="AA110" i="3"/>
  <c r="J2138" i="4"/>
  <c r="B2142" i="4"/>
  <c r="AC110" i="3"/>
  <c r="AA111" i="3"/>
  <c r="B2144" i="4"/>
  <c r="E2142" i="4"/>
  <c r="K2139" i="4"/>
  <c r="O2138" i="4"/>
  <c r="P2139" i="4"/>
  <c r="AC111" i="3"/>
  <c r="AA112" i="3"/>
  <c r="J158" i="4"/>
  <c r="O2142" i="4"/>
  <c r="P2143" i="4"/>
  <c r="F2143" i="4"/>
  <c r="B2149" i="4"/>
  <c r="AC112" i="3"/>
  <c r="AA113" i="3"/>
  <c r="J2149" i="4"/>
  <c r="B2153" i="4"/>
  <c r="AC113" i="3"/>
  <c r="AA114" i="3"/>
  <c r="E2153" i="4"/>
  <c r="B2155" i="4"/>
  <c r="O2149" i="4"/>
  <c r="P2150" i="4"/>
  <c r="K2150" i="4"/>
  <c r="AC114" i="3"/>
  <c r="AA115" i="3"/>
  <c r="B2160" i="4"/>
  <c r="O2153" i="4"/>
  <c r="P2154" i="4"/>
  <c r="F2154" i="4"/>
  <c r="AC115" i="3"/>
  <c r="AA116" i="3"/>
  <c r="J2160" i="4"/>
  <c r="B2164" i="4"/>
  <c r="AC116" i="3"/>
  <c r="AA117" i="3"/>
  <c r="B2166" i="4"/>
  <c r="E2164" i="4"/>
  <c r="K2161" i="4"/>
  <c r="O2160" i="4"/>
  <c r="P2161" i="4"/>
  <c r="AC117" i="3"/>
  <c r="AA118" i="3"/>
  <c r="F2165" i="4"/>
  <c r="O2164" i="4"/>
  <c r="P2165" i="4"/>
  <c r="B2171" i="4"/>
  <c r="AC118" i="3"/>
  <c r="AA119" i="3"/>
  <c r="B2175" i="4"/>
  <c r="J2171" i="4"/>
  <c r="AC119" i="3"/>
  <c r="AA120" i="3"/>
  <c r="K2172" i="4"/>
  <c r="O2171" i="4"/>
  <c r="P2172" i="4"/>
  <c r="E2175" i="4"/>
  <c r="B2177" i="4"/>
  <c r="AC120" i="3"/>
  <c r="AA121" i="3"/>
  <c r="B2182" i="4"/>
  <c r="O2175" i="4"/>
  <c r="P2176" i="4"/>
  <c r="F2176" i="4"/>
  <c r="AC121" i="3"/>
  <c r="AA122" i="3"/>
  <c r="J2182" i="4"/>
  <c r="B2186" i="4"/>
  <c r="AC122" i="3"/>
  <c r="AA123" i="3"/>
  <c r="E429" i="6"/>
  <c r="K431" i="6"/>
  <c r="J429" i="6"/>
  <c r="O429" i="6"/>
  <c r="E429" i="8"/>
  <c r="K431" i="8"/>
  <c r="J429" i="8"/>
  <c r="O429" i="8"/>
  <c r="E429" i="12"/>
  <c r="K431" i="12"/>
  <c r="J429" i="12"/>
  <c r="O429" i="12"/>
  <c r="E429" i="10"/>
  <c r="K431" i="10"/>
  <c r="J429" i="10"/>
  <c r="O429" i="10"/>
  <c r="E2186" i="4"/>
  <c r="B2188" i="4"/>
  <c r="K2183" i="4"/>
  <c r="O2182" i="4"/>
  <c r="P2183" i="4"/>
  <c r="AC123" i="3"/>
  <c r="AA124" i="3"/>
  <c r="E428" i="6"/>
  <c r="E428" i="10"/>
  <c r="E428" i="12"/>
  <c r="E428" i="8"/>
  <c r="B2193" i="4"/>
  <c r="O2186" i="4"/>
  <c r="P2187" i="4"/>
  <c r="F2187" i="4"/>
  <c r="AC124" i="3"/>
  <c r="AA125" i="3"/>
  <c r="K430" i="8"/>
  <c r="J428" i="8"/>
  <c r="O428" i="8"/>
  <c r="F430" i="8"/>
  <c r="P430" i="8"/>
  <c r="F430" i="12"/>
  <c r="P430" i="12"/>
  <c r="K430" i="12"/>
  <c r="J428" i="12"/>
  <c r="O428" i="12"/>
  <c r="K430" i="10"/>
  <c r="J428" i="10"/>
  <c r="O428" i="10"/>
  <c r="F430" i="10"/>
  <c r="P430" i="10"/>
  <c r="F430" i="6"/>
  <c r="P430" i="6"/>
  <c r="K430" i="6"/>
  <c r="J428" i="6"/>
  <c r="O428" i="6"/>
  <c r="B2197" i="4"/>
  <c r="J2193" i="4"/>
  <c r="AC125" i="3"/>
  <c r="AA126" i="3"/>
  <c r="K2194" i="4"/>
  <c r="O2193" i="4"/>
  <c r="P2194" i="4"/>
  <c r="B2199" i="4"/>
  <c r="E2197" i="4"/>
  <c r="AC126" i="3"/>
  <c r="AA127" i="3"/>
  <c r="B2204" i="4"/>
  <c r="O2197" i="4"/>
  <c r="P2198" i="4"/>
  <c r="F2198" i="4"/>
  <c r="AC127" i="3"/>
  <c r="AA128" i="3"/>
  <c r="J2204" i="4"/>
  <c r="B2208" i="4"/>
  <c r="AC128" i="3"/>
  <c r="AA129" i="3"/>
  <c r="E2208" i="4"/>
  <c r="B2210" i="4"/>
  <c r="K2205" i="4"/>
  <c r="O2204" i="4"/>
  <c r="P2205" i="4"/>
  <c r="AC129" i="3"/>
  <c r="AA130" i="3"/>
  <c r="B2215" i="4"/>
  <c r="F2209" i="4"/>
  <c r="O2208" i="4"/>
  <c r="P2209" i="4"/>
  <c r="AC130" i="3"/>
  <c r="AA131" i="3"/>
  <c r="J2215" i="4"/>
  <c r="B2219" i="4"/>
  <c r="AC131" i="3"/>
  <c r="AA132" i="3"/>
  <c r="B2221" i="4"/>
  <c r="E2219" i="4"/>
  <c r="O2215" i="4"/>
  <c r="P2216" i="4"/>
  <c r="K2216" i="4"/>
  <c r="AC132" i="3"/>
  <c r="AA133" i="3"/>
  <c r="F2220" i="4"/>
  <c r="O2219" i="4"/>
  <c r="P2220" i="4"/>
  <c r="B2226" i="4"/>
  <c r="AC133" i="3"/>
  <c r="AA134" i="3"/>
  <c r="B2230" i="4"/>
  <c r="J2226" i="4"/>
  <c r="AC134" i="3"/>
  <c r="AA135" i="3"/>
  <c r="K2227" i="4"/>
  <c r="O2226" i="4"/>
  <c r="P2227" i="4"/>
  <c r="B2232" i="4"/>
  <c r="E2230" i="4"/>
  <c r="AC135" i="3"/>
  <c r="AA136" i="3"/>
  <c r="O2230" i="4"/>
  <c r="P2231" i="4"/>
  <c r="F2231" i="4"/>
  <c r="B2237" i="4"/>
  <c r="AC136" i="3"/>
  <c r="AA137" i="3"/>
  <c r="B2241" i="4"/>
  <c r="J2237" i="4"/>
  <c r="AC137" i="3"/>
  <c r="AA138" i="3"/>
  <c r="O2237" i="4"/>
  <c r="P2238" i="4"/>
  <c r="K2238" i="4"/>
  <c r="E2241" i="4"/>
  <c r="B2243" i="4"/>
  <c r="AC138" i="3"/>
  <c r="AA139" i="3"/>
  <c r="B2248" i="4"/>
  <c r="F2242" i="4"/>
  <c r="O2241" i="4"/>
  <c r="P2242" i="4"/>
  <c r="AC139" i="3"/>
  <c r="AA140" i="3"/>
  <c r="J2248" i="4"/>
  <c r="B2252" i="4"/>
  <c r="AC140" i="3"/>
  <c r="AA141" i="3"/>
  <c r="B2254" i="4"/>
  <c r="E2252" i="4"/>
  <c r="K2249" i="4"/>
  <c r="O2248" i="4"/>
  <c r="P2249" i="4"/>
  <c r="AC141" i="3"/>
  <c r="AA142" i="3"/>
  <c r="F2253" i="4"/>
  <c r="O2252" i="4"/>
  <c r="P2253" i="4"/>
  <c r="B2259" i="4"/>
  <c r="AC142" i="3"/>
  <c r="AA143" i="3"/>
  <c r="B2263" i="4"/>
  <c r="J2259" i="4"/>
  <c r="AC143" i="3"/>
  <c r="AA144" i="3"/>
  <c r="K2260" i="4"/>
  <c r="O2259" i="4"/>
  <c r="P2260" i="4"/>
  <c r="E2263" i="4"/>
  <c r="B2265" i="4"/>
  <c r="AC144" i="3"/>
  <c r="AA145" i="3"/>
  <c r="B2270" i="4"/>
  <c r="F2264" i="4"/>
  <c r="O2263" i="4"/>
  <c r="P2264" i="4"/>
  <c r="AC145" i="3"/>
  <c r="AA146" i="3"/>
  <c r="B2274" i="4"/>
  <c r="J2270" i="4"/>
  <c r="AC146" i="3"/>
  <c r="AA147" i="3"/>
  <c r="E2274" i="4"/>
  <c r="B2276" i="4"/>
  <c r="K2271" i="4"/>
  <c r="O2270" i="4"/>
  <c r="P2271" i="4"/>
  <c r="AC147" i="3"/>
  <c r="AA148" i="3"/>
  <c r="B2281" i="4"/>
  <c r="O2274" i="4"/>
  <c r="P2275" i="4"/>
  <c r="F2275" i="4"/>
  <c r="AC148" i="3"/>
  <c r="AA149" i="3"/>
  <c r="J2281" i="4"/>
  <c r="B2285" i="4"/>
  <c r="AC149" i="3"/>
  <c r="AA150" i="3"/>
  <c r="B2287" i="4"/>
  <c r="B2292" i="4"/>
  <c r="E2285" i="4"/>
  <c r="K2282" i="4"/>
  <c r="O2281" i="4"/>
  <c r="P2282" i="4"/>
  <c r="AC150" i="3"/>
  <c r="AA151" i="3"/>
  <c r="O2285" i="4"/>
  <c r="P2286" i="4"/>
  <c r="F2286" i="4"/>
  <c r="AC151" i="3"/>
  <c r="AA152" i="3"/>
  <c r="AC152" i="3"/>
  <c r="AA153" i="3"/>
  <c r="AC153" i="3"/>
  <c r="AA154" i="3"/>
  <c r="AC154" i="3"/>
  <c r="AA155" i="3"/>
  <c r="AC155" i="3"/>
  <c r="AA156" i="3"/>
  <c r="AC156" i="3"/>
  <c r="AA157" i="3"/>
  <c r="E48" i="4"/>
  <c r="K50" i="4"/>
  <c r="J48" i="4"/>
  <c r="O48" i="4"/>
  <c r="E59" i="4"/>
  <c r="K61" i="4"/>
  <c r="J59" i="4"/>
  <c r="O59" i="4"/>
  <c r="E70" i="4"/>
  <c r="K72" i="4"/>
  <c r="J70" i="4"/>
  <c r="O70" i="4"/>
  <c r="AC157" i="3"/>
  <c r="AA158" i="3"/>
  <c r="E47" i="4"/>
  <c r="E58" i="4"/>
  <c r="E69" i="4"/>
  <c r="AC158" i="3"/>
  <c r="AA159" i="3"/>
  <c r="K71" i="4"/>
  <c r="J69" i="4"/>
  <c r="O69" i="4"/>
  <c r="F71" i="4"/>
  <c r="P71" i="4"/>
  <c r="K60" i="4"/>
  <c r="J58" i="4"/>
  <c r="O58" i="4"/>
  <c r="F60" i="4"/>
  <c r="P60" i="4"/>
  <c r="K49" i="4"/>
  <c r="J47" i="4"/>
  <c r="O47" i="4"/>
  <c r="F49" i="4"/>
  <c r="P49" i="4"/>
  <c r="AC159" i="3"/>
  <c r="AA160" i="3"/>
  <c r="E561" i="8"/>
  <c r="K563" i="8"/>
  <c r="J561" i="8"/>
  <c r="O561" i="8"/>
  <c r="E561" i="6"/>
  <c r="K563" i="6"/>
  <c r="J561" i="6"/>
  <c r="O561" i="6"/>
  <c r="E561" i="12"/>
  <c r="K563" i="12"/>
  <c r="J561" i="12"/>
  <c r="O561" i="12"/>
  <c r="E561" i="10"/>
  <c r="K563" i="10"/>
  <c r="J561" i="10"/>
  <c r="O561" i="10"/>
  <c r="AC160" i="3"/>
  <c r="AA161" i="3"/>
  <c r="E560" i="6"/>
  <c r="E560" i="12"/>
  <c r="E560" i="8"/>
  <c r="E560" i="10"/>
  <c r="AC161" i="3"/>
  <c r="AA162" i="3"/>
  <c r="F562" i="10"/>
  <c r="P562" i="10"/>
  <c r="K562" i="10"/>
  <c r="J560" i="10"/>
  <c r="O560" i="10"/>
  <c r="F562" i="8"/>
  <c r="P562" i="8"/>
  <c r="K562" i="8"/>
  <c r="J560" i="8"/>
  <c r="O560" i="8"/>
  <c r="F562" i="12"/>
  <c r="P562" i="12"/>
  <c r="K562" i="12"/>
  <c r="J560" i="12"/>
  <c r="O560" i="12"/>
  <c r="F562" i="6"/>
  <c r="P562" i="6"/>
  <c r="K562" i="6"/>
  <c r="J560" i="6"/>
  <c r="O560" i="6"/>
  <c r="AC162" i="3"/>
  <c r="AA163" i="3"/>
  <c r="AC163" i="3"/>
  <c r="AA164" i="3"/>
  <c r="AC164" i="3"/>
  <c r="AA165" i="3"/>
  <c r="AC165" i="3"/>
  <c r="AA166" i="3"/>
  <c r="AC166" i="3"/>
  <c r="AA167" i="3"/>
  <c r="AC167" i="3"/>
  <c r="AA168" i="3"/>
  <c r="AC168" i="3"/>
  <c r="AA169" i="3"/>
  <c r="AC169" i="3"/>
  <c r="AA170" i="3"/>
  <c r="AC170" i="3"/>
  <c r="AA171" i="3"/>
  <c r="AC171" i="3"/>
  <c r="AA172" i="3"/>
  <c r="AC172" i="3"/>
  <c r="AA173" i="3"/>
  <c r="AC173" i="3"/>
  <c r="AA174" i="3"/>
  <c r="AC174" i="3"/>
  <c r="AA175" i="3"/>
  <c r="AC175" i="3"/>
  <c r="AA176" i="3"/>
  <c r="AC176" i="3"/>
  <c r="AA177" i="3"/>
  <c r="AC177" i="3"/>
  <c r="AA178" i="3"/>
  <c r="AC178" i="3"/>
  <c r="AA179" i="3"/>
  <c r="AC179" i="3"/>
  <c r="AA180" i="3"/>
  <c r="AC180" i="3"/>
  <c r="AA181" i="3"/>
  <c r="AC181" i="3"/>
  <c r="AA182" i="3"/>
  <c r="AC182" i="3"/>
  <c r="AA183" i="3"/>
  <c r="AC183" i="3"/>
  <c r="AA184" i="3"/>
  <c r="AC184" i="3"/>
  <c r="AA185" i="3"/>
  <c r="AC185" i="3"/>
  <c r="AA186" i="3"/>
  <c r="AC186" i="3"/>
  <c r="AA187" i="3"/>
  <c r="AC187" i="3"/>
  <c r="AA188" i="3"/>
  <c r="AC188" i="3"/>
  <c r="AA189" i="3"/>
  <c r="AC189" i="3"/>
  <c r="AA190" i="3"/>
  <c r="AC190" i="3"/>
  <c r="AA191" i="3"/>
  <c r="AC191" i="3"/>
  <c r="AA192" i="3"/>
  <c r="AC192" i="3"/>
  <c r="AA193" i="3"/>
  <c r="AC193" i="3"/>
  <c r="AA194" i="3"/>
  <c r="AC194" i="3"/>
  <c r="AA195" i="3"/>
  <c r="AC195" i="3"/>
  <c r="AA196" i="3"/>
  <c r="AC196" i="3"/>
  <c r="AA197" i="3"/>
  <c r="AC197" i="3"/>
  <c r="AA198" i="3"/>
  <c r="AC198" i="3"/>
  <c r="AA199" i="3"/>
  <c r="AC199" i="3"/>
  <c r="AA200" i="3"/>
  <c r="AC200" i="3"/>
  <c r="AA201" i="3"/>
  <c r="E136" i="4"/>
  <c r="K138" i="4"/>
  <c r="J136" i="4"/>
  <c r="O136" i="4"/>
  <c r="E103" i="4"/>
  <c r="K105" i="4"/>
  <c r="J103" i="4"/>
  <c r="O103" i="4"/>
  <c r="E114" i="4"/>
  <c r="K116" i="4"/>
  <c r="J114" i="4"/>
  <c r="O114" i="4"/>
  <c r="E125" i="4"/>
  <c r="K127" i="4"/>
  <c r="J125" i="4"/>
  <c r="O125" i="4"/>
  <c r="E92" i="4"/>
  <c r="K94" i="4"/>
  <c r="J92" i="4"/>
  <c r="O92" i="4"/>
  <c r="AC201" i="3"/>
  <c r="AA202" i="3"/>
  <c r="AC202" i="3"/>
  <c r="AA203" i="3"/>
  <c r="E135" i="4"/>
  <c r="E102" i="4"/>
  <c r="E113" i="4"/>
  <c r="E124" i="4"/>
  <c r="E91" i="4"/>
  <c r="AC203" i="3"/>
  <c r="AA204" i="3"/>
  <c r="F93" i="4"/>
  <c r="P93" i="4"/>
  <c r="K93" i="4"/>
  <c r="J91" i="4"/>
  <c r="O91" i="4"/>
  <c r="F126" i="4"/>
  <c r="P126" i="4"/>
  <c r="K126" i="4"/>
  <c r="J124" i="4"/>
  <c r="O124" i="4"/>
  <c r="F115" i="4"/>
  <c r="P115" i="4"/>
  <c r="K115" i="4"/>
  <c r="J113" i="4"/>
  <c r="O113" i="4"/>
  <c r="F104" i="4"/>
  <c r="P104" i="4"/>
  <c r="K104" i="4"/>
  <c r="J102" i="4"/>
  <c r="O102" i="4"/>
  <c r="K137" i="4"/>
  <c r="J135" i="4"/>
  <c r="O135" i="4"/>
  <c r="F137" i="4"/>
  <c r="P137" i="4"/>
  <c r="AC204" i="3"/>
  <c r="AA205" i="3"/>
  <c r="AC205" i="3"/>
  <c r="AA206" i="3"/>
  <c r="AC206" i="3"/>
  <c r="AA207" i="3"/>
  <c r="AC207" i="3"/>
  <c r="AA208" i="3"/>
  <c r="AC208" i="3"/>
  <c r="AA209" i="3"/>
  <c r="AC209" i="3"/>
  <c r="AA210" i="3"/>
  <c r="AC210" i="3"/>
  <c r="AA211" i="3"/>
  <c r="AC211" i="3"/>
  <c r="AA212" i="3"/>
  <c r="AC212" i="3"/>
  <c r="AA213" i="3"/>
  <c r="AC213" i="3"/>
  <c r="AA214" i="3"/>
  <c r="AC214" i="3"/>
  <c r="AA215" i="3"/>
  <c r="AC215" i="3"/>
  <c r="AA216" i="3"/>
  <c r="E147" i="4"/>
  <c r="K149" i="4"/>
  <c r="J147" i="4"/>
  <c r="O147" i="4"/>
  <c r="AC216" i="3"/>
  <c r="AA217" i="3"/>
  <c r="E146" i="4"/>
  <c r="AC217" i="3"/>
  <c r="AA218" i="3"/>
  <c r="F148" i="4"/>
  <c r="P148" i="4"/>
  <c r="K148" i="4"/>
  <c r="J146" i="4"/>
  <c r="O146" i="4"/>
  <c r="J879" i="4"/>
  <c r="AC218" i="3"/>
  <c r="AA219" i="3"/>
  <c r="AC219" i="3"/>
  <c r="AA220" i="3"/>
  <c r="AC220" i="3"/>
  <c r="AA221" i="3"/>
  <c r="AC221" i="3"/>
  <c r="AA222" i="3"/>
  <c r="AC222" i="3"/>
  <c r="AA223" i="3"/>
  <c r="AC223" i="3"/>
  <c r="AA224" i="3"/>
  <c r="AC224" i="3"/>
  <c r="AA225" i="3"/>
  <c r="AC225" i="3"/>
  <c r="AA226" i="3"/>
  <c r="AC226" i="3"/>
  <c r="AA227" i="3"/>
  <c r="AC227" i="3"/>
  <c r="AA228" i="3"/>
  <c r="AC228" i="3"/>
  <c r="AA229" i="3"/>
  <c r="AC229" i="3"/>
  <c r="AA230" i="3"/>
  <c r="AC230" i="3"/>
  <c r="AA231" i="3"/>
  <c r="AC231" i="3"/>
  <c r="AA232" i="3"/>
  <c r="AC232" i="3"/>
  <c r="AA233" i="3"/>
  <c r="AC233" i="3"/>
  <c r="AA234" i="3"/>
  <c r="AC234" i="3"/>
  <c r="AA235" i="3"/>
  <c r="AC235" i="3"/>
  <c r="AA236" i="3"/>
  <c r="AC236" i="3"/>
  <c r="AA237" i="3"/>
  <c r="AC237" i="3"/>
  <c r="AA238" i="3"/>
  <c r="AC238" i="3"/>
  <c r="AA239" i="3"/>
  <c r="AC239" i="3"/>
  <c r="AA240" i="3"/>
  <c r="AC240" i="3"/>
  <c r="AA241" i="3"/>
  <c r="AC241" i="3"/>
  <c r="AA242" i="3"/>
  <c r="AC242" i="3"/>
  <c r="AA243" i="3"/>
  <c r="AC243" i="3"/>
  <c r="AA244" i="3"/>
  <c r="AC244" i="3"/>
  <c r="AA245" i="3"/>
  <c r="AC245" i="3"/>
  <c r="AA246" i="3"/>
  <c r="AC246" i="3"/>
  <c r="AA247" i="3"/>
  <c r="AC247" i="3"/>
  <c r="AA248" i="3"/>
  <c r="AC248" i="3"/>
  <c r="AA249" i="3"/>
  <c r="AC249" i="3"/>
  <c r="AA250" i="3"/>
  <c r="AC250" i="3"/>
  <c r="AA251" i="3"/>
  <c r="AC251" i="3"/>
  <c r="AA252" i="3"/>
  <c r="AC252" i="3"/>
  <c r="AA253" i="3"/>
  <c r="AC253" i="3"/>
  <c r="AA254" i="3"/>
  <c r="AC254" i="3"/>
  <c r="AA255" i="3"/>
  <c r="AC255" i="3"/>
  <c r="AA256" i="3"/>
  <c r="AC256" i="3"/>
  <c r="AA257" i="3"/>
  <c r="AC257" i="3"/>
  <c r="AA258" i="3"/>
  <c r="AC258" i="3"/>
  <c r="AA259" i="3"/>
  <c r="AC259" i="3"/>
  <c r="AA260" i="3"/>
  <c r="AC260" i="3"/>
  <c r="AA261" i="3"/>
  <c r="AC261" i="3"/>
  <c r="AA262" i="3"/>
  <c r="AC262" i="3"/>
  <c r="AA263" i="3"/>
  <c r="AC263" i="3"/>
  <c r="AA264" i="3"/>
  <c r="AC264" i="3"/>
  <c r="AA265" i="3"/>
  <c r="AC265" i="3"/>
  <c r="AA266" i="3"/>
  <c r="AC266" i="3"/>
  <c r="AA267" i="3"/>
  <c r="AC267" i="3"/>
  <c r="AA268" i="3"/>
  <c r="AC268" i="3"/>
  <c r="AA269" i="3"/>
  <c r="AC269" i="3"/>
  <c r="AA270" i="3"/>
  <c r="AC270" i="3"/>
  <c r="AA271" i="3"/>
  <c r="AC271" i="3"/>
  <c r="AA272" i="3"/>
  <c r="AC272" i="3"/>
  <c r="AA273" i="3"/>
  <c r="AC273" i="3"/>
  <c r="AA274" i="3"/>
  <c r="AC274" i="3"/>
  <c r="AA275" i="3"/>
  <c r="AC275" i="3"/>
  <c r="AA276" i="3"/>
  <c r="AC276" i="3"/>
  <c r="AA277" i="3"/>
  <c r="AC277" i="3"/>
  <c r="AA278" i="3"/>
  <c r="AC278" i="3"/>
  <c r="AA279" i="3"/>
  <c r="AC279" i="3"/>
  <c r="AA280" i="3"/>
  <c r="AC280" i="3"/>
  <c r="AA281" i="3"/>
  <c r="AC281" i="3"/>
  <c r="AA282" i="3"/>
  <c r="AC282" i="3"/>
  <c r="AA283" i="3"/>
  <c r="AC283" i="3"/>
  <c r="AA284" i="3"/>
  <c r="AC284" i="3"/>
  <c r="AA285" i="3"/>
  <c r="AC285" i="3"/>
  <c r="AA286" i="3"/>
  <c r="AC286" i="3"/>
  <c r="AA287" i="3"/>
  <c r="AC287" i="3"/>
  <c r="AA288" i="3"/>
  <c r="B2793" i="4"/>
  <c r="E2791" i="4"/>
  <c r="AC288" i="3"/>
  <c r="AA289" i="3"/>
  <c r="O2791" i="4"/>
  <c r="P2792" i="4"/>
  <c r="F2792" i="4"/>
  <c r="B2798" i="4"/>
  <c r="AC289" i="3"/>
  <c r="AA290" i="3"/>
  <c r="J2798" i="4"/>
  <c r="B2802" i="4"/>
  <c r="AC290" i="3"/>
  <c r="AA291" i="3"/>
  <c r="E2802" i="4"/>
  <c r="B2804" i="4"/>
  <c r="K2799" i="4"/>
  <c r="O2798" i="4"/>
  <c r="P2799" i="4"/>
  <c r="AC291" i="3"/>
  <c r="AA292" i="3"/>
  <c r="B2809" i="4"/>
  <c r="F2803" i="4"/>
  <c r="O2802" i="4"/>
  <c r="P2803" i="4"/>
  <c r="AC292" i="3"/>
  <c r="AA293" i="3"/>
  <c r="B2813" i="4"/>
  <c r="J2809" i="4"/>
  <c r="AC293" i="3"/>
  <c r="AA294" i="3"/>
  <c r="K2810" i="4"/>
  <c r="O2809" i="4"/>
  <c r="P2810" i="4"/>
  <c r="B2815" i="4"/>
  <c r="E2813" i="4"/>
  <c r="AC294" i="3"/>
  <c r="AA295" i="3"/>
  <c r="B2820" i="4"/>
  <c r="F2814" i="4"/>
  <c r="O2813" i="4"/>
  <c r="P2814" i="4"/>
  <c r="AC295" i="3"/>
  <c r="AA296" i="3"/>
  <c r="J2820" i="4"/>
  <c r="B2824" i="4"/>
  <c r="AC296" i="3"/>
  <c r="AA297" i="3"/>
  <c r="B2826" i="4"/>
  <c r="E2824" i="4"/>
  <c r="K2821" i="4"/>
  <c r="O2820" i="4"/>
  <c r="P2821" i="4"/>
  <c r="AC297" i="3"/>
  <c r="AA298" i="3"/>
  <c r="F2825" i="4"/>
  <c r="O2824" i="4"/>
  <c r="P2825" i="4"/>
  <c r="B2831" i="4"/>
  <c r="AC298" i="3"/>
  <c r="AA299" i="3"/>
  <c r="J2831" i="4"/>
  <c r="B2835" i="4"/>
  <c r="AC299" i="3"/>
  <c r="AA300" i="3"/>
  <c r="E2835" i="4"/>
  <c r="B2837" i="4"/>
  <c r="K2832" i="4"/>
  <c r="O2831" i="4"/>
  <c r="P2832" i="4"/>
  <c r="AC300" i="3"/>
  <c r="AA301" i="3"/>
  <c r="B2842" i="4"/>
  <c r="F2836" i="4"/>
  <c r="O2835" i="4"/>
  <c r="P2836" i="4"/>
  <c r="AC301" i="3"/>
  <c r="AA302" i="3"/>
  <c r="B2846" i="4"/>
  <c r="J2842" i="4"/>
  <c r="AC302" i="3"/>
  <c r="AA303" i="3"/>
  <c r="O2842" i="4"/>
  <c r="P2843" i="4"/>
  <c r="K2843" i="4"/>
  <c r="B2848" i="4"/>
  <c r="E2846" i="4"/>
  <c r="AC303" i="3"/>
  <c r="AA304" i="3"/>
  <c r="O2846" i="4"/>
  <c r="P2847" i="4"/>
  <c r="F2847" i="4"/>
  <c r="B2853" i="4"/>
  <c r="AC304" i="3"/>
  <c r="AA305" i="3"/>
  <c r="B2857" i="4"/>
  <c r="J2853" i="4"/>
  <c r="AC305" i="3"/>
  <c r="AA306" i="3"/>
  <c r="K2854" i="4"/>
  <c r="O2853" i="4"/>
  <c r="P2854" i="4"/>
  <c r="B2859" i="4"/>
  <c r="E2857" i="4"/>
  <c r="AC306" i="3"/>
  <c r="AA307" i="3"/>
  <c r="B2864" i="4"/>
  <c r="F2858" i="4"/>
  <c r="O2857" i="4"/>
  <c r="P2858" i="4"/>
  <c r="AC307" i="3"/>
  <c r="AA308" i="3"/>
  <c r="B2868" i="4"/>
  <c r="J2864" i="4"/>
  <c r="AC308" i="3"/>
  <c r="AA309" i="3"/>
  <c r="O2864" i="4"/>
  <c r="P2865" i="4"/>
  <c r="K2865" i="4"/>
  <c r="E2868" i="4"/>
  <c r="AC309" i="3"/>
  <c r="AA310" i="3"/>
  <c r="F2869" i="4"/>
  <c r="O2868" i="4"/>
  <c r="P2869" i="4"/>
  <c r="AC310" i="3"/>
  <c r="AA311" i="3"/>
  <c r="AC311" i="3"/>
  <c r="AA312" i="3"/>
  <c r="AC312" i="3"/>
  <c r="AA313" i="3"/>
  <c r="AC313" i="3"/>
  <c r="AA314" i="3"/>
  <c r="AC314" i="3"/>
  <c r="AA315" i="3"/>
  <c r="AC315" i="3"/>
  <c r="AA316" i="3"/>
  <c r="AC316" i="3"/>
  <c r="AA317" i="3"/>
  <c r="AC317" i="3"/>
  <c r="AA318" i="3"/>
  <c r="AC318" i="3"/>
  <c r="AA319" i="3"/>
  <c r="AC319" i="3"/>
  <c r="AA320" i="3"/>
  <c r="AC320" i="3"/>
  <c r="AA321" i="3"/>
  <c r="AC321" i="3"/>
  <c r="AA322" i="3"/>
  <c r="AC322" i="3"/>
  <c r="AA323" i="3"/>
  <c r="AC323" i="3"/>
  <c r="AA324" i="3"/>
  <c r="AC324" i="3"/>
  <c r="AA325" i="3"/>
  <c r="AC325" i="3"/>
  <c r="AA326" i="3"/>
  <c r="E81" i="4"/>
  <c r="K83" i="4"/>
  <c r="J81" i="4"/>
  <c r="O81" i="4"/>
  <c r="AC326" i="3"/>
  <c r="AA327" i="3"/>
  <c r="AC327" i="3"/>
  <c r="AA328" i="3"/>
  <c r="E80" i="4"/>
  <c r="AC328" i="3"/>
  <c r="AA329" i="3"/>
  <c r="K82" i="4"/>
  <c r="J80" i="4"/>
  <c r="O80" i="4"/>
  <c r="F82" i="4"/>
  <c r="P82" i="4"/>
  <c r="AC329" i="3"/>
  <c r="AA330" i="3"/>
  <c r="AC330" i="3"/>
  <c r="AA331" i="3"/>
  <c r="AC331" i="3"/>
  <c r="AA332" i="3"/>
  <c r="AC332" i="3"/>
  <c r="AA333" i="3"/>
  <c r="AC333" i="3"/>
  <c r="AA334" i="3"/>
  <c r="AC334" i="3"/>
  <c r="AA335" i="3"/>
  <c r="E209" i="4"/>
  <c r="K211" i="4"/>
  <c r="J209" i="4"/>
  <c r="O209" i="4"/>
  <c r="E539" i="4"/>
  <c r="K541" i="4"/>
  <c r="J539" i="4"/>
  <c r="O539" i="4"/>
  <c r="E176" i="4"/>
  <c r="K178" i="4"/>
  <c r="J176" i="4"/>
  <c r="O176" i="4"/>
  <c r="E352" i="4"/>
  <c r="K354" i="4"/>
  <c r="J352" i="4"/>
  <c r="O352" i="4"/>
  <c r="E616" i="4"/>
  <c r="K618" i="4"/>
  <c r="J616" i="4"/>
  <c r="O616" i="4"/>
  <c r="E1782" i="4"/>
  <c r="K1784" i="4"/>
  <c r="J1782" i="4"/>
  <c r="O1782" i="4"/>
  <c r="E715" i="4"/>
  <c r="K717" i="4"/>
  <c r="J715" i="4"/>
  <c r="O715" i="4"/>
  <c r="E748" i="4"/>
  <c r="K750" i="4"/>
  <c r="J748" i="4"/>
  <c r="O748" i="4"/>
  <c r="E1870" i="4"/>
  <c r="E957" i="4"/>
  <c r="K959" i="4"/>
  <c r="J957" i="4"/>
  <c r="O957" i="4"/>
  <c r="E1012" i="4"/>
  <c r="K1014" i="4"/>
  <c r="J1012" i="4"/>
  <c r="O1012" i="4"/>
  <c r="E1034" i="4"/>
  <c r="K1036" i="4"/>
  <c r="J1034" i="4"/>
  <c r="O1034" i="4"/>
  <c r="E1760" i="4"/>
  <c r="K1762" i="4"/>
  <c r="J1760" i="4"/>
  <c r="O1760" i="4"/>
  <c r="E1793" i="4"/>
  <c r="K1795" i="4"/>
  <c r="J1793" i="4"/>
  <c r="O1793" i="4"/>
  <c r="E231" i="4"/>
  <c r="K233" i="4"/>
  <c r="J231" i="4"/>
  <c r="O231" i="4"/>
  <c r="E462" i="4"/>
  <c r="K464" i="4"/>
  <c r="J462" i="4"/>
  <c r="O462" i="4"/>
  <c r="E396" i="4"/>
  <c r="K398" i="4"/>
  <c r="J396" i="4"/>
  <c r="O396" i="4"/>
  <c r="E495" i="4"/>
  <c r="K497" i="4"/>
  <c r="J495" i="4"/>
  <c r="O495" i="4"/>
  <c r="E275" i="4"/>
  <c r="K277" i="4"/>
  <c r="J275" i="4"/>
  <c r="O275" i="4"/>
  <c r="E627" i="4"/>
  <c r="K629" i="4"/>
  <c r="J627" i="4"/>
  <c r="O627" i="4"/>
  <c r="E792" i="4"/>
  <c r="K794" i="4"/>
  <c r="J792" i="4"/>
  <c r="O792" i="4"/>
  <c r="E1056" i="4"/>
  <c r="K1058" i="4"/>
  <c r="J1056" i="4"/>
  <c r="O1056" i="4"/>
  <c r="E1144" i="4"/>
  <c r="K1146" i="4"/>
  <c r="J1144" i="4"/>
  <c r="O1144" i="4"/>
  <c r="E1705" i="4"/>
  <c r="K1707" i="4"/>
  <c r="J1705" i="4"/>
  <c r="O1705" i="4"/>
  <c r="E1837" i="4"/>
  <c r="K1839" i="4"/>
  <c r="J1837" i="4"/>
  <c r="O1837" i="4"/>
  <c r="E2266" i="4"/>
  <c r="K2268" i="4"/>
  <c r="J2266" i="4"/>
  <c r="O2266" i="4"/>
  <c r="E979" i="4"/>
  <c r="K981" i="4"/>
  <c r="J979" i="4"/>
  <c r="O979" i="4"/>
  <c r="E770" i="4"/>
  <c r="K772" i="4"/>
  <c r="J770" i="4"/>
  <c r="O770" i="4"/>
  <c r="E858" i="4"/>
  <c r="K860" i="4"/>
  <c r="J858" i="4"/>
  <c r="O858" i="4"/>
  <c r="E825" i="4"/>
  <c r="K827" i="4"/>
  <c r="J825" i="4"/>
  <c r="O825" i="4"/>
  <c r="E187" i="4"/>
  <c r="J187" i="4"/>
  <c r="E330" i="4"/>
  <c r="K332" i="4"/>
  <c r="J330" i="4"/>
  <c r="O330" i="4"/>
  <c r="E473" i="4"/>
  <c r="K475" i="4"/>
  <c r="J473" i="4"/>
  <c r="O473" i="4"/>
  <c r="E506" i="4"/>
  <c r="K508" i="4"/>
  <c r="J506" i="4"/>
  <c r="O506" i="4"/>
  <c r="E451" i="4"/>
  <c r="K453" i="4"/>
  <c r="J451" i="4"/>
  <c r="O451" i="4"/>
  <c r="E605" i="4"/>
  <c r="K607" i="4"/>
  <c r="J605" i="4"/>
  <c r="O605" i="4"/>
  <c r="E1716" i="4"/>
  <c r="K1718" i="4"/>
  <c r="J1716" i="4"/>
  <c r="O1716" i="4"/>
  <c r="E1848" i="4"/>
  <c r="K1850" i="4"/>
  <c r="J1848" i="4"/>
  <c r="O1848" i="4"/>
  <c r="E2255" i="4"/>
  <c r="K2257" i="4"/>
  <c r="J2255" i="4"/>
  <c r="O2255" i="4"/>
  <c r="E2156" i="4"/>
  <c r="K2158" i="4"/>
  <c r="J2156" i="4"/>
  <c r="O2156" i="4"/>
  <c r="E759" i="4"/>
  <c r="K761" i="4"/>
  <c r="J759" i="4"/>
  <c r="O759" i="4"/>
  <c r="E814" i="4"/>
  <c r="K816" i="4"/>
  <c r="J814" i="4"/>
  <c r="O814" i="4"/>
  <c r="E2200" i="4"/>
  <c r="K2202" i="4"/>
  <c r="J2200" i="4"/>
  <c r="O2200" i="4"/>
  <c r="E726" i="4"/>
  <c r="K728" i="4"/>
  <c r="J726" i="4"/>
  <c r="O726" i="4"/>
  <c r="E1177" i="4"/>
  <c r="K1179" i="4"/>
  <c r="J1177" i="4"/>
  <c r="O1177" i="4"/>
  <c r="E2134" i="4"/>
  <c r="K2136" i="4"/>
  <c r="J2134" i="4"/>
  <c r="O2134" i="4"/>
  <c r="E2123" i="4"/>
  <c r="K2125" i="4"/>
  <c r="J2123" i="4"/>
  <c r="O2123" i="4"/>
  <c r="E440" i="4"/>
  <c r="K442" i="4"/>
  <c r="J440" i="4"/>
  <c r="O440" i="4"/>
  <c r="E385" i="4"/>
  <c r="K387" i="4"/>
  <c r="O385" i="4"/>
  <c r="E253" i="4"/>
  <c r="K255" i="4"/>
  <c r="J253" i="4"/>
  <c r="O253" i="4"/>
  <c r="E550" i="4"/>
  <c r="K552" i="4"/>
  <c r="J550" i="4"/>
  <c r="O550" i="4"/>
  <c r="E517" i="4"/>
  <c r="K519" i="4"/>
  <c r="J517" i="4"/>
  <c r="O517" i="4"/>
  <c r="E638" i="4"/>
  <c r="K640" i="4"/>
  <c r="J638" i="4"/>
  <c r="O638" i="4"/>
  <c r="E891" i="4"/>
  <c r="K893" i="4"/>
  <c r="J891" i="4"/>
  <c r="O891" i="4"/>
  <c r="E1804" i="4"/>
  <c r="K1806" i="4"/>
  <c r="J1804" i="4"/>
  <c r="O1804" i="4"/>
  <c r="E682" i="4"/>
  <c r="K684" i="4"/>
  <c r="J682" i="4"/>
  <c r="O682" i="4"/>
  <c r="E2189" i="4"/>
  <c r="K2191" i="4"/>
  <c r="J2189" i="4"/>
  <c r="O2189" i="4"/>
  <c r="E2145" i="4"/>
  <c r="K2147" i="4"/>
  <c r="J2145" i="4"/>
  <c r="O2145" i="4"/>
  <c r="E803" i="4"/>
  <c r="K805" i="4"/>
  <c r="J803" i="4"/>
  <c r="O803" i="4"/>
  <c r="E1771" i="4"/>
  <c r="K1773" i="4"/>
  <c r="J1771" i="4"/>
  <c r="O1771" i="4"/>
  <c r="E1133" i="4"/>
  <c r="K1135" i="4"/>
  <c r="J1133" i="4"/>
  <c r="O1133" i="4"/>
  <c r="E2101" i="4"/>
  <c r="K2103" i="4"/>
  <c r="J2101" i="4"/>
  <c r="O2101" i="4"/>
  <c r="E924" i="4"/>
  <c r="K926" i="4"/>
  <c r="J924" i="4"/>
  <c r="O924" i="4"/>
  <c r="E528" i="4"/>
  <c r="K530" i="4"/>
  <c r="J528" i="4"/>
  <c r="O528" i="4"/>
  <c r="E319" i="4"/>
  <c r="K321" i="4"/>
  <c r="J319" i="4"/>
  <c r="O319" i="4"/>
  <c r="E220" i="4"/>
  <c r="K222" i="4"/>
  <c r="J220" i="4"/>
  <c r="O220" i="4"/>
  <c r="E363" i="4"/>
  <c r="K365" i="4"/>
  <c r="J363" i="4"/>
  <c r="O363" i="4"/>
  <c r="E561" i="4"/>
  <c r="K563" i="4"/>
  <c r="J561" i="4"/>
  <c r="O561" i="4"/>
  <c r="E649" i="4"/>
  <c r="K651" i="4"/>
  <c r="J649" i="4"/>
  <c r="O649" i="4"/>
  <c r="E2090" i="4"/>
  <c r="K2092" i="4"/>
  <c r="J2090" i="4"/>
  <c r="O2090" i="4"/>
  <c r="E1749" i="4"/>
  <c r="K1751" i="4"/>
  <c r="J1749" i="4"/>
  <c r="O1749" i="4"/>
  <c r="E935" i="4"/>
  <c r="K937" i="4"/>
  <c r="J935" i="4"/>
  <c r="O935" i="4"/>
  <c r="E1155" i="4"/>
  <c r="K1157" i="4"/>
  <c r="J1155" i="4"/>
  <c r="O1155" i="4"/>
  <c r="E2222" i="4"/>
  <c r="K2224" i="4"/>
  <c r="J2222" i="4"/>
  <c r="O2222" i="4"/>
  <c r="E2112" i="4"/>
  <c r="K2114" i="4"/>
  <c r="J2112" i="4"/>
  <c r="O2112" i="4"/>
  <c r="E946" i="4"/>
  <c r="K948" i="4"/>
  <c r="J946" i="4"/>
  <c r="O946" i="4"/>
  <c r="E1100" i="4"/>
  <c r="K1102" i="4"/>
  <c r="J1100" i="4"/>
  <c r="O1100" i="4"/>
  <c r="E1078" i="4"/>
  <c r="K1080" i="4"/>
  <c r="J1078" i="4"/>
  <c r="O1078" i="4"/>
  <c r="E1859" i="4"/>
  <c r="K1861" i="4"/>
  <c r="J1859" i="4"/>
  <c r="O1859" i="4"/>
  <c r="E374" i="4"/>
  <c r="K376" i="4"/>
  <c r="J374" i="4"/>
  <c r="O374" i="4"/>
  <c r="E165" i="4"/>
  <c r="K167" i="4"/>
  <c r="J165" i="4"/>
  <c r="O165" i="4"/>
  <c r="E297" i="4"/>
  <c r="K299" i="4"/>
  <c r="J297" i="4"/>
  <c r="O297" i="4"/>
  <c r="E264" i="4"/>
  <c r="K266" i="4"/>
  <c r="J264" i="4"/>
  <c r="O264" i="4"/>
  <c r="E572" i="4"/>
  <c r="K574" i="4"/>
  <c r="J572" i="4"/>
  <c r="O572" i="4"/>
  <c r="E660" i="4"/>
  <c r="K662" i="4"/>
  <c r="J660" i="4"/>
  <c r="O660" i="4"/>
  <c r="E1815" i="4"/>
  <c r="K1817" i="4"/>
  <c r="J1815" i="4"/>
  <c r="O1815" i="4"/>
  <c r="E1727" i="4"/>
  <c r="K1729" i="4"/>
  <c r="J1727" i="4"/>
  <c r="O1727" i="4"/>
  <c r="E1694" i="4"/>
  <c r="K1696" i="4"/>
  <c r="J1694" i="4"/>
  <c r="O1694" i="4"/>
  <c r="E737" i="4"/>
  <c r="K739" i="4"/>
  <c r="J737" i="4"/>
  <c r="O737" i="4"/>
  <c r="E671" i="4"/>
  <c r="K673" i="4"/>
  <c r="J671" i="4"/>
  <c r="O671" i="4"/>
  <c r="E902" i="4"/>
  <c r="K904" i="4"/>
  <c r="J902" i="4"/>
  <c r="O902" i="4"/>
  <c r="E968" i="4"/>
  <c r="K970" i="4"/>
  <c r="J968" i="4"/>
  <c r="O968" i="4"/>
  <c r="E1067" i="4"/>
  <c r="K1069" i="4"/>
  <c r="J1067" i="4"/>
  <c r="O1067" i="4"/>
  <c r="E2277" i="4"/>
  <c r="K2279" i="4"/>
  <c r="J2277" i="4"/>
  <c r="O2277" i="4"/>
  <c r="E836" i="4"/>
  <c r="K838" i="4"/>
  <c r="J836" i="4"/>
  <c r="O836" i="4"/>
  <c r="E198" i="4"/>
  <c r="K200" i="4"/>
  <c r="J198" i="4"/>
  <c r="O198" i="4"/>
  <c r="E286" i="4"/>
  <c r="K288" i="4"/>
  <c r="J286" i="4"/>
  <c r="O286" i="4"/>
  <c r="E341" i="4"/>
  <c r="K343" i="4"/>
  <c r="J341" i="4"/>
  <c r="O341" i="4"/>
  <c r="E429" i="4"/>
  <c r="K431" i="4"/>
  <c r="J429" i="4"/>
  <c r="O429" i="4"/>
  <c r="E583" i="4"/>
  <c r="K585" i="4"/>
  <c r="J583" i="4"/>
  <c r="O583" i="4"/>
  <c r="E781" i="4"/>
  <c r="K783" i="4"/>
  <c r="J781" i="4"/>
  <c r="O781" i="4"/>
  <c r="E1738" i="4"/>
  <c r="K1740" i="4"/>
  <c r="J1738" i="4"/>
  <c r="O1738" i="4"/>
  <c r="E990" i="4"/>
  <c r="K992" i="4"/>
  <c r="J990" i="4"/>
  <c r="O990" i="4"/>
  <c r="E1023" i="4"/>
  <c r="K1025" i="4"/>
  <c r="J1023" i="4"/>
  <c r="O1023" i="4"/>
  <c r="E693" i="4"/>
  <c r="K695" i="4"/>
  <c r="J693" i="4"/>
  <c r="O693" i="4"/>
  <c r="E704" i="4"/>
  <c r="K706" i="4"/>
  <c r="J704" i="4"/>
  <c r="O704" i="4"/>
  <c r="E1826" i="4"/>
  <c r="K1828" i="4"/>
  <c r="J1826" i="4"/>
  <c r="O1826" i="4"/>
  <c r="E913" i="4"/>
  <c r="K915" i="4"/>
  <c r="J913" i="4"/>
  <c r="O913" i="4"/>
  <c r="E847" i="4"/>
  <c r="K849" i="4"/>
  <c r="J847" i="4"/>
  <c r="O847" i="4"/>
  <c r="E1122" i="4"/>
  <c r="K1124" i="4"/>
  <c r="J1122" i="4"/>
  <c r="O1122" i="4"/>
  <c r="E242" i="4"/>
  <c r="K244" i="4"/>
  <c r="J242" i="4"/>
  <c r="O242" i="4"/>
  <c r="E484" i="4"/>
  <c r="K486" i="4"/>
  <c r="J484" i="4"/>
  <c r="O484" i="4"/>
  <c r="E407" i="4"/>
  <c r="K409" i="4"/>
  <c r="J407" i="4"/>
  <c r="O407" i="4"/>
  <c r="E308" i="4"/>
  <c r="K310" i="4"/>
  <c r="J308" i="4"/>
  <c r="O308" i="4"/>
  <c r="E594" i="4"/>
  <c r="K596" i="4"/>
  <c r="J594" i="4"/>
  <c r="O594" i="4"/>
  <c r="E2233" i="4"/>
  <c r="K2235" i="4"/>
  <c r="J2233" i="4"/>
  <c r="O2233" i="4"/>
  <c r="E1089" i="4"/>
  <c r="K1091" i="4"/>
  <c r="J1089" i="4"/>
  <c r="O1089" i="4"/>
  <c r="E2211" i="4"/>
  <c r="K2213" i="4"/>
  <c r="J2211" i="4"/>
  <c r="O2211" i="4"/>
  <c r="E2167" i="4"/>
  <c r="K2169" i="4"/>
  <c r="J2167" i="4"/>
  <c r="O2167" i="4"/>
  <c r="E1001" i="4"/>
  <c r="K1003" i="4"/>
  <c r="J1001" i="4"/>
  <c r="O1001" i="4"/>
  <c r="E1111" i="4"/>
  <c r="K1113" i="4"/>
  <c r="J1111" i="4"/>
  <c r="O1111" i="4"/>
  <c r="E1166" i="4"/>
  <c r="K1168" i="4"/>
  <c r="J1166" i="4"/>
  <c r="O1166" i="4"/>
  <c r="E2244" i="4"/>
  <c r="K2246" i="4"/>
  <c r="J2244" i="4"/>
  <c r="O2244" i="4"/>
  <c r="E869" i="4"/>
  <c r="K871" i="4"/>
  <c r="O869" i="4"/>
  <c r="E2178" i="4"/>
  <c r="K2180" i="4"/>
  <c r="J2178" i="4"/>
  <c r="O2178" i="4"/>
  <c r="E1045" i="4"/>
  <c r="K1047" i="4"/>
  <c r="J1045" i="4"/>
  <c r="O1045" i="4"/>
  <c r="E2794" i="4"/>
  <c r="K2796" i="4"/>
  <c r="J2794" i="4"/>
  <c r="O2794" i="4"/>
  <c r="E2805" i="4"/>
  <c r="K2807" i="4"/>
  <c r="J2805" i="4"/>
  <c r="O2805" i="4"/>
  <c r="E2816" i="4"/>
  <c r="K2818" i="4"/>
  <c r="J2816" i="4"/>
  <c r="O2816" i="4"/>
  <c r="E2827" i="4"/>
  <c r="K2829" i="4"/>
  <c r="J2827" i="4"/>
  <c r="O2827" i="4"/>
  <c r="E2838" i="4"/>
  <c r="K2840" i="4"/>
  <c r="J2838" i="4"/>
  <c r="O2838" i="4"/>
  <c r="E2849" i="4"/>
  <c r="K2851" i="4"/>
  <c r="J2849" i="4"/>
  <c r="O2849" i="4"/>
  <c r="E2860" i="4"/>
  <c r="K2862" i="4"/>
  <c r="J2860" i="4"/>
  <c r="O2860" i="4"/>
  <c r="AC335" i="3"/>
  <c r="AA336" i="3"/>
  <c r="E428" i="4"/>
  <c r="E461" i="4"/>
  <c r="E494" i="4"/>
  <c r="E318" i="4"/>
  <c r="E615" i="4"/>
  <c r="E1748" i="4"/>
  <c r="E1077" i="4"/>
  <c r="E1715" i="4"/>
  <c r="E2254" i="4"/>
  <c r="E1726" i="4"/>
  <c r="E989" i="4"/>
  <c r="E1099" i="4"/>
  <c r="E1066" i="4"/>
  <c r="E230" i="4"/>
  <c r="E329" i="4"/>
  <c r="E252" i="4"/>
  <c r="E505" i="4"/>
  <c r="E263" i="4"/>
  <c r="E626" i="4"/>
  <c r="E967" i="4"/>
  <c r="E956" i="4"/>
  <c r="E1132" i="4"/>
  <c r="E1176" i="4"/>
  <c r="E923" i="4"/>
  <c r="E2166" i="4"/>
  <c r="E1011" i="4"/>
  <c r="E2177" i="4"/>
  <c r="E2100" i="4"/>
  <c r="E846" i="4"/>
  <c r="E1000" i="4"/>
  <c r="E197" i="4"/>
  <c r="E384" i="4"/>
  <c r="E219" i="4"/>
  <c r="E549" i="4"/>
  <c r="E439" i="4"/>
  <c r="E604" i="4"/>
  <c r="E912" i="4"/>
  <c r="E681" i="4"/>
  <c r="E1088" i="4"/>
  <c r="E2144" i="4"/>
  <c r="E1803" i="4"/>
  <c r="E890" i="4"/>
  <c r="E2188" i="4"/>
  <c r="E1814" i="4"/>
  <c r="E2232" i="4"/>
  <c r="E1781" i="4"/>
  <c r="E483" i="4"/>
  <c r="E164" i="4"/>
  <c r="E472" i="4"/>
  <c r="E186" i="4"/>
  <c r="E516" i="4"/>
  <c r="E637" i="4"/>
  <c r="E2155" i="4"/>
  <c r="E1836" i="4"/>
  <c r="E1044" i="4"/>
  <c r="E736" i="4"/>
  <c r="E1022" i="4"/>
  <c r="E802" i="4"/>
  <c r="E791" i="4"/>
  <c r="E2243" i="4"/>
  <c r="E714" i="4"/>
  <c r="E2122" i="4"/>
  <c r="E901" i="4"/>
  <c r="E527" i="4"/>
  <c r="E208" i="4"/>
  <c r="E340" i="4"/>
  <c r="E175" i="4"/>
  <c r="E560" i="4"/>
  <c r="E648" i="4"/>
  <c r="E868" i="4"/>
  <c r="E934" i="4"/>
  <c r="E670" i="4"/>
  <c r="E692" i="4"/>
  <c r="E978" i="4"/>
  <c r="E1693" i="4"/>
  <c r="E747" i="4"/>
  <c r="E945" i="4"/>
  <c r="E1792" i="4"/>
  <c r="E1737" i="4"/>
  <c r="E373" i="4"/>
  <c r="E450" i="4"/>
  <c r="E406" i="4"/>
  <c r="E296" i="4"/>
  <c r="E571" i="4"/>
  <c r="E659" i="4"/>
  <c r="E2111" i="4"/>
  <c r="E1121" i="4"/>
  <c r="E835" i="4"/>
  <c r="E2265" i="4"/>
  <c r="E813" i="4"/>
  <c r="E758" i="4"/>
  <c r="E703" i="4"/>
  <c r="E2221" i="4"/>
  <c r="E1704" i="4"/>
  <c r="E824" i="4"/>
  <c r="E241" i="4"/>
  <c r="E538" i="4"/>
  <c r="E362" i="4"/>
  <c r="E307" i="4"/>
  <c r="E582" i="4"/>
  <c r="E769" i="4"/>
  <c r="E857" i="4"/>
  <c r="E2276" i="4"/>
  <c r="E1770" i="4"/>
  <c r="E2210" i="4"/>
  <c r="E1165" i="4"/>
  <c r="E2199" i="4"/>
  <c r="E1154" i="4"/>
  <c r="E1033" i="4"/>
  <c r="E780" i="4"/>
  <c r="E285" i="4"/>
  <c r="E395" i="4"/>
  <c r="E274" i="4"/>
  <c r="E351" i="4"/>
  <c r="E593" i="4"/>
  <c r="E1055" i="4"/>
  <c r="E1143" i="4"/>
  <c r="E725" i="4"/>
  <c r="E1825" i="4"/>
  <c r="E1847" i="4"/>
  <c r="E2133" i="4"/>
  <c r="E1858" i="4"/>
  <c r="E2089" i="4"/>
  <c r="E1759" i="4"/>
  <c r="E1869" i="4"/>
  <c r="E1110" i="4"/>
  <c r="E2793" i="4"/>
  <c r="E2804" i="4"/>
  <c r="E2815" i="4"/>
  <c r="E2826" i="4"/>
  <c r="E2837" i="4"/>
  <c r="E2848" i="4"/>
  <c r="E2859" i="4"/>
  <c r="AC336" i="3"/>
  <c r="AA337" i="3"/>
  <c r="K2795" i="4"/>
  <c r="J2793" i="4"/>
  <c r="O2793" i="4"/>
  <c r="F2795" i="4"/>
  <c r="P2795" i="4"/>
  <c r="K1827" i="4"/>
  <c r="J1825" i="4"/>
  <c r="O1825" i="4"/>
  <c r="F1827" i="4"/>
  <c r="P1827" i="4"/>
  <c r="K287" i="4"/>
  <c r="O285" i="4"/>
  <c r="F287" i="4"/>
  <c r="K2278" i="4"/>
  <c r="J2276" i="4"/>
  <c r="O2276" i="4"/>
  <c r="F2278" i="4"/>
  <c r="P2278" i="4"/>
  <c r="K826" i="4"/>
  <c r="J824" i="4"/>
  <c r="O824" i="4"/>
  <c r="F826" i="4"/>
  <c r="P826" i="4"/>
  <c r="K1123" i="4"/>
  <c r="J1121" i="4"/>
  <c r="O1121" i="4"/>
  <c r="F1123" i="4"/>
  <c r="P1123" i="4"/>
  <c r="K1739" i="4"/>
  <c r="J1737" i="4"/>
  <c r="O1737" i="4"/>
  <c r="F1739" i="4"/>
  <c r="P1739" i="4"/>
  <c r="K936" i="4"/>
  <c r="J934" i="4"/>
  <c r="O934" i="4"/>
  <c r="F936" i="4"/>
  <c r="P936" i="4"/>
  <c r="K903" i="4"/>
  <c r="J901" i="4"/>
  <c r="O901" i="4"/>
  <c r="F903" i="4"/>
  <c r="P903" i="4"/>
  <c r="F1046" i="4"/>
  <c r="P1046" i="4"/>
  <c r="K1046" i="4"/>
  <c r="J1044" i="4"/>
  <c r="O1044" i="4"/>
  <c r="K485" i="4"/>
  <c r="J483" i="4"/>
  <c r="O483" i="4"/>
  <c r="F485" i="4"/>
  <c r="P485" i="4"/>
  <c r="K1090" i="4"/>
  <c r="J1088" i="4"/>
  <c r="O1088" i="4"/>
  <c r="F1090" i="4"/>
  <c r="P1090" i="4"/>
  <c r="F199" i="4"/>
  <c r="P199" i="4"/>
  <c r="K199" i="4"/>
  <c r="J197" i="4"/>
  <c r="O197" i="4"/>
  <c r="K1178" i="4"/>
  <c r="J1176" i="4"/>
  <c r="O1176" i="4"/>
  <c r="F1178" i="4"/>
  <c r="P1178" i="4"/>
  <c r="K331" i="4"/>
  <c r="J329" i="4"/>
  <c r="O329" i="4"/>
  <c r="F331" i="4"/>
  <c r="P331" i="4"/>
  <c r="F1079" i="4"/>
  <c r="P1079" i="4"/>
  <c r="K1079" i="4"/>
  <c r="J1077" i="4"/>
  <c r="O1077" i="4"/>
  <c r="K1112" i="4"/>
  <c r="J1110" i="4"/>
  <c r="O1110" i="4"/>
  <c r="F1112" i="4"/>
  <c r="P1112" i="4"/>
  <c r="F727" i="4"/>
  <c r="P727" i="4"/>
  <c r="K727" i="4"/>
  <c r="J725" i="4"/>
  <c r="O725" i="4"/>
  <c r="K782" i="4"/>
  <c r="J780" i="4"/>
  <c r="O780" i="4"/>
  <c r="F782" i="4"/>
  <c r="P782" i="4"/>
  <c r="K859" i="4"/>
  <c r="J857" i="4"/>
  <c r="O857" i="4"/>
  <c r="F859" i="4"/>
  <c r="P859" i="4"/>
  <c r="K1706" i="4"/>
  <c r="J1704" i="4"/>
  <c r="O1704" i="4"/>
  <c r="F1706" i="4"/>
  <c r="P1706" i="4"/>
  <c r="F2113" i="4"/>
  <c r="P2113" i="4"/>
  <c r="K2113" i="4"/>
  <c r="J2111" i="4"/>
  <c r="O2111" i="4"/>
  <c r="K1794" i="4"/>
  <c r="J1792" i="4"/>
  <c r="O1792" i="4"/>
  <c r="F1794" i="4"/>
  <c r="P1794" i="4"/>
  <c r="F870" i="4"/>
  <c r="K870" i="4"/>
  <c r="O868" i="4"/>
  <c r="F2124" i="4"/>
  <c r="P2124" i="4"/>
  <c r="K2124" i="4"/>
  <c r="J2122" i="4"/>
  <c r="O2122" i="4"/>
  <c r="F1838" i="4"/>
  <c r="P1838" i="4"/>
  <c r="K1838" i="4"/>
  <c r="J1836" i="4"/>
  <c r="O1836" i="4"/>
  <c r="K1783" i="4"/>
  <c r="J1781" i="4"/>
  <c r="O1781" i="4"/>
  <c r="F1783" i="4"/>
  <c r="P1783" i="4"/>
  <c r="K683" i="4"/>
  <c r="J681" i="4"/>
  <c r="O681" i="4"/>
  <c r="F683" i="4"/>
  <c r="P683" i="4"/>
  <c r="F1002" i="4"/>
  <c r="P1002" i="4"/>
  <c r="K1002" i="4"/>
  <c r="J1000" i="4"/>
  <c r="O1000" i="4"/>
  <c r="K1134" i="4"/>
  <c r="J1132" i="4"/>
  <c r="O1132" i="4"/>
  <c r="F1134" i="4"/>
  <c r="P1134" i="4"/>
  <c r="F232" i="4"/>
  <c r="P232" i="4"/>
  <c r="K232" i="4"/>
  <c r="J230" i="4"/>
  <c r="O230" i="4"/>
  <c r="K1750" i="4"/>
  <c r="J1748" i="4"/>
  <c r="O1748" i="4"/>
  <c r="F1750" i="4"/>
  <c r="P1750" i="4"/>
  <c r="F2861" i="4"/>
  <c r="P2861" i="4"/>
  <c r="K2861" i="4"/>
  <c r="J2859" i="4"/>
  <c r="O2859" i="4"/>
  <c r="F1871" i="4"/>
  <c r="K1871" i="4"/>
  <c r="O1869" i="4"/>
  <c r="F1145" i="4"/>
  <c r="P1145" i="4"/>
  <c r="K1145" i="4"/>
  <c r="J1143" i="4"/>
  <c r="O1143" i="4"/>
  <c r="F1035" i="4"/>
  <c r="P1035" i="4"/>
  <c r="K1035" i="4"/>
  <c r="J1033" i="4"/>
  <c r="O1033" i="4"/>
  <c r="F771" i="4"/>
  <c r="P771" i="4"/>
  <c r="K771" i="4"/>
  <c r="J769" i="4"/>
  <c r="O769" i="4"/>
  <c r="K2223" i="4"/>
  <c r="J2221" i="4"/>
  <c r="O2221" i="4"/>
  <c r="F2223" i="4"/>
  <c r="P2223" i="4"/>
  <c r="F661" i="4"/>
  <c r="P661" i="4"/>
  <c r="K661" i="4"/>
  <c r="J659" i="4"/>
  <c r="O659" i="4"/>
  <c r="K947" i="4"/>
  <c r="J945" i="4"/>
  <c r="O945" i="4"/>
  <c r="F947" i="4"/>
  <c r="P947" i="4"/>
  <c r="K650" i="4"/>
  <c r="J648" i="4"/>
  <c r="O648" i="4"/>
  <c r="F650" i="4"/>
  <c r="P650" i="4"/>
  <c r="F716" i="4"/>
  <c r="P716" i="4"/>
  <c r="K716" i="4"/>
  <c r="J714" i="4"/>
  <c r="O714" i="4"/>
  <c r="K2157" i="4"/>
  <c r="J2155" i="4"/>
  <c r="O2155" i="4"/>
  <c r="F2157" i="4"/>
  <c r="P2157" i="4"/>
  <c r="F2234" i="4"/>
  <c r="P2234" i="4"/>
  <c r="K2234" i="4"/>
  <c r="J2232" i="4"/>
  <c r="O2232" i="4"/>
  <c r="K914" i="4"/>
  <c r="J912" i="4"/>
  <c r="O912" i="4"/>
  <c r="F914" i="4"/>
  <c r="P914" i="4"/>
  <c r="F848" i="4"/>
  <c r="P848" i="4"/>
  <c r="K848" i="4"/>
  <c r="J846" i="4"/>
  <c r="O846" i="4"/>
  <c r="K958" i="4"/>
  <c r="J956" i="4"/>
  <c r="O956" i="4"/>
  <c r="F958" i="4"/>
  <c r="P958" i="4"/>
  <c r="K1068" i="4"/>
  <c r="J1066" i="4"/>
  <c r="O1066" i="4"/>
  <c r="F1068" i="4"/>
  <c r="P1068" i="4"/>
  <c r="K617" i="4"/>
  <c r="J615" i="4"/>
  <c r="O615" i="4"/>
  <c r="F617" i="4"/>
  <c r="P617" i="4"/>
  <c r="F1761" i="4"/>
  <c r="P1761" i="4"/>
  <c r="K1761" i="4"/>
  <c r="J1759" i="4"/>
  <c r="O1759" i="4"/>
  <c r="F1057" i="4"/>
  <c r="P1057" i="4"/>
  <c r="K1057" i="4"/>
  <c r="J1055" i="4"/>
  <c r="O1055" i="4"/>
  <c r="F1156" i="4"/>
  <c r="P1156" i="4"/>
  <c r="K1156" i="4"/>
  <c r="J1154" i="4"/>
  <c r="O1154" i="4"/>
  <c r="K584" i="4"/>
  <c r="J582" i="4"/>
  <c r="O582" i="4"/>
  <c r="F584" i="4"/>
  <c r="P584" i="4"/>
  <c r="K705" i="4"/>
  <c r="J703" i="4"/>
  <c r="O703" i="4"/>
  <c r="F705" i="4"/>
  <c r="P705" i="4"/>
  <c r="K573" i="4"/>
  <c r="J571" i="4"/>
  <c r="O571" i="4"/>
  <c r="F573" i="4"/>
  <c r="P573" i="4"/>
  <c r="F749" i="4"/>
  <c r="P749" i="4"/>
  <c r="K749" i="4"/>
  <c r="J747" i="4"/>
  <c r="O747" i="4"/>
  <c r="K562" i="4"/>
  <c r="J560" i="4"/>
  <c r="O560" i="4"/>
  <c r="F562" i="4"/>
  <c r="P562" i="4"/>
  <c r="F2245" i="4"/>
  <c r="P2245" i="4"/>
  <c r="K2245" i="4"/>
  <c r="J2243" i="4"/>
  <c r="O2243" i="4"/>
  <c r="F639" i="4"/>
  <c r="P639" i="4"/>
  <c r="K639" i="4"/>
  <c r="J637" i="4"/>
  <c r="O637" i="4"/>
  <c r="K1816" i="4"/>
  <c r="J1814" i="4"/>
  <c r="O1814" i="4"/>
  <c r="F1816" i="4"/>
  <c r="P1816" i="4"/>
  <c r="K606" i="4"/>
  <c r="J604" i="4"/>
  <c r="O604" i="4"/>
  <c r="F606" i="4"/>
  <c r="P606" i="4"/>
  <c r="F2102" i="4"/>
  <c r="P2102" i="4"/>
  <c r="K2102" i="4"/>
  <c r="J2100" i="4"/>
  <c r="O2100" i="4"/>
  <c r="F878" i="4"/>
  <c r="O877" i="4"/>
  <c r="F969" i="4"/>
  <c r="P969" i="4"/>
  <c r="K969" i="4"/>
  <c r="J967" i="4"/>
  <c r="O967" i="4"/>
  <c r="P878" i="4"/>
  <c r="F1101" i="4"/>
  <c r="P1101" i="4"/>
  <c r="K1101" i="4"/>
  <c r="J1099" i="4"/>
  <c r="O1099" i="4"/>
  <c r="F320" i="4"/>
  <c r="P320" i="4"/>
  <c r="K320" i="4"/>
  <c r="J318" i="4"/>
  <c r="O318" i="4"/>
  <c r="F2850" i="4"/>
  <c r="P2850" i="4"/>
  <c r="K2850" i="4"/>
  <c r="J2848" i="4"/>
  <c r="O2848" i="4"/>
  <c r="K2091" i="4"/>
  <c r="J2089" i="4"/>
  <c r="O2089" i="4"/>
  <c r="F2091" i="4"/>
  <c r="P2091" i="4"/>
  <c r="K595" i="4"/>
  <c r="J593" i="4"/>
  <c r="O593" i="4"/>
  <c r="F595" i="4"/>
  <c r="P595" i="4"/>
  <c r="F2201" i="4"/>
  <c r="P2201" i="4"/>
  <c r="K2201" i="4"/>
  <c r="J2199" i="4"/>
  <c r="O2199" i="4"/>
  <c r="F309" i="4"/>
  <c r="P309" i="4"/>
  <c r="K309" i="4"/>
  <c r="J307" i="4"/>
  <c r="O307" i="4"/>
  <c r="K760" i="4"/>
  <c r="J758" i="4"/>
  <c r="O758" i="4"/>
  <c r="F760" i="4"/>
  <c r="P760" i="4"/>
  <c r="F298" i="4"/>
  <c r="P298" i="4"/>
  <c r="K298" i="4"/>
  <c r="J296" i="4"/>
  <c r="O296" i="4"/>
  <c r="F1695" i="4"/>
  <c r="P1695" i="4"/>
  <c r="K1695" i="4"/>
  <c r="J1693" i="4"/>
  <c r="O1693" i="4"/>
  <c r="K177" i="4"/>
  <c r="J175" i="4"/>
  <c r="O175" i="4"/>
  <c r="F177" i="4"/>
  <c r="P177" i="4"/>
  <c r="K793" i="4"/>
  <c r="J791" i="4"/>
  <c r="O791" i="4"/>
  <c r="F793" i="4"/>
  <c r="P793" i="4"/>
  <c r="F518" i="4"/>
  <c r="P518" i="4"/>
  <c r="K518" i="4"/>
  <c r="J516" i="4"/>
  <c r="O516" i="4"/>
  <c r="K2190" i="4"/>
  <c r="J2188" i="4"/>
  <c r="O2188" i="4"/>
  <c r="F2190" i="4"/>
  <c r="P2190" i="4"/>
  <c r="F441" i="4"/>
  <c r="P441" i="4"/>
  <c r="K441" i="4"/>
  <c r="J439" i="4"/>
  <c r="O439" i="4"/>
  <c r="K2179" i="4"/>
  <c r="J2177" i="4"/>
  <c r="O2177" i="4"/>
  <c r="F2179" i="4"/>
  <c r="P2179" i="4"/>
  <c r="K628" i="4"/>
  <c r="J626" i="4"/>
  <c r="O626" i="4"/>
  <c r="F628" i="4"/>
  <c r="P628" i="4"/>
  <c r="F991" i="4"/>
  <c r="P991" i="4"/>
  <c r="K991" i="4"/>
  <c r="J989" i="4"/>
  <c r="O989" i="4"/>
  <c r="K496" i="4"/>
  <c r="J494" i="4"/>
  <c r="O494" i="4"/>
  <c r="F496" i="4"/>
  <c r="P496" i="4"/>
  <c r="K2828" i="4"/>
  <c r="J2826" i="4"/>
  <c r="O2826" i="4"/>
  <c r="F2828" i="4"/>
  <c r="P2828" i="4"/>
  <c r="F1860" i="4"/>
  <c r="P1860" i="4"/>
  <c r="K1860" i="4"/>
  <c r="J1858" i="4"/>
  <c r="O1858" i="4"/>
  <c r="F353" i="4"/>
  <c r="P353" i="4"/>
  <c r="K353" i="4"/>
  <c r="J351" i="4"/>
  <c r="O351" i="4"/>
  <c r="F1167" i="4"/>
  <c r="P1167" i="4"/>
  <c r="K1167" i="4"/>
  <c r="J1165" i="4"/>
  <c r="O1165" i="4"/>
  <c r="K364" i="4"/>
  <c r="J362" i="4"/>
  <c r="O362" i="4"/>
  <c r="F364" i="4"/>
  <c r="P364" i="4"/>
  <c r="K815" i="4"/>
  <c r="J813" i="4"/>
  <c r="O813" i="4"/>
  <c r="F815" i="4"/>
  <c r="P815" i="4"/>
  <c r="K408" i="4"/>
  <c r="J406" i="4"/>
  <c r="O406" i="4"/>
  <c r="F408" i="4"/>
  <c r="P408" i="4"/>
  <c r="F980" i="4"/>
  <c r="P980" i="4"/>
  <c r="K980" i="4"/>
  <c r="J978" i="4"/>
  <c r="O978" i="4"/>
  <c r="K342" i="4"/>
  <c r="J340" i="4"/>
  <c r="O340" i="4"/>
  <c r="F342" i="4"/>
  <c r="P342" i="4"/>
  <c r="K804" i="4"/>
  <c r="J802" i="4"/>
  <c r="O802" i="4"/>
  <c r="F804" i="4"/>
  <c r="P804" i="4"/>
  <c r="F188" i="4"/>
  <c r="P188" i="4"/>
  <c r="K188" i="4"/>
  <c r="J186" i="4"/>
  <c r="O186" i="4"/>
  <c r="F892" i="4"/>
  <c r="P892" i="4"/>
  <c r="K892" i="4"/>
  <c r="J890" i="4"/>
  <c r="O890" i="4"/>
  <c r="K551" i="4"/>
  <c r="J549" i="4"/>
  <c r="O549" i="4"/>
  <c r="F551" i="4"/>
  <c r="P551" i="4"/>
  <c r="F1013" i="4"/>
  <c r="P1013" i="4"/>
  <c r="K1013" i="4"/>
  <c r="J1011" i="4"/>
  <c r="O1011" i="4"/>
  <c r="K265" i="4"/>
  <c r="J263" i="4"/>
  <c r="O263" i="4"/>
  <c r="F265" i="4"/>
  <c r="P265" i="4"/>
  <c r="K1728" i="4"/>
  <c r="J1726" i="4"/>
  <c r="O1726" i="4"/>
  <c r="F1728" i="4"/>
  <c r="P1728" i="4"/>
  <c r="F463" i="4"/>
  <c r="P463" i="4"/>
  <c r="K463" i="4"/>
  <c r="J461" i="4"/>
  <c r="O461" i="4"/>
  <c r="F2839" i="4"/>
  <c r="P2839" i="4"/>
  <c r="K2839" i="4"/>
  <c r="J2837" i="4"/>
  <c r="O2837" i="4"/>
  <c r="K2817" i="4"/>
  <c r="J2815" i="4"/>
  <c r="O2815" i="4"/>
  <c r="F2817" i="4"/>
  <c r="P2817" i="4"/>
  <c r="F2135" i="4"/>
  <c r="P2135" i="4"/>
  <c r="K2135" i="4"/>
  <c r="J2133" i="4"/>
  <c r="O2133" i="4"/>
  <c r="K276" i="4"/>
  <c r="J274" i="4"/>
  <c r="O274" i="4"/>
  <c r="F276" i="4"/>
  <c r="P276" i="4"/>
  <c r="K2212" i="4"/>
  <c r="J2210" i="4"/>
  <c r="O2210" i="4"/>
  <c r="F2212" i="4"/>
  <c r="P2212" i="4"/>
  <c r="K540" i="4"/>
  <c r="J538" i="4"/>
  <c r="O538" i="4"/>
  <c r="F540" i="4"/>
  <c r="P540" i="4"/>
  <c r="K2267" i="4"/>
  <c r="J2265" i="4"/>
  <c r="O2265" i="4"/>
  <c r="F2267" i="4"/>
  <c r="P2267" i="4"/>
  <c r="F452" i="4"/>
  <c r="P452" i="4"/>
  <c r="K452" i="4"/>
  <c r="J450" i="4"/>
  <c r="O450" i="4"/>
  <c r="K694" i="4"/>
  <c r="J692" i="4"/>
  <c r="O692" i="4"/>
  <c r="F694" i="4"/>
  <c r="P694" i="4"/>
  <c r="F210" i="4"/>
  <c r="P210" i="4"/>
  <c r="K210" i="4"/>
  <c r="J208" i="4"/>
  <c r="O208" i="4"/>
  <c r="K1024" i="4"/>
  <c r="J1022" i="4"/>
  <c r="O1022" i="4"/>
  <c r="F1024" i="4"/>
  <c r="P1024" i="4"/>
  <c r="K474" i="4"/>
  <c r="J472" i="4"/>
  <c r="O472" i="4"/>
  <c r="F474" i="4"/>
  <c r="P474" i="4"/>
  <c r="F1805" i="4"/>
  <c r="P1805" i="4"/>
  <c r="K1805" i="4"/>
  <c r="J1803" i="4"/>
  <c r="O1803" i="4"/>
  <c r="K221" i="4"/>
  <c r="J219" i="4"/>
  <c r="O219" i="4"/>
  <c r="F221" i="4"/>
  <c r="P221" i="4"/>
  <c r="K2168" i="4"/>
  <c r="J2166" i="4"/>
  <c r="O2166" i="4"/>
  <c r="F2168" i="4"/>
  <c r="P2168" i="4"/>
  <c r="K507" i="4"/>
  <c r="J505" i="4"/>
  <c r="O505" i="4"/>
  <c r="F507" i="4"/>
  <c r="P507" i="4"/>
  <c r="K2256" i="4"/>
  <c r="J2254" i="4"/>
  <c r="O2254" i="4"/>
  <c r="F2256" i="4"/>
  <c r="P2256" i="4"/>
  <c r="K430" i="4"/>
  <c r="J428" i="4"/>
  <c r="O428" i="4"/>
  <c r="F430" i="4"/>
  <c r="P430" i="4"/>
  <c r="F2806" i="4"/>
  <c r="P2806" i="4"/>
  <c r="K2806" i="4"/>
  <c r="J2804" i="4"/>
  <c r="O2804" i="4"/>
  <c r="K1849" i="4"/>
  <c r="J1847" i="4"/>
  <c r="O1847" i="4"/>
  <c r="F1849" i="4"/>
  <c r="P1849" i="4"/>
  <c r="K397" i="4"/>
  <c r="J395" i="4"/>
  <c r="O395" i="4"/>
  <c r="F397" i="4"/>
  <c r="P397" i="4"/>
  <c r="K1772" i="4"/>
  <c r="J1770" i="4"/>
  <c r="O1770" i="4"/>
  <c r="F1772" i="4"/>
  <c r="P1772" i="4"/>
  <c r="K243" i="4"/>
  <c r="J241" i="4"/>
  <c r="O241" i="4"/>
  <c r="F243" i="4"/>
  <c r="P243" i="4"/>
  <c r="K837" i="4"/>
  <c r="J835" i="4"/>
  <c r="O835" i="4"/>
  <c r="F837" i="4"/>
  <c r="P837" i="4"/>
  <c r="F375" i="4"/>
  <c r="P375" i="4"/>
  <c r="K375" i="4"/>
  <c r="J373" i="4"/>
  <c r="O373" i="4"/>
  <c r="K672" i="4"/>
  <c r="J670" i="4"/>
  <c r="O670" i="4"/>
  <c r="F672" i="4"/>
  <c r="P672" i="4"/>
  <c r="F529" i="4"/>
  <c r="P529" i="4"/>
  <c r="K529" i="4"/>
  <c r="J527" i="4"/>
  <c r="O527" i="4"/>
  <c r="K738" i="4"/>
  <c r="J736" i="4"/>
  <c r="O736" i="4"/>
  <c r="F738" i="4"/>
  <c r="P738" i="4"/>
  <c r="K166" i="4"/>
  <c r="J164" i="4"/>
  <c r="O164" i="4"/>
  <c r="F166" i="4"/>
  <c r="P166" i="4"/>
  <c r="K2146" i="4"/>
  <c r="J2144" i="4"/>
  <c r="O2144" i="4"/>
  <c r="F2146" i="4"/>
  <c r="P2146" i="4"/>
  <c r="K386" i="4"/>
  <c r="J384" i="4"/>
  <c r="O384" i="4"/>
  <c r="F386" i="4"/>
  <c r="P386" i="4"/>
  <c r="F925" i="4"/>
  <c r="P925" i="4"/>
  <c r="K925" i="4"/>
  <c r="J923" i="4"/>
  <c r="O923" i="4"/>
  <c r="K254" i="4"/>
  <c r="J252" i="4"/>
  <c r="O252" i="4"/>
  <c r="F254" i="4"/>
  <c r="P254" i="4"/>
  <c r="K1717" i="4"/>
  <c r="J1715" i="4"/>
  <c r="O1715" i="4"/>
  <c r="F1717" i="4"/>
  <c r="P1717" i="4"/>
  <c r="AC337" i="3"/>
  <c r="AA338" i="3"/>
  <c r="AC338" i="3"/>
  <c r="AA339" i="3"/>
  <c r="AC339" i="3"/>
  <c r="AA340" i="3"/>
  <c r="AC340" i="3"/>
  <c r="AA341" i="3"/>
  <c r="AC341" i="3"/>
  <c r="AA342" i="3"/>
  <c r="AC342" i="3"/>
  <c r="AA343" i="3"/>
  <c r="AC343" i="3"/>
  <c r="AA344" i="3"/>
  <c r="AC344" i="3"/>
  <c r="AA345" i="3"/>
  <c r="AC345" i="3"/>
  <c r="AA346" i="3"/>
  <c r="AC346" i="3"/>
  <c r="AA347" i="3"/>
  <c r="AC347" i="3"/>
  <c r="AA348" i="3"/>
  <c r="AC348" i="3"/>
  <c r="AA349" i="3"/>
  <c r="AC349" i="3"/>
  <c r="AA350" i="3"/>
  <c r="AC350" i="3"/>
  <c r="AA351" i="3"/>
  <c r="AC351" i="3"/>
  <c r="AA352" i="3"/>
  <c r="AC352" i="3"/>
  <c r="AA353" i="3"/>
  <c r="AC353" i="3"/>
  <c r="AA354" i="3"/>
  <c r="AC354" i="3"/>
  <c r="AA355" i="3"/>
  <c r="AC355" i="3"/>
  <c r="AA356" i="3"/>
  <c r="AC356" i="3"/>
  <c r="AA357" i="3"/>
  <c r="AC357" i="3"/>
  <c r="AA358" i="3"/>
  <c r="AC358" i="3"/>
  <c r="AA359" i="3"/>
  <c r="AC359" i="3"/>
  <c r="AA360" i="3"/>
  <c r="AC360" i="3"/>
  <c r="AA361" i="3"/>
  <c r="AC361" i="3"/>
  <c r="AA362" i="3"/>
  <c r="AC362" i="3"/>
  <c r="AA363" i="3"/>
  <c r="AC363" i="3"/>
  <c r="AA364" i="3"/>
  <c r="AC364" i="3"/>
  <c r="AA365" i="3"/>
  <c r="AC365" i="3"/>
  <c r="AA366" i="3"/>
  <c r="AC366" i="3"/>
  <c r="AA367" i="3"/>
  <c r="AC367" i="3"/>
  <c r="AA368" i="3"/>
  <c r="AC368" i="3"/>
  <c r="AA369" i="3"/>
  <c r="AC369" i="3"/>
  <c r="AA370" i="3"/>
  <c r="AC370" i="3"/>
  <c r="AA371" i="3"/>
  <c r="AC371" i="3"/>
  <c r="AA372" i="3"/>
  <c r="AC372" i="3"/>
  <c r="AA373" i="3"/>
  <c r="AC373" i="3"/>
  <c r="AA374" i="3"/>
  <c r="AC374" i="3"/>
  <c r="AA375" i="3"/>
  <c r="AC375" i="3"/>
  <c r="AA376" i="3"/>
  <c r="AC376" i="3"/>
  <c r="AA377" i="3"/>
  <c r="AC377" i="3"/>
  <c r="AA378" i="3"/>
  <c r="AC378" i="3"/>
  <c r="AA379" i="3"/>
  <c r="AC379" i="3"/>
  <c r="AA380" i="3"/>
  <c r="AC380" i="3"/>
  <c r="AA381" i="3"/>
  <c r="AC381" i="3"/>
  <c r="AA382" i="3"/>
  <c r="AC382" i="3"/>
  <c r="AA383" i="3"/>
  <c r="AC383" i="3"/>
  <c r="AA384" i="3"/>
  <c r="AC384" i="3"/>
  <c r="AA385" i="3"/>
  <c r="AC385" i="3"/>
  <c r="AA386" i="3"/>
  <c r="AC386" i="3"/>
  <c r="AA387" i="3"/>
  <c r="AC387" i="3"/>
  <c r="AA388" i="3"/>
  <c r="AC388" i="3"/>
  <c r="AA389" i="3"/>
  <c r="AC389" i="3"/>
  <c r="AA390" i="3"/>
  <c r="AC390" i="3"/>
  <c r="AA391" i="3"/>
  <c r="AC391" i="3"/>
  <c r="AA392" i="3"/>
  <c r="AC392" i="3"/>
  <c r="AA393" i="3"/>
  <c r="AC393" i="3"/>
  <c r="AA394" i="3"/>
  <c r="AC394" i="3"/>
  <c r="AA395" i="3"/>
  <c r="AC395" i="3"/>
  <c r="AA396" i="3"/>
  <c r="AC396" i="3"/>
  <c r="AA397" i="3"/>
  <c r="AC397" i="3"/>
  <c r="AA398" i="3"/>
  <c r="AC398" i="3"/>
  <c r="AA399" i="3"/>
  <c r="AC399" i="3"/>
  <c r="AA400" i="3"/>
  <c r="AC400" i="3"/>
  <c r="AA401" i="3"/>
  <c r="AC401" i="3"/>
  <c r="AA402" i="3"/>
  <c r="AC402" i="3"/>
  <c r="AA403" i="3"/>
  <c r="AC403" i="3"/>
  <c r="AA404" i="3"/>
  <c r="AC404" i="3"/>
  <c r="AA405" i="3"/>
  <c r="AC405" i="3"/>
  <c r="AA406" i="3"/>
  <c r="AC406" i="3"/>
  <c r="AA407" i="3"/>
  <c r="AC407" i="3"/>
  <c r="AA408" i="3"/>
  <c r="AC408" i="3"/>
  <c r="AA409" i="3"/>
  <c r="AC409" i="3"/>
  <c r="AA410" i="3"/>
  <c r="AC410" i="3"/>
  <c r="AA411" i="3"/>
  <c r="AC411" i="3"/>
  <c r="AA412" i="3"/>
  <c r="AC412" i="3"/>
  <c r="AA413" i="3"/>
  <c r="AC413" i="3"/>
  <c r="AA414" i="3"/>
  <c r="AC414" i="3"/>
  <c r="AA415" i="3"/>
  <c r="AC415" i="3"/>
  <c r="AA416" i="3"/>
  <c r="AC416" i="3"/>
  <c r="AA417" i="3"/>
  <c r="AC417" i="3"/>
  <c r="AA418" i="3"/>
  <c r="AC418" i="3"/>
  <c r="AA419" i="3"/>
  <c r="AC419" i="3"/>
  <c r="AA420" i="3"/>
  <c r="AC420" i="3"/>
  <c r="AA421" i="3"/>
  <c r="AC421" i="3"/>
  <c r="AA422" i="3"/>
  <c r="AC422" i="3"/>
  <c r="AA423" i="3"/>
  <c r="AC423" i="3"/>
  <c r="AA424" i="3"/>
  <c r="AC424" i="3"/>
  <c r="AA425" i="3"/>
  <c r="AC425" i="3"/>
  <c r="AA426" i="3"/>
  <c r="AC426" i="3"/>
  <c r="AA427" i="3"/>
  <c r="AC427" i="3"/>
  <c r="AA428" i="3"/>
  <c r="AC428" i="3"/>
  <c r="AA429" i="3"/>
  <c r="AC429" i="3"/>
  <c r="AA430" i="3"/>
  <c r="AC430" i="3"/>
  <c r="AA431" i="3"/>
  <c r="AC431" i="3"/>
  <c r="AA432" i="3"/>
  <c r="AC432" i="3"/>
  <c r="AA433" i="3"/>
  <c r="AC433" i="3"/>
  <c r="AA434" i="3"/>
  <c r="AC434" i="3"/>
  <c r="AA435" i="3"/>
  <c r="AC435" i="3"/>
  <c r="AA436" i="3"/>
  <c r="AC436" i="3"/>
  <c r="AA437" i="3"/>
  <c r="AC437" i="3"/>
  <c r="AA438" i="3"/>
  <c r="AC438" i="3"/>
  <c r="AA439" i="3"/>
  <c r="AC439" i="3"/>
  <c r="AA440" i="3"/>
  <c r="AC440" i="3"/>
  <c r="AA441" i="3"/>
  <c r="AC441" i="3"/>
  <c r="AA442" i="3"/>
  <c r="AC442" i="3"/>
  <c r="AA443" i="3"/>
  <c r="AC443" i="3"/>
  <c r="AA444" i="3"/>
  <c r="AC444" i="3"/>
  <c r="AA445" i="3"/>
  <c r="AC445" i="3"/>
  <c r="AA446" i="3"/>
  <c r="AC446" i="3"/>
  <c r="AA447" i="3"/>
  <c r="AC447" i="3"/>
  <c r="AA448" i="3"/>
  <c r="AC448" i="3"/>
  <c r="E37" i="4"/>
  <c r="K39" i="4"/>
  <c r="J37" i="4"/>
  <c r="O37" i="4"/>
  <c r="E36" i="4"/>
  <c r="F38" i="4"/>
  <c r="K38" i="4"/>
  <c r="J36" i="4"/>
  <c r="O36" i="4"/>
  <c r="P38" i="4"/>
  <c r="E1694" i="10"/>
  <c r="K1696" i="10"/>
  <c r="J1694" i="10"/>
  <c r="O1694" i="10"/>
  <c r="E990" i="8"/>
  <c r="K992" i="8"/>
  <c r="J990" i="8"/>
  <c r="O990" i="8"/>
  <c r="E125" i="6"/>
  <c r="K127" i="6"/>
  <c r="J125" i="6"/>
  <c r="O125" i="6"/>
  <c r="E1089" i="6"/>
  <c r="K1091" i="6"/>
  <c r="J1089" i="6"/>
  <c r="O1089" i="6"/>
  <c r="E92" i="10"/>
  <c r="K94" i="10"/>
  <c r="J92" i="10"/>
  <c r="O92" i="10"/>
  <c r="E1166" i="6"/>
  <c r="K1168" i="6"/>
  <c r="J1166" i="6"/>
  <c r="O1166" i="6"/>
  <c r="E1694" i="8"/>
  <c r="K1696" i="8"/>
  <c r="J1694" i="8"/>
  <c r="O1694" i="8"/>
  <c r="E671" i="6"/>
  <c r="K673" i="6"/>
  <c r="J671" i="6"/>
  <c r="O671" i="6"/>
  <c r="E935" i="8"/>
  <c r="K937" i="8"/>
  <c r="J935" i="8"/>
  <c r="O935" i="8"/>
  <c r="E1177" i="6"/>
  <c r="K1179" i="6"/>
  <c r="J1177" i="6"/>
  <c r="O1177" i="6"/>
  <c r="E924" i="10"/>
  <c r="K926" i="10"/>
  <c r="J924" i="10"/>
  <c r="O924" i="10"/>
  <c r="E187" i="8"/>
  <c r="E1694" i="6"/>
  <c r="K1696" i="6"/>
  <c r="J1694" i="6"/>
  <c r="O1694" i="6"/>
  <c r="E1100" i="10"/>
  <c r="K1102" i="10"/>
  <c r="J1100" i="10"/>
  <c r="O1100" i="10"/>
  <c r="E1155" i="6"/>
  <c r="K1157" i="6"/>
  <c r="J1155" i="6"/>
  <c r="O1155" i="6"/>
  <c r="E1034" i="10"/>
  <c r="K1036" i="10"/>
  <c r="J1034" i="10"/>
  <c r="O1034" i="10"/>
  <c r="E1716" i="6"/>
  <c r="K1718" i="6"/>
  <c r="J1716" i="6"/>
  <c r="O1716" i="6"/>
  <c r="E176" i="6"/>
  <c r="K178" i="6"/>
  <c r="J176" i="6"/>
  <c r="O176" i="6"/>
  <c r="E1782" i="10"/>
  <c r="K1784" i="10"/>
  <c r="J1782" i="10"/>
  <c r="O1782" i="10"/>
  <c r="E693" i="10"/>
  <c r="K695" i="10"/>
  <c r="J693" i="10"/>
  <c r="O693" i="10"/>
  <c r="E1177" i="10"/>
  <c r="K1179" i="10"/>
  <c r="J1177" i="10"/>
  <c r="O1177" i="10"/>
  <c r="E913" i="10"/>
  <c r="K915" i="10"/>
  <c r="J913" i="10"/>
  <c r="O913" i="10"/>
  <c r="E1166" i="10"/>
  <c r="K1168" i="10"/>
  <c r="J1166" i="10"/>
  <c r="O1166" i="10"/>
  <c r="E1727" i="6"/>
  <c r="K1729" i="6"/>
  <c r="J1727" i="6"/>
  <c r="O1727" i="6"/>
  <c r="E1815" i="10"/>
  <c r="K1817" i="10"/>
  <c r="J1815" i="10"/>
  <c r="O1815" i="10"/>
  <c r="E1089" i="10"/>
  <c r="K1091" i="10"/>
  <c r="J1089" i="10"/>
  <c r="O1089" i="10"/>
  <c r="E1771" i="10"/>
  <c r="K1773" i="10"/>
  <c r="J1771" i="10"/>
  <c r="O1771" i="10"/>
  <c r="E726" i="8"/>
  <c r="K728" i="8"/>
  <c r="J726" i="8"/>
  <c r="O726" i="8"/>
  <c r="E770" i="10"/>
  <c r="K772" i="10"/>
  <c r="J770" i="10"/>
  <c r="O770" i="10"/>
  <c r="E594" i="6"/>
  <c r="K596" i="6"/>
  <c r="J594" i="6"/>
  <c r="O594" i="6"/>
  <c r="E1012" i="6"/>
  <c r="K1014" i="6"/>
  <c r="J1012" i="6"/>
  <c r="O1012" i="6"/>
  <c r="E1804" i="10"/>
  <c r="K1806" i="10"/>
  <c r="J1804" i="10"/>
  <c r="O1804" i="10"/>
  <c r="E1111" i="8"/>
  <c r="K1113" i="8"/>
  <c r="J1111" i="8"/>
  <c r="O1111" i="8"/>
  <c r="E114" i="6"/>
  <c r="K116" i="6"/>
  <c r="J114" i="6"/>
  <c r="O114" i="6"/>
  <c r="E715" i="10"/>
  <c r="K717" i="10"/>
  <c r="J715" i="10"/>
  <c r="O715" i="10"/>
  <c r="E704" i="10"/>
  <c r="K706" i="10"/>
  <c r="J704" i="10"/>
  <c r="O704" i="10"/>
  <c r="E979" i="10"/>
  <c r="K981" i="10"/>
  <c r="J979" i="10"/>
  <c r="O979" i="10"/>
  <c r="E627" i="10"/>
  <c r="K629" i="10"/>
  <c r="J627" i="10"/>
  <c r="O627" i="10"/>
  <c r="E1815" i="8"/>
  <c r="K1817" i="8"/>
  <c r="J1815" i="8"/>
  <c r="O1815" i="8"/>
  <c r="E1705" i="6"/>
  <c r="K1707" i="6"/>
  <c r="J1705" i="6"/>
  <c r="O1705" i="6"/>
  <c r="E231" i="8"/>
  <c r="K233" i="8"/>
  <c r="J231" i="8"/>
  <c r="O231" i="8"/>
  <c r="E176" i="10"/>
  <c r="K178" i="10"/>
  <c r="J176" i="10"/>
  <c r="O176" i="10"/>
  <c r="E902" i="10"/>
  <c r="K904" i="10"/>
  <c r="J902" i="10"/>
  <c r="O902" i="10"/>
  <c r="E715" i="8"/>
  <c r="K717" i="8"/>
  <c r="J715" i="8"/>
  <c r="O715" i="8"/>
  <c r="E594" i="8"/>
  <c r="K596" i="8"/>
  <c r="J594" i="8"/>
  <c r="O594" i="8"/>
  <c r="E59" i="6"/>
  <c r="K61" i="6"/>
  <c r="J59" i="6"/>
  <c r="O59" i="6"/>
  <c r="E594" i="12"/>
  <c r="K596" i="12"/>
  <c r="J594" i="12"/>
  <c r="O594" i="12"/>
  <c r="E682" i="10"/>
  <c r="K684" i="10"/>
  <c r="J682" i="10"/>
  <c r="O682" i="10"/>
  <c r="E1155" i="10"/>
  <c r="K1157" i="10"/>
  <c r="J1155" i="10"/>
  <c r="O1155" i="10"/>
  <c r="E103" i="6"/>
  <c r="K105" i="6"/>
  <c r="J103" i="6"/>
  <c r="O103" i="6"/>
  <c r="E1067" i="6"/>
  <c r="K1069" i="6"/>
  <c r="J1067" i="6"/>
  <c r="O1067" i="6"/>
  <c r="E1122" i="8"/>
  <c r="K1124" i="8"/>
  <c r="J1122" i="8"/>
  <c r="O1122" i="8"/>
  <c r="E1023" i="8"/>
  <c r="K1025" i="8"/>
  <c r="J1023" i="8"/>
  <c r="O1023" i="8"/>
  <c r="E627" i="12"/>
  <c r="K629" i="12"/>
  <c r="J627" i="12"/>
  <c r="O627" i="12"/>
  <c r="E1023" i="6"/>
  <c r="K1025" i="6"/>
  <c r="J1023" i="6"/>
  <c r="O1023" i="6"/>
  <c r="E737" i="10"/>
  <c r="K739" i="10"/>
  <c r="J737" i="10"/>
  <c r="O737" i="10"/>
  <c r="E1837" i="10"/>
  <c r="K1839" i="10"/>
  <c r="J1837" i="10"/>
  <c r="O1837" i="10"/>
  <c r="E1848" i="6"/>
  <c r="K1850" i="6"/>
  <c r="J1848" i="6"/>
  <c r="O1848" i="6"/>
  <c r="E605" i="8"/>
  <c r="K607" i="8"/>
  <c r="J605" i="8"/>
  <c r="O605" i="8"/>
  <c r="E37" i="6"/>
  <c r="K39" i="6"/>
  <c r="J37" i="6"/>
  <c r="O37" i="6"/>
  <c r="E48" i="10"/>
  <c r="K50" i="10"/>
  <c r="J48" i="10"/>
  <c r="O48" i="10"/>
  <c r="E1012" i="8"/>
  <c r="K1014" i="8"/>
  <c r="J1012" i="8"/>
  <c r="O1012" i="8"/>
  <c r="E781" i="10"/>
  <c r="K783" i="10"/>
  <c r="J781" i="10"/>
  <c r="O781" i="10"/>
  <c r="E147" i="6"/>
  <c r="K149" i="6"/>
  <c r="J147" i="6"/>
  <c r="O147" i="6"/>
  <c r="E198" i="12"/>
  <c r="K200" i="12"/>
  <c r="J198" i="12"/>
  <c r="O198" i="12"/>
  <c r="E781" i="8"/>
  <c r="K783" i="8"/>
  <c r="J781" i="8"/>
  <c r="O781" i="8"/>
  <c r="E946" i="8"/>
  <c r="K948" i="8"/>
  <c r="J946" i="8"/>
  <c r="O946" i="8"/>
  <c r="E48" i="6"/>
  <c r="K50" i="6"/>
  <c r="J48" i="6"/>
  <c r="O48" i="6"/>
  <c r="E1760" i="8"/>
  <c r="K1762" i="8"/>
  <c r="J1760" i="8"/>
  <c r="O1760" i="8"/>
  <c r="E220" i="6"/>
  <c r="K222" i="6"/>
  <c r="J220" i="6"/>
  <c r="O220" i="6"/>
  <c r="E209" i="10"/>
  <c r="K211" i="10"/>
  <c r="J209" i="10"/>
  <c r="O209" i="10"/>
  <c r="E231" i="10"/>
  <c r="K233" i="10"/>
  <c r="J231" i="10"/>
  <c r="O231" i="10"/>
  <c r="E48" i="8"/>
  <c r="K50" i="8"/>
  <c r="J48" i="8"/>
  <c r="O48" i="8"/>
  <c r="E979" i="8"/>
  <c r="K981" i="8"/>
  <c r="J979" i="8"/>
  <c r="O979" i="8"/>
  <c r="E946" i="10"/>
  <c r="K948" i="10"/>
  <c r="J946" i="10"/>
  <c r="O946" i="10"/>
  <c r="E220" i="10"/>
  <c r="K222" i="10"/>
  <c r="J220" i="10"/>
  <c r="O220" i="10"/>
  <c r="E1023" i="10"/>
  <c r="K1025" i="10"/>
  <c r="J1023" i="10"/>
  <c r="O1023" i="10"/>
  <c r="E48" i="12"/>
  <c r="K50" i="12"/>
  <c r="J48" i="12"/>
  <c r="O48" i="12"/>
  <c r="E1705" i="10"/>
  <c r="K1707" i="10"/>
  <c r="J1705" i="10"/>
  <c r="O1705" i="10"/>
  <c r="E70" i="10"/>
  <c r="K72" i="10"/>
  <c r="J70" i="10"/>
  <c r="O70" i="10"/>
  <c r="E759" i="8"/>
  <c r="K761" i="8"/>
  <c r="J759" i="8"/>
  <c r="O759" i="8"/>
  <c r="E220" i="8"/>
  <c r="K222" i="8"/>
  <c r="J220" i="8"/>
  <c r="O220" i="8"/>
  <c r="E81" i="12"/>
  <c r="K83" i="12"/>
  <c r="J81" i="12"/>
  <c r="O81" i="12"/>
  <c r="E968" i="6"/>
  <c r="K970" i="6"/>
  <c r="J968" i="6"/>
  <c r="O968" i="6"/>
  <c r="E660" i="8"/>
  <c r="K662" i="8"/>
  <c r="J660" i="8"/>
  <c r="O660" i="8"/>
  <c r="E1727" i="8"/>
  <c r="K1729" i="8"/>
  <c r="J1727" i="8"/>
  <c r="O1727" i="8"/>
  <c r="E59" i="8"/>
  <c r="K61" i="8"/>
  <c r="J59" i="8"/>
  <c r="O59" i="8"/>
  <c r="E1859" i="8"/>
  <c r="K1861" i="8"/>
  <c r="J1859" i="8"/>
  <c r="O1859" i="8"/>
  <c r="E1859" i="6"/>
  <c r="K1861" i="6"/>
  <c r="J1859" i="6"/>
  <c r="O1859" i="6"/>
  <c r="E1749" i="8"/>
  <c r="K1751" i="8"/>
  <c r="J1749" i="8"/>
  <c r="O1749" i="8"/>
  <c r="E759" i="6"/>
  <c r="K761" i="6"/>
  <c r="J759" i="6"/>
  <c r="O759" i="6"/>
  <c r="E1716" i="8"/>
  <c r="K1718" i="8"/>
  <c r="J1716" i="8"/>
  <c r="O1716" i="8"/>
  <c r="E242" i="6"/>
  <c r="K244" i="6"/>
  <c r="J242" i="6"/>
  <c r="O242" i="6"/>
  <c r="E913" i="6"/>
  <c r="K915" i="6"/>
  <c r="J913" i="6"/>
  <c r="O913" i="6"/>
  <c r="E880" i="8"/>
  <c r="E902" i="6"/>
  <c r="K904" i="6"/>
  <c r="J902" i="6"/>
  <c r="O902" i="6"/>
  <c r="E1144" i="10"/>
  <c r="K1146" i="10"/>
  <c r="J1144" i="10"/>
  <c r="O1144" i="10"/>
  <c r="E209" i="8"/>
  <c r="K211" i="8"/>
  <c r="J209" i="8"/>
  <c r="O209" i="8"/>
  <c r="E616" i="6"/>
  <c r="K618" i="6"/>
  <c r="J616" i="6"/>
  <c r="O616" i="6"/>
  <c r="E1001" i="8"/>
  <c r="K1003" i="8"/>
  <c r="J1001" i="8"/>
  <c r="O1001" i="8"/>
  <c r="E1100" i="6"/>
  <c r="K1102" i="6"/>
  <c r="J1100" i="6"/>
  <c r="O1100" i="6"/>
  <c r="E1001" i="6"/>
  <c r="K1003" i="6"/>
  <c r="J1001" i="6"/>
  <c r="O1001" i="6"/>
  <c r="E147" i="10"/>
  <c r="K149" i="10"/>
  <c r="J147" i="10"/>
  <c r="O147" i="10"/>
  <c r="E748" i="8"/>
  <c r="K750" i="8"/>
  <c r="J748" i="8"/>
  <c r="O748" i="8"/>
  <c r="E147" i="8"/>
  <c r="K149" i="8"/>
  <c r="J147" i="8"/>
  <c r="O147" i="8"/>
  <c r="E660" i="10"/>
  <c r="K662" i="10"/>
  <c r="J660" i="10"/>
  <c r="O660" i="10"/>
  <c r="E1045" i="10"/>
  <c r="K1047" i="10"/>
  <c r="J1045" i="10"/>
  <c r="O1045" i="10"/>
  <c r="E946" i="6"/>
  <c r="K948" i="6"/>
  <c r="J946" i="6"/>
  <c r="O946" i="6"/>
  <c r="E187" i="12"/>
  <c r="E1771" i="6"/>
  <c r="K1773" i="6"/>
  <c r="J1771" i="6"/>
  <c r="O1771" i="6"/>
  <c r="E957" i="6"/>
  <c r="K959" i="6"/>
  <c r="J957" i="6"/>
  <c r="O957" i="6"/>
  <c r="E220" i="12"/>
  <c r="K222" i="12"/>
  <c r="J220" i="12"/>
  <c r="O220" i="12"/>
  <c r="E187" i="10"/>
  <c r="E605" i="6"/>
  <c r="K607" i="6"/>
  <c r="J605" i="6"/>
  <c r="O605" i="6"/>
  <c r="E1001" i="10"/>
  <c r="K1003" i="10"/>
  <c r="J1001" i="10"/>
  <c r="O1001" i="10"/>
  <c r="E1826" i="6"/>
  <c r="K1828" i="6"/>
  <c r="J1826" i="6"/>
  <c r="O1826" i="6"/>
  <c r="E616" i="12"/>
  <c r="K618" i="12"/>
  <c r="J616" i="12"/>
  <c r="O616" i="12"/>
  <c r="E1166" i="8"/>
  <c r="K1168" i="8"/>
  <c r="J1166" i="8"/>
  <c r="O1166" i="8"/>
  <c r="E1848" i="10"/>
  <c r="K1850" i="10"/>
  <c r="J1848" i="10"/>
  <c r="O1848" i="10"/>
  <c r="E924" i="8"/>
  <c r="K926" i="8"/>
  <c r="J924" i="8"/>
  <c r="O924" i="8"/>
  <c r="E1837" i="8"/>
  <c r="K1839" i="8"/>
  <c r="J1837" i="8"/>
  <c r="O1837" i="8"/>
  <c r="E1144" i="6"/>
  <c r="K1146" i="6"/>
  <c r="J1144" i="6"/>
  <c r="O1144" i="6"/>
  <c r="E759" i="10"/>
  <c r="K761" i="10"/>
  <c r="J759" i="10"/>
  <c r="O759" i="10"/>
  <c r="E594" i="10"/>
  <c r="K596" i="10"/>
  <c r="J594" i="10"/>
  <c r="O594" i="10"/>
  <c r="E1078" i="6"/>
  <c r="K1080" i="6"/>
  <c r="J1078" i="6"/>
  <c r="O1078" i="6"/>
  <c r="E70" i="6"/>
  <c r="K72" i="6"/>
  <c r="J70" i="6"/>
  <c r="O70" i="6"/>
  <c r="E770" i="6"/>
  <c r="K772" i="6"/>
  <c r="J770" i="6"/>
  <c r="O770" i="6"/>
  <c r="E125" i="8"/>
  <c r="K127" i="8"/>
  <c r="J125" i="8"/>
  <c r="O125" i="8"/>
  <c r="E1804" i="8"/>
  <c r="K1806" i="8"/>
  <c r="J1804" i="8"/>
  <c r="O1804" i="8"/>
  <c r="E770" i="8"/>
  <c r="K772" i="8"/>
  <c r="J770" i="8"/>
  <c r="O770" i="8"/>
  <c r="E1056" i="10"/>
  <c r="K1058" i="10"/>
  <c r="J1056" i="10"/>
  <c r="O1056" i="10"/>
  <c r="E682" i="6"/>
  <c r="K684" i="6"/>
  <c r="J682" i="6"/>
  <c r="O682" i="6"/>
  <c r="E1078" i="10"/>
  <c r="K1080" i="10"/>
  <c r="J1078" i="10"/>
  <c r="O1078" i="10"/>
  <c r="E81" i="8"/>
  <c r="K83" i="8"/>
  <c r="J81" i="8"/>
  <c r="O81" i="8"/>
  <c r="E136" i="8"/>
  <c r="K138" i="8"/>
  <c r="J136" i="8"/>
  <c r="O136" i="8"/>
  <c r="E968" i="8"/>
  <c r="K970" i="8"/>
  <c r="J968" i="8"/>
  <c r="O968" i="8"/>
  <c r="E114" i="8"/>
  <c r="K116" i="8"/>
  <c r="J114" i="8"/>
  <c r="O114" i="8"/>
  <c r="E1045" i="6"/>
  <c r="K1047" i="6"/>
  <c r="J1045" i="6"/>
  <c r="O1045" i="6"/>
  <c r="E1122" i="6"/>
  <c r="K1124" i="6"/>
  <c r="J1122" i="6"/>
  <c r="O1122" i="6"/>
  <c r="E1782" i="8"/>
  <c r="K1784" i="8"/>
  <c r="J1782" i="8"/>
  <c r="O1782" i="8"/>
  <c r="E114" i="12"/>
  <c r="K116" i="12"/>
  <c r="J114" i="12"/>
  <c r="O114" i="12"/>
  <c r="E715" i="6"/>
  <c r="K717" i="6"/>
  <c r="J715" i="6"/>
  <c r="O715" i="6"/>
  <c r="E990" i="10"/>
  <c r="K992" i="10"/>
  <c r="J990" i="10"/>
  <c r="O990" i="10"/>
  <c r="E176" i="8"/>
  <c r="K178" i="8"/>
  <c r="J176" i="8"/>
  <c r="O176" i="8"/>
  <c r="E1177" i="8"/>
  <c r="K1179" i="8"/>
  <c r="J1177" i="8"/>
  <c r="O1177" i="8"/>
  <c r="E913" i="8"/>
  <c r="K915" i="8"/>
  <c r="J913" i="8"/>
  <c r="O913" i="8"/>
  <c r="E125" i="12"/>
  <c r="K127" i="12"/>
  <c r="J125" i="12"/>
  <c r="O125" i="12"/>
  <c r="E638" i="12"/>
  <c r="K640" i="12"/>
  <c r="J638" i="12"/>
  <c r="O638" i="12"/>
  <c r="E147" i="12"/>
  <c r="K149" i="12"/>
  <c r="J147" i="12"/>
  <c r="O147" i="12"/>
  <c r="E748" i="6"/>
  <c r="K750" i="6"/>
  <c r="J748" i="6"/>
  <c r="O748" i="6"/>
  <c r="E935" i="6"/>
  <c r="K937" i="6"/>
  <c r="J935" i="6"/>
  <c r="O935" i="6"/>
  <c r="E638" i="6"/>
  <c r="K640" i="6"/>
  <c r="J638" i="6"/>
  <c r="O638" i="6"/>
  <c r="E1111" i="6"/>
  <c r="K1113" i="6"/>
  <c r="J1111" i="6"/>
  <c r="O1111" i="6"/>
  <c r="E748" i="10"/>
  <c r="K750" i="10"/>
  <c r="J748" i="10"/>
  <c r="O748" i="10"/>
  <c r="E616" i="8"/>
  <c r="K618" i="8"/>
  <c r="J616" i="8"/>
  <c r="O616" i="8"/>
  <c r="E891" i="6"/>
  <c r="K893" i="6"/>
  <c r="J891" i="6"/>
  <c r="O891" i="6"/>
  <c r="E198" i="8"/>
  <c r="K200" i="8"/>
  <c r="J198" i="8"/>
  <c r="O198" i="8"/>
  <c r="E59" i="12"/>
  <c r="K61" i="12"/>
  <c r="J59" i="12"/>
  <c r="O59" i="12"/>
  <c r="E627" i="6"/>
  <c r="K629" i="6"/>
  <c r="J627" i="6"/>
  <c r="O627" i="6"/>
  <c r="E638" i="10"/>
  <c r="K640" i="10"/>
  <c r="J638" i="10"/>
  <c r="O638" i="10"/>
  <c r="E1804" i="6"/>
  <c r="K1806" i="6"/>
  <c r="J1804" i="6"/>
  <c r="O1804" i="6"/>
  <c r="E979" i="6"/>
  <c r="K981" i="6"/>
  <c r="J979" i="6"/>
  <c r="O979" i="6"/>
  <c r="E935" i="10"/>
  <c r="K937" i="10"/>
  <c r="J935" i="10"/>
  <c r="O935" i="10"/>
  <c r="E1133" i="6"/>
  <c r="K1135" i="6"/>
  <c r="J1133" i="6"/>
  <c r="O1133" i="6"/>
  <c r="E627" i="8"/>
  <c r="K629" i="8"/>
  <c r="J627" i="8"/>
  <c r="O627" i="8"/>
  <c r="E704" i="6"/>
  <c r="K706" i="6"/>
  <c r="J704" i="6"/>
  <c r="O704" i="6"/>
  <c r="E880" i="10"/>
  <c r="E1727" i="10"/>
  <c r="K1729" i="10"/>
  <c r="J1727" i="10"/>
  <c r="O1727" i="10"/>
  <c r="E671" i="10"/>
  <c r="K673" i="10"/>
  <c r="J671" i="10"/>
  <c r="O671" i="10"/>
  <c r="E1155" i="8"/>
  <c r="K1157" i="8"/>
  <c r="J1155" i="8"/>
  <c r="O1155" i="8"/>
  <c r="E1067" i="8"/>
  <c r="K1069" i="8"/>
  <c r="J1067" i="8"/>
  <c r="O1067" i="8"/>
  <c r="E649" i="10"/>
  <c r="K651" i="10"/>
  <c r="J649" i="10"/>
  <c r="O649" i="10"/>
  <c r="E136" i="12"/>
  <c r="K138" i="12"/>
  <c r="J136" i="12"/>
  <c r="O136" i="12"/>
  <c r="E114" i="10"/>
  <c r="K116" i="10"/>
  <c r="J114" i="10"/>
  <c r="O114" i="10"/>
  <c r="E693" i="6"/>
  <c r="K695" i="6"/>
  <c r="J693" i="6"/>
  <c r="O693" i="6"/>
  <c r="E891" i="8"/>
  <c r="K893" i="8"/>
  <c r="J891" i="8"/>
  <c r="O891" i="8"/>
  <c r="E1133" i="10"/>
  <c r="K1135" i="10"/>
  <c r="J1133" i="10"/>
  <c r="O1133" i="10"/>
  <c r="E902" i="8"/>
  <c r="K904" i="8"/>
  <c r="J902" i="8"/>
  <c r="O902" i="8"/>
  <c r="E231" i="12"/>
  <c r="K233" i="12"/>
  <c r="J231" i="12"/>
  <c r="O231" i="12"/>
  <c r="E1738" i="8"/>
  <c r="K1740" i="8"/>
  <c r="J1738" i="8"/>
  <c r="O1738" i="8"/>
  <c r="E792" i="6"/>
  <c r="K794" i="6"/>
  <c r="J792" i="6"/>
  <c r="O792" i="6"/>
  <c r="E792" i="10"/>
  <c r="K794" i="10"/>
  <c r="J792" i="10"/>
  <c r="O792" i="10"/>
  <c r="E81" i="6"/>
  <c r="K83" i="6"/>
  <c r="J81" i="6"/>
  <c r="O81" i="6"/>
  <c r="E1078" i="8"/>
  <c r="K1080" i="8"/>
  <c r="J1078" i="8"/>
  <c r="O1078" i="8"/>
  <c r="E682" i="8"/>
  <c r="K684" i="8"/>
  <c r="J682" i="8"/>
  <c r="O682" i="8"/>
  <c r="E1793" i="8"/>
  <c r="K1795" i="8"/>
  <c r="J1793" i="8"/>
  <c r="O1793" i="8"/>
  <c r="E125" i="10"/>
  <c r="K127" i="10"/>
  <c r="J125" i="10"/>
  <c r="O125" i="10"/>
  <c r="E103" i="10"/>
  <c r="K105" i="10"/>
  <c r="J103" i="10"/>
  <c r="O103" i="10"/>
  <c r="E891" i="10"/>
  <c r="K893" i="10"/>
  <c r="J891" i="10"/>
  <c r="O891" i="10"/>
  <c r="E187" i="6"/>
  <c r="K189" i="6"/>
  <c r="J187" i="6"/>
  <c r="O187" i="6"/>
  <c r="E737" i="8"/>
  <c r="K739" i="8"/>
  <c r="J737" i="8"/>
  <c r="O737" i="8"/>
  <c r="E605" i="10"/>
  <c r="K607" i="10"/>
  <c r="J605" i="10"/>
  <c r="O605" i="10"/>
  <c r="E1716" i="10"/>
  <c r="K1718" i="10"/>
  <c r="J1716" i="10"/>
  <c r="O1716" i="10"/>
  <c r="E726" i="10"/>
  <c r="K728" i="10"/>
  <c r="J726" i="10"/>
  <c r="O726" i="10"/>
  <c r="E693" i="8"/>
  <c r="K695" i="8"/>
  <c r="J693" i="8"/>
  <c r="O693" i="8"/>
  <c r="E671" i="8"/>
  <c r="K673" i="8"/>
  <c r="J671" i="8"/>
  <c r="O671" i="8"/>
  <c r="E1793" i="10"/>
  <c r="K1795" i="10"/>
  <c r="J1793" i="10"/>
  <c r="O1793" i="10"/>
  <c r="E792" i="8"/>
  <c r="K794" i="8"/>
  <c r="J792" i="8"/>
  <c r="O792" i="8"/>
  <c r="E136" i="6"/>
  <c r="K138" i="6"/>
  <c r="J136" i="6"/>
  <c r="O136" i="6"/>
  <c r="E737" i="6"/>
  <c r="K739" i="6"/>
  <c r="J737" i="6"/>
  <c r="O737" i="6"/>
  <c r="E1067" i="10"/>
  <c r="K1069" i="10"/>
  <c r="J1067" i="10"/>
  <c r="O1067" i="10"/>
  <c r="E1815" i="6"/>
  <c r="K1817" i="6"/>
  <c r="J1815" i="6"/>
  <c r="O1815" i="6"/>
  <c r="E1034" i="8"/>
  <c r="K1036" i="8"/>
  <c r="J1034" i="8"/>
  <c r="O1034" i="8"/>
  <c r="E1012" i="10"/>
  <c r="K1014" i="10"/>
  <c r="J1012" i="10"/>
  <c r="O1012" i="10"/>
  <c r="E1738" i="10"/>
  <c r="K1740" i="10"/>
  <c r="J1738" i="10"/>
  <c r="O1738" i="10"/>
  <c r="E37" i="10"/>
  <c r="K39" i="10"/>
  <c r="J37" i="10"/>
  <c r="O37" i="10"/>
  <c r="E1705" i="8"/>
  <c r="K1707" i="8"/>
  <c r="J1705" i="8"/>
  <c r="O1705" i="8"/>
  <c r="E209" i="12"/>
  <c r="K211" i="12"/>
  <c r="J209" i="12"/>
  <c r="O209" i="12"/>
  <c r="E1782" i="6"/>
  <c r="K1784" i="6"/>
  <c r="J1782" i="6"/>
  <c r="O1782" i="6"/>
  <c r="E1793" i="6"/>
  <c r="K1795" i="6"/>
  <c r="J1793" i="6"/>
  <c r="O1793" i="6"/>
  <c r="E726" i="6"/>
  <c r="K728" i="6"/>
  <c r="J726" i="6"/>
  <c r="O726" i="6"/>
  <c r="E92" i="8"/>
  <c r="K94" i="8"/>
  <c r="J92" i="8"/>
  <c r="O92" i="8"/>
  <c r="E1100" i="8"/>
  <c r="K1102" i="8"/>
  <c r="J1100" i="8"/>
  <c r="O1100" i="8"/>
  <c r="E198" i="10"/>
  <c r="K200" i="10"/>
  <c r="J198" i="10"/>
  <c r="O198" i="10"/>
  <c r="E638" i="8"/>
  <c r="K640" i="8"/>
  <c r="J638" i="8"/>
  <c r="O638" i="8"/>
  <c r="E660" i="6"/>
  <c r="K662" i="6"/>
  <c r="J660" i="6"/>
  <c r="O660" i="6"/>
  <c r="E1738" i="6"/>
  <c r="K1740" i="6"/>
  <c r="J1738" i="6"/>
  <c r="O1738" i="6"/>
  <c r="E136" i="10"/>
  <c r="K138" i="10"/>
  <c r="J136" i="10"/>
  <c r="O136" i="10"/>
  <c r="E1133" i="8"/>
  <c r="K1135" i="8"/>
  <c r="J1133" i="8"/>
  <c r="O1133" i="8"/>
  <c r="E1848" i="8"/>
  <c r="K1850" i="8"/>
  <c r="J1848" i="8"/>
  <c r="O1848" i="8"/>
  <c r="E70" i="8"/>
  <c r="K72" i="8"/>
  <c r="J70" i="8"/>
  <c r="O70" i="8"/>
  <c r="E92" i="6"/>
  <c r="K94" i="6"/>
  <c r="J92" i="6"/>
  <c r="O92" i="6"/>
  <c r="E880" i="6"/>
  <c r="E704" i="8"/>
  <c r="K706" i="8"/>
  <c r="J704" i="8"/>
  <c r="O704" i="8"/>
  <c r="E1122" i="10"/>
  <c r="K1124" i="10"/>
  <c r="J1122" i="10"/>
  <c r="O1122" i="10"/>
  <c r="E957" i="10"/>
  <c r="K959" i="10"/>
  <c r="J957" i="10"/>
  <c r="O957" i="10"/>
  <c r="E649" i="6"/>
  <c r="K651" i="6"/>
  <c r="J649" i="6"/>
  <c r="O649" i="6"/>
  <c r="E103" i="12"/>
  <c r="K105" i="12"/>
  <c r="J103" i="12"/>
  <c r="O103" i="12"/>
  <c r="E1760" i="10"/>
  <c r="K1762" i="10"/>
  <c r="J1760" i="10"/>
  <c r="O1760" i="10"/>
  <c r="E649" i="8"/>
  <c r="K651" i="8"/>
  <c r="J649" i="8"/>
  <c r="O649" i="8"/>
  <c r="E1111" i="10"/>
  <c r="K1113" i="10"/>
  <c r="J1111" i="10"/>
  <c r="O1111" i="10"/>
  <c r="E1749" i="10"/>
  <c r="K1751" i="10"/>
  <c r="J1749" i="10"/>
  <c r="O1749" i="10"/>
  <c r="E605" i="12"/>
  <c r="K607" i="12"/>
  <c r="J605" i="12"/>
  <c r="O605" i="12"/>
  <c r="E1837" i="6"/>
  <c r="K1839" i="6"/>
  <c r="J1837" i="6"/>
  <c r="O1837" i="6"/>
  <c r="E616" i="10"/>
  <c r="K618" i="10"/>
  <c r="J616" i="10"/>
  <c r="O616" i="10"/>
  <c r="E1826" i="8"/>
  <c r="K1828" i="8"/>
  <c r="J1826" i="8"/>
  <c r="O1826" i="8"/>
  <c r="E231" i="6"/>
  <c r="K233" i="6"/>
  <c r="J231" i="6"/>
  <c r="O231" i="6"/>
  <c r="E59" i="10"/>
  <c r="K61" i="10"/>
  <c r="J59" i="10"/>
  <c r="O59" i="10"/>
  <c r="E37" i="12"/>
  <c r="K39" i="12"/>
  <c r="J37" i="12"/>
  <c r="O37" i="12"/>
  <c r="E176" i="12"/>
  <c r="K178" i="12"/>
  <c r="J176" i="12"/>
  <c r="O176" i="12"/>
  <c r="E81" i="10"/>
  <c r="K83" i="10"/>
  <c r="J81" i="10"/>
  <c r="O81" i="10"/>
  <c r="E1144" i="8"/>
  <c r="K1146" i="8"/>
  <c r="J1144" i="8"/>
  <c r="O1144" i="8"/>
  <c r="E209" i="6"/>
  <c r="K211" i="6"/>
  <c r="J209" i="6"/>
  <c r="O209" i="6"/>
  <c r="E1056" i="6"/>
  <c r="K1058" i="6"/>
  <c r="J1056" i="6"/>
  <c r="O1056" i="6"/>
  <c r="E1760" i="6"/>
  <c r="K1762" i="6"/>
  <c r="J1760" i="6"/>
  <c r="O1760" i="6"/>
  <c r="E1045" i="8"/>
  <c r="K1047" i="8"/>
  <c r="J1045" i="8"/>
  <c r="O1045" i="8"/>
  <c r="E957" i="8"/>
  <c r="K959" i="8"/>
  <c r="J957" i="8"/>
  <c r="O957" i="8"/>
  <c r="E70" i="12"/>
  <c r="K72" i="12"/>
  <c r="J70" i="12"/>
  <c r="O70" i="12"/>
  <c r="E990" i="6"/>
  <c r="K992" i="6"/>
  <c r="J990" i="6"/>
  <c r="O990" i="6"/>
  <c r="E1826" i="10"/>
  <c r="K1828" i="10"/>
  <c r="J1826" i="10"/>
  <c r="O1826" i="10"/>
  <c r="E968" i="10"/>
  <c r="K970" i="10"/>
  <c r="J968" i="10"/>
  <c r="O968" i="10"/>
  <c r="E198" i="6"/>
  <c r="K200" i="6"/>
  <c r="J198" i="6"/>
  <c r="O198" i="6"/>
  <c r="E781" i="6"/>
  <c r="K783" i="6"/>
  <c r="J781" i="6"/>
  <c r="O781" i="6"/>
  <c r="E924" i="6"/>
  <c r="K926" i="6"/>
  <c r="J924" i="6"/>
  <c r="O924" i="6"/>
  <c r="E37" i="8"/>
  <c r="K39" i="8"/>
  <c r="J37" i="8"/>
  <c r="O37" i="8"/>
  <c r="E1034" i="6"/>
  <c r="K1036" i="6"/>
  <c r="J1034" i="6"/>
  <c r="O1034" i="6"/>
  <c r="E92" i="12"/>
  <c r="K94" i="12"/>
  <c r="J92" i="12"/>
  <c r="O92" i="12"/>
  <c r="E1056" i="8"/>
  <c r="K1058" i="8"/>
  <c r="J1056" i="8"/>
  <c r="O1056" i="8"/>
  <c r="E1771" i="8"/>
  <c r="K1773" i="8"/>
  <c r="J1771" i="8"/>
  <c r="O1771" i="8"/>
  <c r="E103" i="8"/>
  <c r="K105" i="8"/>
  <c r="J103" i="8"/>
  <c r="O103" i="8"/>
  <c r="E1089" i="8"/>
  <c r="K1091" i="8"/>
  <c r="J1089" i="8"/>
  <c r="O1089" i="8"/>
  <c r="E1859" i="10"/>
  <c r="K1861" i="10"/>
  <c r="J1859" i="10"/>
  <c r="O1859" i="10"/>
  <c r="E1749" i="6"/>
  <c r="K1751" i="6"/>
  <c r="J1749" i="6"/>
  <c r="O1749" i="6"/>
  <c r="E242" i="10"/>
  <c r="K244" i="10"/>
  <c r="J242" i="10"/>
  <c r="O242" i="10"/>
  <c r="E242" i="12"/>
  <c r="K244" i="12"/>
  <c r="J242" i="12"/>
  <c r="O242" i="12"/>
  <c r="E803" i="10"/>
  <c r="K805" i="10"/>
  <c r="J803" i="10"/>
  <c r="O803" i="10"/>
  <c r="E242" i="8"/>
  <c r="K244" i="8"/>
  <c r="J242" i="8"/>
  <c r="O242" i="8"/>
  <c r="E803" i="6"/>
  <c r="K805" i="6"/>
  <c r="J803" i="6"/>
  <c r="O803" i="6"/>
  <c r="E803" i="8"/>
  <c r="K805" i="8"/>
  <c r="J803" i="8"/>
  <c r="O803" i="8"/>
  <c r="E253" i="6"/>
  <c r="K255" i="6"/>
  <c r="J253" i="6"/>
  <c r="O253" i="6"/>
  <c r="E253" i="12"/>
  <c r="K255" i="12"/>
  <c r="J253" i="12"/>
  <c r="O253" i="12"/>
  <c r="E814" i="10"/>
  <c r="K816" i="10"/>
  <c r="J814" i="10"/>
  <c r="O814" i="10"/>
  <c r="E814" i="8"/>
  <c r="K816" i="8"/>
  <c r="J814" i="8"/>
  <c r="O814" i="8"/>
  <c r="E253" i="8"/>
  <c r="K255" i="8"/>
  <c r="J253" i="8"/>
  <c r="O253" i="8"/>
  <c r="E814" i="6"/>
  <c r="K816" i="6"/>
  <c r="J814" i="6"/>
  <c r="O814" i="6"/>
  <c r="E253" i="10"/>
  <c r="K255" i="10"/>
  <c r="J253" i="10"/>
  <c r="O253" i="10"/>
  <c r="E264" i="6"/>
  <c r="K266" i="6"/>
  <c r="J264" i="6"/>
  <c r="O264" i="6"/>
  <c r="E825" i="10"/>
  <c r="K827" i="10"/>
  <c r="J825" i="10"/>
  <c r="O825" i="10"/>
  <c r="E264" i="8"/>
  <c r="K266" i="8"/>
  <c r="J264" i="8"/>
  <c r="O264" i="8"/>
  <c r="E264" i="10"/>
  <c r="K266" i="10"/>
  <c r="J264" i="10"/>
  <c r="O264" i="10"/>
  <c r="E264" i="12"/>
  <c r="K266" i="12"/>
  <c r="J264" i="12"/>
  <c r="O264" i="12"/>
  <c r="E825" i="6"/>
  <c r="K827" i="6"/>
  <c r="J825" i="6"/>
  <c r="O825" i="6"/>
  <c r="E825" i="8"/>
  <c r="K827" i="8"/>
  <c r="J825" i="8"/>
  <c r="O825" i="8"/>
  <c r="E275" i="6"/>
  <c r="K277" i="6"/>
  <c r="J275" i="6"/>
  <c r="O275" i="6"/>
  <c r="E275" i="10"/>
  <c r="K277" i="10"/>
  <c r="J275" i="10"/>
  <c r="O275" i="10"/>
  <c r="E275" i="8"/>
  <c r="K277" i="8"/>
  <c r="J275" i="8"/>
  <c r="O275" i="8"/>
  <c r="E836" i="10"/>
  <c r="K838" i="10"/>
  <c r="J836" i="10"/>
  <c r="O836" i="10"/>
  <c r="E275" i="12"/>
  <c r="K277" i="12"/>
  <c r="J275" i="12"/>
  <c r="O275" i="12"/>
  <c r="E836" i="8"/>
  <c r="K838" i="8"/>
  <c r="J836" i="8"/>
  <c r="O836" i="8"/>
  <c r="E836" i="6"/>
  <c r="K838" i="6"/>
  <c r="J836" i="6"/>
  <c r="O836" i="6"/>
  <c r="E286" i="6"/>
  <c r="K288" i="6"/>
  <c r="J286" i="6"/>
  <c r="O286" i="6"/>
  <c r="E286" i="8"/>
  <c r="K288" i="8"/>
  <c r="J286" i="8"/>
  <c r="O286" i="8"/>
  <c r="E286" i="10"/>
  <c r="K288" i="10"/>
  <c r="J286" i="10"/>
  <c r="O286" i="10"/>
  <c r="E847" i="10"/>
  <c r="K849" i="10"/>
  <c r="J847" i="10"/>
  <c r="O847" i="10"/>
  <c r="E286" i="12"/>
  <c r="K288" i="12"/>
  <c r="J286" i="12"/>
  <c r="O286" i="12"/>
  <c r="E847" i="8"/>
  <c r="K849" i="8"/>
  <c r="J847" i="8"/>
  <c r="O847" i="8"/>
  <c r="E847" i="6"/>
  <c r="K849" i="6"/>
  <c r="J847" i="6"/>
  <c r="O847" i="6"/>
  <c r="E858" i="10"/>
  <c r="K860" i="10"/>
  <c r="J858" i="10"/>
  <c r="O858" i="10"/>
  <c r="E858" i="8"/>
  <c r="K860" i="8"/>
  <c r="J858" i="8"/>
  <c r="O858" i="8"/>
  <c r="E858" i="6"/>
  <c r="K860" i="6"/>
  <c r="J858" i="6"/>
  <c r="O858" i="6"/>
  <c r="E308" i="6"/>
  <c r="K310" i="6"/>
  <c r="J308" i="6"/>
  <c r="O308" i="6"/>
  <c r="E308" i="10"/>
  <c r="K310" i="10"/>
  <c r="J308" i="10"/>
  <c r="O308" i="10"/>
  <c r="E869" i="10"/>
  <c r="K871" i="10"/>
  <c r="E308" i="12"/>
  <c r="K310" i="12"/>
  <c r="J308" i="12"/>
  <c r="O308" i="12"/>
  <c r="E308" i="8"/>
  <c r="K310" i="8"/>
  <c r="J308" i="8"/>
  <c r="O308" i="8"/>
  <c r="E869" i="6"/>
  <c r="K871" i="6"/>
  <c r="E869" i="8"/>
  <c r="K871" i="8"/>
  <c r="E319" i="6"/>
  <c r="K321" i="6"/>
  <c r="J319" i="6"/>
  <c r="O319" i="6"/>
  <c r="E319" i="8"/>
  <c r="K321" i="8"/>
  <c r="J319" i="8"/>
  <c r="O319" i="8"/>
  <c r="E319" i="10"/>
  <c r="K321" i="10"/>
  <c r="J319" i="10"/>
  <c r="O319" i="10"/>
  <c r="E319" i="12"/>
  <c r="K321" i="12"/>
  <c r="J319" i="12"/>
  <c r="O319" i="12"/>
  <c r="E330" i="12"/>
  <c r="K332" i="12"/>
  <c r="J330" i="12"/>
  <c r="O330" i="12"/>
  <c r="E330" i="10"/>
  <c r="K332" i="10"/>
  <c r="J330" i="10"/>
  <c r="O330" i="10"/>
  <c r="E330" i="8"/>
  <c r="K332" i="8"/>
  <c r="J330" i="8"/>
  <c r="O330" i="8"/>
  <c r="E330" i="6"/>
  <c r="K332" i="6"/>
  <c r="J330" i="6"/>
  <c r="O330" i="6"/>
  <c r="E341" i="6"/>
  <c r="K343" i="6"/>
  <c r="J341" i="6"/>
  <c r="O341" i="6"/>
  <c r="E341" i="8"/>
  <c r="K343" i="8"/>
  <c r="J341" i="8"/>
  <c r="O341" i="8"/>
  <c r="E341" i="12"/>
  <c r="K343" i="12"/>
  <c r="J341" i="12"/>
  <c r="O341" i="12"/>
  <c r="E341" i="10"/>
  <c r="K343" i="10"/>
  <c r="J341" i="10"/>
  <c r="O341" i="10"/>
  <c r="E352" i="6"/>
  <c r="K354" i="6"/>
  <c r="J352" i="6"/>
  <c r="O352" i="6"/>
  <c r="E352" i="8"/>
  <c r="K354" i="8"/>
  <c r="J352" i="8"/>
  <c r="O352" i="8"/>
  <c r="E352" i="10"/>
  <c r="K354" i="10"/>
  <c r="J352" i="10"/>
  <c r="O352" i="10"/>
  <c r="E352" i="12"/>
  <c r="K354" i="12"/>
  <c r="J352" i="12"/>
  <c r="O352" i="12"/>
  <c r="E363" i="6"/>
  <c r="K365" i="6"/>
  <c r="J363" i="6"/>
  <c r="O363" i="6"/>
  <c r="E363" i="10"/>
  <c r="K365" i="10"/>
  <c r="J363" i="10"/>
  <c r="O363" i="10"/>
  <c r="E363" i="8"/>
  <c r="K365" i="8"/>
  <c r="J363" i="8"/>
  <c r="O363" i="8"/>
  <c r="E363" i="12"/>
  <c r="K365" i="12"/>
  <c r="J363" i="12"/>
  <c r="O363" i="12"/>
  <c r="E374" i="6"/>
  <c r="K376" i="6"/>
  <c r="J374" i="6"/>
  <c r="O374" i="6"/>
  <c r="E374" i="12"/>
  <c r="K376" i="12"/>
  <c r="J374" i="12"/>
  <c r="O374" i="12"/>
  <c r="E374" i="10"/>
  <c r="K376" i="10"/>
  <c r="J374" i="10"/>
  <c r="O374" i="10"/>
  <c r="E374" i="8"/>
  <c r="K376" i="8"/>
  <c r="J374" i="8"/>
  <c r="O374" i="8"/>
  <c r="E385" i="6"/>
  <c r="K387" i="6"/>
  <c r="E385" i="12"/>
  <c r="K387" i="12"/>
  <c r="E385" i="10"/>
  <c r="K387" i="10"/>
  <c r="E385" i="8"/>
  <c r="E396" i="6"/>
  <c r="K398" i="6"/>
  <c r="J396" i="6"/>
  <c r="O396" i="6"/>
  <c r="E396" i="10"/>
  <c r="K398" i="10"/>
  <c r="J396" i="10"/>
  <c r="O396" i="10"/>
  <c r="E396" i="8"/>
  <c r="K398" i="8"/>
  <c r="J396" i="8"/>
  <c r="O396" i="8"/>
  <c r="E396" i="12"/>
  <c r="K398" i="12"/>
  <c r="J396" i="12"/>
  <c r="O396" i="12"/>
  <c r="E407" i="6"/>
  <c r="K409" i="6"/>
  <c r="J407" i="6"/>
  <c r="O407" i="6"/>
  <c r="E407" i="8"/>
  <c r="K409" i="8"/>
  <c r="J407" i="8"/>
  <c r="O407" i="8"/>
  <c r="E407" i="12"/>
  <c r="K409" i="12"/>
  <c r="J407" i="12"/>
  <c r="O407" i="12"/>
  <c r="E407" i="10"/>
  <c r="K409" i="10"/>
  <c r="J407" i="10"/>
  <c r="O407" i="10"/>
  <c r="E418" i="6"/>
  <c r="K420" i="6"/>
  <c r="J418" i="6"/>
  <c r="O418" i="6"/>
  <c r="E418" i="12"/>
  <c r="K420" i="12"/>
  <c r="J418" i="12"/>
  <c r="O418" i="12"/>
  <c r="E418" i="8"/>
  <c r="K420" i="8"/>
  <c r="J418" i="8"/>
  <c r="O418" i="8"/>
  <c r="E418" i="10"/>
  <c r="K420" i="10"/>
  <c r="J418" i="10"/>
  <c r="O418" i="10"/>
  <c r="E440" i="12"/>
  <c r="K442" i="12"/>
  <c r="J440" i="12"/>
  <c r="O440" i="12"/>
  <c r="E440" i="10"/>
  <c r="K442" i="10"/>
  <c r="J440" i="10"/>
  <c r="O440" i="10"/>
  <c r="E440" i="8"/>
  <c r="K442" i="8"/>
  <c r="J440" i="8"/>
  <c r="O440" i="8"/>
  <c r="E440" i="6"/>
  <c r="K442" i="6"/>
  <c r="J440" i="6"/>
  <c r="O440" i="6"/>
  <c r="E451" i="6"/>
  <c r="K453" i="6"/>
  <c r="J451" i="6"/>
  <c r="O451" i="6"/>
  <c r="E451" i="12"/>
  <c r="K453" i="12"/>
  <c r="J451" i="12"/>
  <c r="O451" i="12"/>
  <c r="E451" i="8"/>
  <c r="K453" i="8"/>
  <c r="J451" i="8"/>
  <c r="O451" i="8"/>
  <c r="E451" i="10"/>
  <c r="K453" i="10"/>
  <c r="J451" i="10"/>
  <c r="O451" i="10"/>
  <c r="E462" i="8"/>
  <c r="K464" i="8"/>
  <c r="J462" i="8"/>
  <c r="O462" i="8"/>
  <c r="E462" i="6"/>
  <c r="K464" i="6"/>
  <c r="J462" i="6"/>
  <c r="O462" i="6"/>
  <c r="E462" i="12"/>
  <c r="K464" i="12"/>
  <c r="J462" i="12"/>
  <c r="O462" i="12"/>
  <c r="E462" i="10"/>
  <c r="K464" i="10"/>
  <c r="J462" i="10"/>
  <c r="O462" i="10"/>
  <c r="E473" i="6"/>
  <c r="K475" i="6"/>
  <c r="J473" i="6"/>
  <c r="O473" i="6"/>
  <c r="E473" i="8"/>
  <c r="K475" i="8"/>
  <c r="J473" i="8"/>
  <c r="O473" i="8"/>
  <c r="E473" i="10"/>
  <c r="K475" i="10"/>
  <c r="J473" i="10"/>
  <c r="O473" i="10"/>
  <c r="E473" i="12"/>
  <c r="K475" i="12"/>
  <c r="J473" i="12"/>
  <c r="O473" i="12"/>
  <c r="E484" i="6"/>
  <c r="K486" i="6"/>
  <c r="J484" i="6"/>
  <c r="O484" i="6"/>
  <c r="E484" i="12"/>
  <c r="K486" i="12"/>
  <c r="J484" i="12"/>
  <c r="O484" i="12"/>
  <c r="E484" i="8"/>
  <c r="K486" i="8"/>
  <c r="J484" i="8"/>
  <c r="O484" i="8"/>
  <c r="E484" i="10"/>
  <c r="K486" i="10"/>
  <c r="J484" i="10"/>
  <c r="O484" i="10"/>
  <c r="E495" i="6"/>
  <c r="K497" i="6"/>
  <c r="J495" i="6"/>
  <c r="O495" i="6"/>
  <c r="E495" i="12"/>
  <c r="K497" i="12"/>
  <c r="J495" i="12"/>
  <c r="O495" i="12"/>
  <c r="E495" i="10"/>
  <c r="K497" i="10"/>
  <c r="J495" i="10"/>
  <c r="O495" i="10"/>
  <c r="E495" i="8"/>
  <c r="K497" i="8"/>
  <c r="J495" i="8"/>
  <c r="O495" i="8"/>
  <c r="E506" i="8"/>
  <c r="K508" i="8"/>
  <c r="J506" i="8"/>
  <c r="O506" i="8"/>
  <c r="E506" i="6"/>
  <c r="K508" i="6"/>
  <c r="J506" i="6"/>
  <c r="O506" i="6"/>
  <c r="E506" i="10"/>
  <c r="K508" i="10"/>
  <c r="J506" i="10"/>
  <c r="O506" i="10"/>
  <c r="E506" i="12"/>
  <c r="K508" i="12"/>
  <c r="J506" i="12"/>
  <c r="O506" i="12"/>
  <c r="E517" i="10"/>
  <c r="K519" i="10"/>
  <c r="J517" i="10"/>
  <c r="O517" i="10"/>
  <c r="E517" i="6"/>
  <c r="K519" i="6"/>
  <c r="J517" i="6"/>
  <c r="O517" i="6"/>
  <c r="E517" i="12"/>
  <c r="K519" i="12"/>
  <c r="J517" i="12"/>
  <c r="O517" i="12"/>
  <c r="E517" i="8"/>
  <c r="K519" i="8"/>
  <c r="J517" i="8"/>
  <c r="O517" i="8"/>
  <c r="E528" i="6"/>
  <c r="K530" i="6"/>
  <c r="J528" i="6"/>
  <c r="O528" i="6"/>
  <c r="E528" i="12"/>
  <c r="K530" i="12"/>
  <c r="J528" i="12"/>
  <c r="O528" i="12"/>
  <c r="E528" i="10"/>
  <c r="K530" i="10"/>
  <c r="J528" i="10"/>
  <c r="O528" i="10"/>
  <c r="E528" i="8"/>
  <c r="K530" i="8"/>
  <c r="J528" i="8"/>
  <c r="O528" i="8"/>
  <c r="E539" i="6"/>
  <c r="K541" i="6"/>
  <c r="J539" i="6"/>
  <c r="O539" i="6"/>
  <c r="E539" i="8"/>
  <c r="K541" i="8"/>
  <c r="J539" i="8"/>
  <c r="O539" i="8"/>
  <c r="E539" i="10"/>
  <c r="K541" i="10"/>
  <c r="J539" i="10"/>
  <c r="O539" i="10"/>
  <c r="E539" i="12"/>
  <c r="K541" i="12"/>
  <c r="J539" i="12"/>
  <c r="O539" i="12"/>
  <c r="E550" i="6"/>
  <c r="K552" i="6"/>
  <c r="J550" i="6"/>
  <c r="O550" i="6"/>
  <c r="E550" i="10"/>
  <c r="K552" i="10"/>
  <c r="J550" i="10"/>
  <c r="O550" i="10"/>
  <c r="E550" i="8"/>
  <c r="K552" i="8"/>
  <c r="J550" i="8"/>
  <c r="O550" i="8"/>
  <c r="E550" i="12"/>
  <c r="K552" i="12"/>
  <c r="J550" i="12"/>
  <c r="O550" i="12"/>
  <c r="E572" i="6"/>
  <c r="K574" i="6"/>
  <c r="J572" i="6"/>
  <c r="O572" i="6"/>
  <c r="E572" i="12"/>
  <c r="K574" i="12"/>
  <c r="J572" i="12"/>
  <c r="O572" i="12"/>
  <c r="E572" i="10"/>
  <c r="K574" i="10"/>
  <c r="J572" i="10"/>
  <c r="O572" i="10"/>
  <c r="E572" i="8"/>
  <c r="K574" i="8"/>
  <c r="J572" i="8"/>
  <c r="O572" i="8"/>
  <c r="E583" i="12"/>
  <c r="K585" i="12"/>
  <c r="J583" i="12"/>
  <c r="O583" i="12"/>
  <c r="E583" i="6"/>
  <c r="K585" i="6"/>
  <c r="J583" i="6"/>
  <c r="O583" i="6"/>
  <c r="E583" i="10"/>
  <c r="K585" i="10"/>
  <c r="J583" i="10"/>
  <c r="O583" i="10"/>
  <c r="E583" i="8"/>
  <c r="K585" i="8"/>
  <c r="J583" i="8"/>
  <c r="O583" i="8"/>
  <c r="E880" i="4"/>
  <c r="E19" i="4"/>
  <c r="K21" i="4"/>
  <c r="J19" i="4"/>
  <c r="O19" i="4"/>
  <c r="K387" i="8"/>
  <c r="O385" i="8"/>
  <c r="D17" i="7"/>
  <c r="D17" i="13"/>
  <c r="D17" i="11"/>
  <c r="D17" i="9"/>
  <c r="F881" i="10"/>
  <c r="P881" i="10"/>
  <c r="K882" i="10"/>
  <c r="J880" i="10"/>
  <c r="O880" i="10"/>
  <c r="K882" i="6"/>
  <c r="J880" i="6"/>
  <c r="O880" i="6"/>
  <c r="F881" i="6"/>
  <c r="P881" i="6"/>
  <c r="K882" i="8"/>
  <c r="J880" i="8"/>
  <c r="O880" i="8"/>
  <c r="F881" i="8"/>
  <c r="P881" i="8"/>
  <c r="F881" i="4"/>
  <c r="P881" i="4"/>
  <c r="K882" i="4"/>
  <c r="J880" i="4"/>
  <c r="O880" i="4"/>
  <c r="E418" i="4"/>
  <c r="K420" i="4"/>
  <c r="J418" i="4"/>
  <c r="O418" i="4"/>
  <c r="E593" i="12"/>
  <c r="E1110" i="10"/>
  <c r="E1693" i="10"/>
  <c r="E91" i="12"/>
  <c r="E1176" i="6"/>
  <c r="E1099" i="10"/>
  <c r="E692" i="10"/>
  <c r="E747" i="8"/>
  <c r="E36" i="8"/>
  <c r="E102" i="10"/>
  <c r="E1165" i="6"/>
  <c r="E769" i="10"/>
  <c r="E1154" i="8"/>
  <c r="E1121" i="6"/>
  <c r="E923" i="10"/>
  <c r="E1847" i="8"/>
  <c r="E135" i="12"/>
  <c r="E879" i="8"/>
  <c r="E780" i="6"/>
  <c r="E47" i="6"/>
  <c r="E703" i="6"/>
  <c r="E1154" i="6"/>
  <c r="E769" i="8"/>
  <c r="E604" i="12"/>
  <c r="E1803" i="10"/>
  <c r="E648" i="8"/>
  <c r="E124" i="10"/>
  <c r="E967" i="8"/>
  <c r="E780" i="8"/>
  <c r="E1803" i="8"/>
  <c r="E230" i="8"/>
  <c r="E58" i="12"/>
  <c r="E1088" i="10"/>
  <c r="E1011" i="6"/>
  <c r="E47" i="8"/>
  <c r="E725" i="8"/>
  <c r="E1726" i="10"/>
  <c r="E1704" i="8"/>
  <c r="E186" i="6"/>
  <c r="F188" i="6"/>
  <c r="E758" i="10"/>
  <c r="E80" i="10"/>
  <c r="E197" i="8"/>
  <c r="E186" i="8"/>
  <c r="E791" i="8"/>
  <c r="E1814" i="10"/>
  <c r="E1033" i="10"/>
  <c r="E945" i="10"/>
  <c r="E1836" i="10"/>
  <c r="E1022" i="6"/>
  <c r="E47" i="10"/>
  <c r="E1000" i="8"/>
  <c r="E1693" i="8"/>
  <c r="E1077" i="10"/>
  <c r="E1814" i="8"/>
  <c r="E36" i="10"/>
  <c r="E714" i="6"/>
  <c r="E230" i="10"/>
  <c r="E758" i="6"/>
  <c r="E912" i="8"/>
  <c r="E747" i="10"/>
  <c r="E901" i="8"/>
  <c r="E1143" i="6"/>
  <c r="E1737" i="6"/>
  <c r="E659" i="10"/>
  <c r="E69" i="12"/>
  <c r="E1066" i="8"/>
  <c r="E923" i="6"/>
  <c r="E769" i="6"/>
  <c r="E1132" i="6"/>
  <c r="E736" i="10"/>
  <c r="E626" i="12"/>
  <c r="E1836" i="8"/>
  <c r="E58" i="6"/>
  <c r="E1858" i="8"/>
  <c r="E146" i="10"/>
  <c r="E1825" i="10"/>
  <c r="E736" i="8"/>
  <c r="E1781" i="10"/>
  <c r="E175" i="12"/>
  <c r="E670" i="6"/>
  <c r="E659" i="6"/>
  <c r="E1693" i="6"/>
  <c r="E69" i="10"/>
  <c r="E604" i="10"/>
  <c r="E1715" i="10"/>
  <c r="E703" i="8"/>
  <c r="E879" i="10"/>
  <c r="E208" i="10"/>
  <c r="E890" i="6"/>
  <c r="E791" i="10"/>
  <c r="E681" i="8"/>
  <c r="E978" i="8"/>
  <c r="E1055" i="6"/>
  <c r="E670" i="10"/>
  <c r="E80" i="8"/>
  <c r="E91" i="6"/>
  <c r="E208" i="12"/>
  <c r="E1759" i="6"/>
  <c r="E659" i="8"/>
  <c r="E186" i="12"/>
  <c r="E1825" i="6"/>
  <c r="E230" i="6"/>
  <c r="E626" i="10"/>
  <c r="E780" i="10"/>
  <c r="E91" i="10"/>
  <c r="E146" i="8"/>
  <c r="E1847" i="6"/>
  <c r="E791" i="6"/>
  <c r="E1704" i="6"/>
  <c r="E1858" i="6"/>
  <c r="E626" i="6"/>
  <c r="E219" i="10"/>
  <c r="E1022" i="10"/>
  <c r="E989" i="6"/>
  <c r="E890" i="8"/>
  <c r="E978" i="10"/>
  <c r="E1792" i="10"/>
  <c r="E135" i="10"/>
  <c r="E934" i="10"/>
  <c r="E1825" i="8"/>
  <c r="E615" i="12"/>
  <c r="E219" i="8"/>
  <c r="E615" i="6"/>
  <c r="E1792" i="6"/>
  <c r="E1044" i="6"/>
  <c r="E80" i="6"/>
  <c r="E186" i="10"/>
  <c r="E703" i="10"/>
  <c r="E604" i="8"/>
  <c r="E146" i="12"/>
  <c r="E219" i="6"/>
  <c r="E637" i="10"/>
  <c r="E901" i="6"/>
  <c r="E1858" i="10"/>
  <c r="E1000" i="6"/>
  <c r="E714" i="10"/>
  <c r="E593" i="10"/>
  <c r="E1803" i="6"/>
  <c r="E124" i="12"/>
  <c r="E113" i="8"/>
  <c r="E670" i="8"/>
  <c r="E91" i="8"/>
  <c r="E1715" i="6"/>
  <c r="E890" i="10"/>
  <c r="E1055" i="10"/>
  <c r="E69" i="6"/>
  <c r="E36" i="12"/>
  <c r="E1143" i="8"/>
  <c r="E615" i="8"/>
  <c r="E714" i="8"/>
  <c r="E901" i="10"/>
  <c r="E593" i="6"/>
  <c r="E648" i="6"/>
  <c r="E1011" i="10"/>
  <c r="E879" i="6"/>
  <c r="E1143" i="10"/>
  <c r="E1847" i="10"/>
  <c r="E219" i="12"/>
  <c r="E956" i="8"/>
  <c r="E1770" i="6"/>
  <c r="E1033" i="6"/>
  <c r="E736" i="6"/>
  <c r="E1154" i="10"/>
  <c r="E758" i="8"/>
  <c r="E36" i="6"/>
  <c r="E934" i="8"/>
  <c r="E1748" i="8"/>
  <c r="E102" i="12"/>
  <c r="E175" i="6"/>
  <c r="E113" i="12"/>
  <c r="E681" i="6"/>
  <c r="E725" i="10"/>
  <c r="E1737" i="10"/>
  <c r="E1022" i="8"/>
  <c r="E1748" i="10"/>
  <c r="E241" i="6"/>
  <c r="E1715" i="8"/>
  <c r="E1781" i="8"/>
  <c r="E1088" i="6"/>
  <c r="E230" i="12"/>
  <c r="E102" i="6"/>
  <c r="E648" i="10"/>
  <c r="E978" i="6"/>
  <c r="E1044" i="8"/>
  <c r="E1781" i="6"/>
  <c r="E681" i="10"/>
  <c r="E208" i="8"/>
  <c r="E58" i="10"/>
  <c r="E1132" i="8"/>
  <c r="E1726" i="6"/>
  <c r="E197" i="6"/>
  <c r="E58" i="8"/>
  <c r="E637" i="12"/>
  <c r="E1121" i="8"/>
  <c r="E923" i="8"/>
  <c r="E1759" i="10"/>
  <c r="E1055" i="8"/>
  <c r="E113" i="10"/>
  <c r="E1176" i="10"/>
  <c r="E175" i="10"/>
  <c r="E197" i="12"/>
  <c r="E1077" i="8"/>
  <c r="E1000" i="10"/>
  <c r="E197" i="10"/>
  <c r="E912" i="10"/>
  <c r="E208" i="6"/>
  <c r="E1121" i="10"/>
  <c r="E1165" i="8"/>
  <c r="E1099" i="6"/>
  <c r="E124" i="8"/>
  <c r="E967" i="6"/>
  <c r="E124" i="6"/>
  <c r="E692" i="6"/>
  <c r="E1726" i="8"/>
  <c r="E1033" i="8"/>
  <c r="E989" i="10"/>
  <c r="E1836" i="6"/>
  <c r="E1132" i="10"/>
  <c r="E135" i="6"/>
  <c r="E747" i="6"/>
  <c r="E934" i="6"/>
  <c r="E102" i="8"/>
  <c r="E113" i="6"/>
  <c r="E1044" i="10"/>
  <c r="E1077" i="6"/>
  <c r="E69" i="8"/>
  <c r="E1704" i="10"/>
  <c r="E1759" i="8"/>
  <c r="E1737" i="8"/>
  <c r="E626" i="8"/>
  <c r="E1814" i="6"/>
  <c r="E80" i="12"/>
  <c r="E1110" i="8"/>
  <c r="E593" i="8"/>
  <c r="E604" i="6"/>
  <c r="E47" i="12"/>
  <c r="E1110" i="6"/>
  <c r="E1748" i="6"/>
  <c r="E956" i="6"/>
  <c r="E1770" i="10"/>
  <c r="E725" i="6"/>
  <c r="E989" i="8"/>
  <c r="E146" i="6"/>
  <c r="E637" i="6"/>
  <c r="E615" i="10"/>
  <c r="E1770" i="8"/>
  <c r="E1176" i="8"/>
  <c r="E1088" i="8"/>
  <c r="E692" i="8"/>
  <c r="E175" i="8"/>
  <c r="E637" i="8"/>
  <c r="E956" i="10"/>
  <c r="E1066" i="10"/>
  <c r="E912" i="6"/>
  <c r="E1165" i="10"/>
  <c r="E1011" i="8"/>
  <c r="E945" i="8"/>
  <c r="E135" i="8"/>
  <c r="E1066" i="6"/>
  <c r="E1792" i="8"/>
  <c r="E945" i="6"/>
  <c r="E967" i="10"/>
  <c r="E1099" i="8"/>
  <c r="E802" i="8"/>
  <c r="E802" i="10"/>
  <c r="E241" i="10"/>
  <c r="E241" i="12"/>
  <c r="E241" i="8"/>
  <c r="E802" i="6"/>
  <c r="E813" i="10"/>
  <c r="E252" i="10"/>
  <c r="E252" i="12"/>
  <c r="E252" i="6"/>
  <c r="E813" i="6"/>
  <c r="E813" i="8"/>
  <c r="E252" i="8"/>
  <c r="E263" i="6"/>
  <c r="E263" i="8"/>
  <c r="E263" i="12"/>
  <c r="E263" i="10"/>
  <c r="E824" i="10"/>
  <c r="E824" i="8"/>
  <c r="E824" i="6"/>
  <c r="E274" i="6"/>
  <c r="E274" i="8"/>
  <c r="E274" i="10"/>
  <c r="E835" i="10"/>
  <c r="E274" i="12"/>
  <c r="E835" i="8"/>
  <c r="E835" i="6"/>
  <c r="E285" i="6"/>
  <c r="E285" i="8"/>
  <c r="E285" i="12"/>
  <c r="E846" i="10"/>
  <c r="E285" i="10"/>
  <c r="E846" i="8"/>
  <c r="E846" i="6"/>
  <c r="E857" i="10"/>
  <c r="E857" i="8"/>
  <c r="E857" i="6"/>
  <c r="E307" i="6"/>
  <c r="E307" i="8"/>
  <c r="E868" i="10"/>
  <c r="E307" i="10"/>
  <c r="E307" i="12"/>
  <c r="E868" i="8"/>
  <c r="E868" i="6"/>
  <c r="E318" i="6"/>
  <c r="E318" i="8"/>
  <c r="E318" i="12"/>
  <c r="E318" i="10"/>
  <c r="E329" i="6"/>
  <c r="E329" i="12"/>
  <c r="E329" i="10"/>
  <c r="E329" i="8"/>
  <c r="E340" i="6"/>
  <c r="E340" i="10"/>
  <c r="E340" i="8"/>
  <c r="E340" i="12"/>
  <c r="E351" i="6"/>
  <c r="E351" i="12"/>
  <c r="E351" i="10"/>
  <c r="E351" i="8"/>
  <c r="E362" i="6"/>
  <c r="E362" i="10"/>
  <c r="E362" i="8"/>
  <c r="E362" i="12"/>
  <c r="E373" i="6"/>
  <c r="E373" i="12"/>
  <c r="E373" i="8"/>
  <c r="E373" i="10"/>
  <c r="E384" i="6"/>
  <c r="E384" i="12"/>
  <c r="E384" i="8"/>
  <c r="E384" i="10"/>
  <c r="E395" i="8"/>
  <c r="E395" i="12"/>
  <c r="E395" i="6"/>
  <c r="E395" i="10"/>
  <c r="E406" i="6"/>
  <c r="E406" i="8"/>
  <c r="E406" i="12"/>
  <c r="E406" i="10"/>
  <c r="E417" i="8"/>
  <c r="E417" i="12"/>
  <c r="E417" i="10"/>
  <c r="E417" i="6"/>
  <c r="E439" i="10"/>
  <c r="E439" i="12"/>
  <c r="E439" i="6"/>
  <c r="E450" i="6"/>
  <c r="E439" i="8"/>
  <c r="E450" i="12"/>
  <c r="E450" i="8"/>
  <c r="E450" i="10"/>
  <c r="E461" i="6"/>
  <c r="E461" i="10"/>
  <c r="E461" i="8"/>
  <c r="E461" i="12"/>
  <c r="E472" i="6"/>
  <c r="E472" i="8"/>
  <c r="E472" i="12"/>
  <c r="E472" i="10"/>
  <c r="E483" i="6"/>
  <c r="E483" i="12"/>
  <c r="E483" i="10"/>
  <c r="E483" i="8"/>
  <c r="E494" i="6"/>
  <c r="E494" i="8"/>
  <c r="E494" i="12"/>
  <c r="E494" i="10"/>
  <c r="E505" i="6"/>
  <c r="E505" i="10"/>
  <c r="E505" i="8"/>
  <c r="E505" i="12"/>
  <c r="E516" i="6"/>
  <c r="E516" i="12"/>
  <c r="E516" i="10"/>
  <c r="E527" i="6"/>
  <c r="E516" i="8"/>
  <c r="E527" i="8"/>
  <c r="E527" i="10"/>
  <c r="E527" i="12"/>
  <c r="E538" i="6"/>
  <c r="E538" i="12"/>
  <c r="E538" i="10"/>
  <c r="E538" i="8"/>
  <c r="E549" i="6"/>
  <c r="E549" i="10"/>
  <c r="E549" i="12"/>
  <c r="E549" i="8"/>
  <c r="E571" i="6"/>
  <c r="E571" i="10"/>
  <c r="E571" i="8"/>
  <c r="E571" i="12"/>
  <c r="E582" i="6"/>
  <c r="E582" i="8"/>
  <c r="E582" i="12"/>
  <c r="E582" i="10"/>
  <c r="E18" i="4"/>
  <c r="F20" i="4"/>
  <c r="P20" i="4"/>
  <c r="E879" i="4"/>
  <c r="E417" i="4"/>
  <c r="K573" i="10"/>
  <c r="J571" i="10"/>
  <c r="O571" i="10"/>
  <c r="F573" i="10"/>
  <c r="P573" i="10"/>
  <c r="E4" i="5"/>
  <c r="F4" i="5"/>
  <c r="F518" i="6"/>
  <c r="P518" i="6"/>
  <c r="K518" i="6"/>
  <c r="J516" i="6"/>
  <c r="O516" i="6"/>
  <c r="F584" i="10"/>
  <c r="P584" i="10"/>
  <c r="K584" i="10"/>
  <c r="J582" i="10"/>
  <c r="O582" i="10"/>
  <c r="K529" i="12"/>
  <c r="J527" i="12"/>
  <c r="O527" i="12"/>
  <c r="F529" i="12"/>
  <c r="P529" i="12"/>
  <c r="K507" i="12"/>
  <c r="J505" i="12"/>
  <c r="O505" i="12"/>
  <c r="F507" i="12"/>
  <c r="P507" i="12"/>
  <c r="K485" i="8"/>
  <c r="J483" i="8"/>
  <c r="O483" i="8"/>
  <c r="F485" i="8"/>
  <c r="P485" i="8"/>
  <c r="K463" i="12"/>
  <c r="J461" i="12"/>
  <c r="O461" i="12"/>
  <c r="F463" i="12"/>
  <c r="P463" i="12"/>
  <c r="K452" i="6"/>
  <c r="J450" i="6"/>
  <c r="O450" i="6"/>
  <c r="F452" i="6"/>
  <c r="P452" i="6"/>
  <c r="K375" i="8"/>
  <c r="J373" i="8"/>
  <c r="O373" i="8"/>
  <c r="F375" i="8"/>
  <c r="P375" i="8"/>
  <c r="K331" i="10"/>
  <c r="J329" i="10"/>
  <c r="O329" i="10"/>
  <c r="F331" i="10"/>
  <c r="P331" i="10"/>
  <c r="K320" i="12"/>
  <c r="J318" i="12"/>
  <c r="O318" i="12"/>
  <c r="F320" i="12"/>
  <c r="P320" i="12"/>
  <c r="K309" i="12"/>
  <c r="J307" i="12"/>
  <c r="O307" i="12"/>
  <c r="F309" i="12"/>
  <c r="P309" i="12"/>
  <c r="K859" i="6"/>
  <c r="J857" i="6"/>
  <c r="O857" i="6"/>
  <c r="F859" i="6"/>
  <c r="P859" i="6"/>
  <c r="K848" i="6"/>
  <c r="J846" i="6"/>
  <c r="O846" i="6"/>
  <c r="F848" i="6"/>
  <c r="P848" i="6"/>
  <c r="F826" i="6"/>
  <c r="P826" i="6"/>
  <c r="K826" i="6"/>
  <c r="J824" i="6"/>
  <c r="O824" i="6"/>
  <c r="F265" i="12"/>
  <c r="P265" i="12"/>
  <c r="K265" i="12"/>
  <c r="J263" i="12"/>
  <c r="O263" i="12"/>
  <c r="K804" i="6"/>
  <c r="J802" i="6"/>
  <c r="O802" i="6"/>
  <c r="F804" i="6"/>
  <c r="P804" i="6"/>
  <c r="K804" i="10"/>
  <c r="J802" i="10"/>
  <c r="O802" i="10"/>
  <c r="F804" i="10"/>
  <c r="P804" i="10"/>
  <c r="F947" i="8"/>
  <c r="P947" i="8"/>
  <c r="K947" i="8"/>
  <c r="J945" i="8"/>
  <c r="O945" i="8"/>
  <c r="K1167" i="10"/>
  <c r="J1165" i="10"/>
  <c r="O1165" i="10"/>
  <c r="F1167" i="10"/>
  <c r="P1167" i="10"/>
  <c r="K639" i="8"/>
  <c r="J637" i="8"/>
  <c r="O637" i="8"/>
  <c r="F639" i="8"/>
  <c r="P639" i="8"/>
  <c r="F958" i="6"/>
  <c r="P958" i="6"/>
  <c r="K958" i="6"/>
  <c r="J956" i="6"/>
  <c r="O956" i="6"/>
  <c r="K1046" i="10"/>
  <c r="J1044" i="10"/>
  <c r="O1044" i="10"/>
  <c r="F1046" i="10"/>
  <c r="P1046" i="10"/>
  <c r="K104" i="8"/>
  <c r="J102" i="8"/>
  <c r="O102" i="8"/>
  <c r="F104" i="8"/>
  <c r="P104" i="8"/>
  <c r="F694" i="6"/>
  <c r="P694" i="6"/>
  <c r="K694" i="6"/>
  <c r="J692" i="6"/>
  <c r="O692" i="6"/>
  <c r="K1079" i="8"/>
  <c r="J1077" i="8"/>
  <c r="O1077" i="8"/>
  <c r="F1079" i="8"/>
  <c r="P1079" i="8"/>
  <c r="K115" i="10"/>
  <c r="J113" i="10"/>
  <c r="O113" i="10"/>
  <c r="F115" i="10"/>
  <c r="P115" i="10"/>
  <c r="K60" i="8"/>
  <c r="J58" i="8"/>
  <c r="O58" i="8"/>
  <c r="F60" i="8"/>
  <c r="P60" i="8"/>
  <c r="F683" i="10"/>
  <c r="P683" i="10"/>
  <c r="K683" i="10"/>
  <c r="J681" i="10"/>
  <c r="O681" i="10"/>
  <c r="F727" i="10"/>
  <c r="P727" i="10"/>
  <c r="K727" i="10"/>
  <c r="J725" i="10"/>
  <c r="O725" i="10"/>
  <c r="F1750" i="8"/>
  <c r="P1750" i="8"/>
  <c r="K1750" i="8"/>
  <c r="J1748" i="8"/>
  <c r="O1748" i="8"/>
  <c r="F760" i="8"/>
  <c r="P760" i="8"/>
  <c r="K760" i="8"/>
  <c r="J758" i="8"/>
  <c r="O758" i="8"/>
  <c r="K650" i="6"/>
  <c r="J648" i="6"/>
  <c r="O648" i="6"/>
  <c r="F650" i="6"/>
  <c r="P650" i="6"/>
  <c r="K1145" i="8"/>
  <c r="J1143" i="8"/>
  <c r="O1143" i="8"/>
  <c r="F1145" i="8"/>
  <c r="P1145" i="8"/>
  <c r="F705" i="10"/>
  <c r="P705" i="10"/>
  <c r="K705" i="10"/>
  <c r="J703" i="10"/>
  <c r="O703" i="10"/>
  <c r="F617" i="12"/>
  <c r="P617" i="12"/>
  <c r="K617" i="12"/>
  <c r="J615" i="12"/>
  <c r="O615" i="12"/>
  <c r="K137" i="10"/>
  <c r="J135" i="10"/>
  <c r="O135" i="10"/>
  <c r="F137" i="10"/>
  <c r="P137" i="10"/>
  <c r="F1849" i="6"/>
  <c r="P1849" i="6"/>
  <c r="K1849" i="6"/>
  <c r="J1847" i="6"/>
  <c r="O1847" i="6"/>
  <c r="K210" i="12"/>
  <c r="J208" i="12"/>
  <c r="O208" i="12"/>
  <c r="F210" i="12"/>
  <c r="P210" i="12"/>
  <c r="K793" i="10"/>
  <c r="J791" i="10"/>
  <c r="O791" i="10"/>
  <c r="F793" i="10"/>
  <c r="P793" i="10"/>
  <c r="K1717" i="10"/>
  <c r="J1715" i="10"/>
  <c r="O1715" i="10"/>
  <c r="F1717" i="10"/>
  <c r="P1717" i="10"/>
  <c r="F1695" i="6"/>
  <c r="P1695" i="6"/>
  <c r="K1695" i="6"/>
  <c r="J1693" i="6"/>
  <c r="O1693" i="6"/>
  <c r="F177" i="12"/>
  <c r="P177" i="12"/>
  <c r="K177" i="12"/>
  <c r="J175" i="12"/>
  <c r="O175" i="12"/>
  <c r="F1838" i="8"/>
  <c r="P1838" i="8"/>
  <c r="K1838" i="8"/>
  <c r="J1836" i="8"/>
  <c r="O1836" i="8"/>
  <c r="K771" i="6"/>
  <c r="J769" i="6"/>
  <c r="O769" i="6"/>
  <c r="F771" i="6"/>
  <c r="P771" i="6"/>
  <c r="K1068" i="8"/>
  <c r="J1066" i="8"/>
  <c r="O1066" i="8"/>
  <c r="F1068" i="8"/>
  <c r="P1068" i="8"/>
  <c r="F760" i="6"/>
  <c r="P760" i="6"/>
  <c r="K760" i="6"/>
  <c r="J758" i="6"/>
  <c r="O758" i="6"/>
  <c r="F947" i="10"/>
  <c r="P947" i="10"/>
  <c r="K947" i="10"/>
  <c r="J945" i="10"/>
  <c r="O945" i="10"/>
  <c r="F199" i="8"/>
  <c r="P199" i="8"/>
  <c r="K199" i="8"/>
  <c r="J197" i="8"/>
  <c r="O197" i="8"/>
  <c r="F49" i="8"/>
  <c r="P49" i="8"/>
  <c r="K49" i="8"/>
  <c r="J47" i="8"/>
  <c r="O47" i="8"/>
  <c r="K1090" i="10"/>
  <c r="J1088" i="10"/>
  <c r="O1088" i="10"/>
  <c r="F1090" i="10"/>
  <c r="P1090" i="10"/>
  <c r="K705" i="6"/>
  <c r="J703" i="6"/>
  <c r="O703" i="6"/>
  <c r="F705" i="6"/>
  <c r="P705" i="6"/>
  <c r="K137" i="12"/>
  <c r="J135" i="12"/>
  <c r="O135" i="12"/>
  <c r="F137" i="12"/>
  <c r="P137" i="12"/>
  <c r="F771" i="10"/>
  <c r="P771" i="10"/>
  <c r="K771" i="10"/>
  <c r="J769" i="10"/>
  <c r="O769" i="10"/>
  <c r="K749" i="8"/>
  <c r="J747" i="8"/>
  <c r="O747" i="8"/>
  <c r="F749" i="8"/>
  <c r="P749" i="8"/>
  <c r="F573" i="6"/>
  <c r="P573" i="6"/>
  <c r="K573" i="6"/>
  <c r="J571" i="6"/>
  <c r="O571" i="6"/>
  <c r="F496" i="6"/>
  <c r="P496" i="6"/>
  <c r="K496" i="6"/>
  <c r="J494" i="6"/>
  <c r="O494" i="6"/>
  <c r="K551" i="8"/>
  <c r="J549" i="8"/>
  <c r="O549" i="8"/>
  <c r="F551" i="8"/>
  <c r="P551" i="8"/>
  <c r="K584" i="12"/>
  <c r="J582" i="12"/>
  <c r="O582" i="12"/>
  <c r="F584" i="12"/>
  <c r="P584" i="12"/>
  <c r="K551" i="12"/>
  <c r="J549" i="12"/>
  <c r="O549" i="12"/>
  <c r="F551" i="12"/>
  <c r="P551" i="12"/>
  <c r="F529" i="10"/>
  <c r="P529" i="10"/>
  <c r="K529" i="10"/>
  <c r="J527" i="10"/>
  <c r="O527" i="10"/>
  <c r="K507" i="8"/>
  <c r="J505" i="8"/>
  <c r="O505" i="8"/>
  <c r="F507" i="8"/>
  <c r="P507" i="8"/>
  <c r="K485" i="10"/>
  <c r="J483" i="10"/>
  <c r="O483" i="10"/>
  <c r="F485" i="10"/>
  <c r="P485" i="10"/>
  <c r="K463" i="8"/>
  <c r="J461" i="8"/>
  <c r="O461" i="8"/>
  <c r="F463" i="8"/>
  <c r="P463" i="8"/>
  <c r="F441" i="6"/>
  <c r="P441" i="6"/>
  <c r="K441" i="6"/>
  <c r="J439" i="6"/>
  <c r="O439" i="6"/>
  <c r="K419" i="10"/>
  <c r="J417" i="10"/>
  <c r="O417" i="10"/>
  <c r="F419" i="10"/>
  <c r="P419" i="10"/>
  <c r="F408" i="8"/>
  <c r="P408" i="8"/>
  <c r="K408" i="8"/>
  <c r="J406" i="8"/>
  <c r="O406" i="8"/>
  <c r="K375" i="12"/>
  <c r="J373" i="12"/>
  <c r="O373" i="12"/>
  <c r="F375" i="12"/>
  <c r="P375" i="12"/>
  <c r="K353" i="12"/>
  <c r="J351" i="12"/>
  <c r="O351" i="12"/>
  <c r="F353" i="12"/>
  <c r="P353" i="12"/>
  <c r="K342" i="8"/>
  <c r="J340" i="8"/>
  <c r="O340" i="8"/>
  <c r="F342" i="8"/>
  <c r="P342" i="8"/>
  <c r="K331" i="12"/>
  <c r="J329" i="12"/>
  <c r="O329" i="12"/>
  <c r="F331" i="12"/>
  <c r="P331" i="12"/>
  <c r="K320" i="8"/>
  <c r="J318" i="8"/>
  <c r="O318" i="8"/>
  <c r="F320" i="8"/>
  <c r="P320" i="8"/>
  <c r="F848" i="8"/>
  <c r="P848" i="8"/>
  <c r="K848" i="8"/>
  <c r="J846" i="8"/>
  <c r="O846" i="8"/>
  <c r="F287" i="8"/>
  <c r="K287" i="8"/>
  <c r="F265" i="8"/>
  <c r="P265" i="8"/>
  <c r="K265" i="8"/>
  <c r="J263" i="8"/>
  <c r="O263" i="8"/>
  <c r="K815" i="6"/>
  <c r="J813" i="6"/>
  <c r="O813" i="6"/>
  <c r="F815" i="6"/>
  <c r="P815" i="6"/>
  <c r="F969" i="10"/>
  <c r="P969" i="10"/>
  <c r="O877" i="10"/>
  <c r="F878" i="10"/>
  <c r="K969" i="10"/>
  <c r="J967" i="10"/>
  <c r="O967" i="10"/>
  <c r="P878" i="10"/>
  <c r="K914" i="6"/>
  <c r="J912" i="6"/>
  <c r="O912" i="6"/>
  <c r="F914" i="6"/>
  <c r="P914" i="6"/>
  <c r="K177" i="8"/>
  <c r="J175" i="8"/>
  <c r="O175" i="8"/>
  <c r="F177" i="8"/>
  <c r="P177" i="8"/>
  <c r="K1772" i="8"/>
  <c r="J1770" i="8"/>
  <c r="O1770" i="8"/>
  <c r="F1772" i="8"/>
  <c r="P1772" i="8"/>
  <c r="K49" i="12"/>
  <c r="J47" i="12"/>
  <c r="O47" i="12"/>
  <c r="F49" i="12"/>
  <c r="P49" i="12"/>
  <c r="K1739" i="8"/>
  <c r="J1737" i="8"/>
  <c r="O1737" i="8"/>
  <c r="F1739" i="8"/>
  <c r="P1739" i="8"/>
  <c r="K126" i="8"/>
  <c r="J124" i="8"/>
  <c r="O124" i="8"/>
  <c r="F126" i="8"/>
  <c r="P126" i="8"/>
  <c r="K1123" i="10"/>
  <c r="J1121" i="10"/>
  <c r="O1121" i="10"/>
  <c r="F1123" i="10"/>
  <c r="P1123" i="10"/>
  <c r="K210" i="6"/>
  <c r="J208" i="6"/>
  <c r="O208" i="6"/>
  <c r="F210" i="6"/>
  <c r="P210" i="6"/>
  <c r="K1057" i="8"/>
  <c r="J1055" i="8"/>
  <c r="O1055" i="8"/>
  <c r="F1057" i="8"/>
  <c r="P1057" i="8"/>
  <c r="K199" i="6"/>
  <c r="J197" i="6"/>
  <c r="O197" i="6"/>
  <c r="F199" i="6"/>
  <c r="P199" i="6"/>
  <c r="K1134" i="8"/>
  <c r="J1132" i="8"/>
  <c r="O1132" i="8"/>
  <c r="F1134" i="8"/>
  <c r="P1134" i="8"/>
  <c r="K1783" i="8"/>
  <c r="J1781" i="8"/>
  <c r="O1781" i="8"/>
  <c r="F1783" i="8"/>
  <c r="P1783" i="8"/>
  <c r="F936" i="8"/>
  <c r="P936" i="8"/>
  <c r="K936" i="8"/>
  <c r="J934" i="8"/>
  <c r="O934" i="8"/>
  <c r="F958" i="8"/>
  <c r="P958" i="8"/>
  <c r="K958" i="8"/>
  <c r="J956" i="8"/>
  <c r="O956" i="8"/>
  <c r="F38" i="12"/>
  <c r="P38" i="12"/>
  <c r="K38" i="12"/>
  <c r="J36" i="12"/>
  <c r="O36" i="12"/>
  <c r="K1717" i="6"/>
  <c r="J1715" i="6"/>
  <c r="O1715" i="6"/>
  <c r="F1717" i="6"/>
  <c r="P1717" i="6"/>
  <c r="F595" i="10"/>
  <c r="P595" i="10"/>
  <c r="K595" i="10"/>
  <c r="J593" i="10"/>
  <c r="O593" i="10"/>
  <c r="K188" i="10"/>
  <c r="J186" i="10"/>
  <c r="O186" i="10"/>
  <c r="F188" i="10"/>
  <c r="P188" i="10"/>
  <c r="F1794" i="10"/>
  <c r="P1794" i="10"/>
  <c r="K1794" i="10"/>
  <c r="J1792" i="10"/>
  <c r="O1792" i="10"/>
  <c r="F1024" i="10"/>
  <c r="P1024" i="10"/>
  <c r="K1024" i="10"/>
  <c r="J1022" i="10"/>
  <c r="O1022" i="10"/>
  <c r="F148" i="8"/>
  <c r="P148" i="8"/>
  <c r="K148" i="8"/>
  <c r="J146" i="8"/>
  <c r="O146" i="8"/>
  <c r="K628" i="10"/>
  <c r="J626" i="10"/>
  <c r="O626" i="10"/>
  <c r="F628" i="10"/>
  <c r="P628" i="10"/>
  <c r="K683" i="8"/>
  <c r="J681" i="8"/>
  <c r="O681" i="8"/>
  <c r="F683" i="8"/>
  <c r="P683" i="8"/>
  <c r="K1783" i="10"/>
  <c r="J1781" i="10"/>
  <c r="O1781" i="10"/>
  <c r="F1783" i="10"/>
  <c r="P1783" i="10"/>
  <c r="K628" i="12"/>
  <c r="J626" i="12"/>
  <c r="O626" i="12"/>
  <c r="F628" i="12"/>
  <c r="P628" i="12"/>
  <c r="K661" i="10"/>
  <c r="J659" i="10"/>
  <c r="O659" i="10"/>
  <c r="F661" i="10"/>
  <c r="P661" i="10"/>
  <c r="K232" i="10"/>
  <c r="J230" i="10"/>
  <c r="O230" i="10"/>
  <c r="F232" i="10"/>
  <c r="P232" i="10"/>
  <c r="F38" i="10"/>
  <c r="P38" i="10"/>
  <c r="K38" i="10"/>
  <c r="J36" i="10"/>
  <c r="O36" i="10"/>
  <c r="K82" i="10"/>
  <c r="J80" i="10"/>
  <c r="O80" i="10"/>
  <c r="F82" i="10"/>
  <c r="P82" i="10"/>
  <c r="K60" i="12"/>
  <c r="J58" i="12"/>
  <c r="O58" i="12"/>
  <c r="F60" i="12"/>
  <c r="P60" i="12"/>
  <c r="F650" i="8"/>
  <c r="P650" i="8"/>
  <c r="K650" i="8"/>
  <c r="J648" i="8"/>
  <c r="O648" i="8"/>
  <c r="F1849" i="8"/>
  <c r="P1849" i="8"/>
  <c r="K1849" i="8"/>
  <c r="J1847" i="8"/>
  <c r="O1847" i="8"/>
  <c r="K1156" i="8"/>
  <c r="J1154" i="8"/>
  <c r="O1154" i="8"/>
  <c r="F1156" i="8"/>
  <c r="P1156" i="8"/>
  <c r="K1167" i="6"/>
  <c r="J1165" i="6"/>
  <c r="O1165" i="6"/>
  <c r="F1167" i="6"/>
  <c r="P1167" i="6"/>
  <c r="K694" i="10"/>
  <c r="J692" i="10"/>
  <c r="O692" i="10"/>
  <c r="F694" i="10"/>
  <c r="P694" i="10"/>
  <c r="F1695" i="10"/>
  <c r="P1695" i="10"/>
  <c r="K1695" i="10"/>
  <c r="J1693" i="10"/>
  <c r="O1693" i="10"/>
  <c r="K529" i="8"/>
  <c r="J527" i="8"/>
  <c r="O527" i="8"/>
  <c r="F529" i="8"/>
  <c r="P529" i="8"/>
  <c r="K507" i="10"/>
  <c r="J505" i="10"/>
  <c r="O505" i="10"/>
  <c r="F507" i="10"/>
  <c r="P507" i="10"/>
  <c r="K485" i="12"/>
  <c r="J483" i="12"/>
  <c r="O483" i="12"/>
  <c r="F485" i="12"/>
  <c r="P485" i="12"/>
  <c r="F463" i="10"/>
  <c r="P463" i="10"/>
  <c r="K463" i="10"/>
  <c r="J461" i="10"/>
  <c r="O461" i="10"/>
  <c r="K441" i="12"/>
  <c r="J439" i="12"/>
  <c r="O439" i="12"/>
  <c r="F441" i="12"/>
  <c r="P441" i="12"/>
  <c r="F419" i="12"/>
  <c r="P419" i="12"/>
  <c r="K419" i="12"/>
  <c r="J417" i="12"/>
  <c r="O417" i="12"/>
  <c r="K408" i="6"/>
  <c r="J406" i="6"/>
  <c r="O406" i="6"/>
  <c r="F408" i="6"/>
  <c r="P408" i="6"/>
  <c r="F397" i="8"/>
  <c r="P397" i="8"/>
  <c r="K397" i="8"/>
  <c r="J395" i="8"/>
  <c r="O395" i="8"/>
  <c r="K386" i="12"/>
  <c r="J384" i="12"/>
  <c r="O384" i="12"/>
  <c r="F386" i="12"/>
  <c r="P386" i="12"/>
  <c r="K364" i="10"/>
  <c r="J362" i="10"/>
  <c r="O362" i="10"/>
  <c r="F364" i="10"/>
  <c r="P364" i="10"/>
  <c r="K342" i="10"/>
  <c r="J340" i="10"/>
  <c r="O340" i="10"/>
  <c r="F342" i="10"/>
  <c r="P342" i="10"/>
  <c r="K309" i="10"/>
  <c r="J307" i="10"/>
  <c r="O307" i="10"/>
  <c r="F309" i="10"/>
  <c r="P309" i="10"/>
  <c r="F859" i="8"/>
  <c r="P859" i="8"/>
  <c r="K859" i="8"/>
  <c r="J857" i="8"/>
  <c r="O857" i="8"/>
  <c r="K276" i="12"/>
  <c r="J274" i="12"/>
  <c r="O274" i="12"/>
  <c r="F276" i="12"/>
  <c r="P276" i="12"/>
  <c r="K826" i="8"/>
  <c r="J824" i="8"/>
  <c r="O824" i="8"/>
  <c r="F826" i="8"/>
  <c r="P826" i="8"/>
  <c r="K254" i="6"/>
  <c r="J252" i="6"/>
  <c r="O252" i="6"/>
  <c r="F254" i="6"/>
  <c r="P254" i="6"/>
  <c r="K804" i="8"/>
  <c r="J802" i="8"/>
  <c r="O802" i="8"/>
  <c r="F804" i="8"/>
  <c r="P804" i="8"/>
  <c r="K947" i="6"/>
  <c r="J945" i="6"/>
  <c r="O945" i="6"/>
  <c r="F947" i="6"/>
  <c r="P947" i="6"/>
  <c r="F617" i="10"/>
  <c r="P617" i="10"/>
  <c r="K617" i="10"/>
  <c r="J615" i="10"/>
  <c r="O615" i="10"/>
  <c r="F1761" i="8"/>
  <c r="P1761" i="8"/>
  <c r="K1761" i="8"/>
  <c r="J1759" i="8"/>
  <c r="O1759" i="8"/>
  <c r="F936" i="6"/>
  <c r="P936" i="6"/>
  <c r="K936" i="6"/>
  <c r="J934" i="6"/>
  <c r="O934" i="6"/>
  <c r="F991" i="10"/>
  <c r="P991" i="10"/>
  <c r="K991" i="10"/>
  <c r="J989" i="10"/>
  <c r="O989" i="10"/>
  <c r="F1035" i="8"/>
  <c r="P1035" i="8"/>
  <c r="K1035" i="8"/>
  <c r="J1033" i="8"/>
  <c r="O1033" i="8"/>
  <c r="K126" i="6"/>
  <c r="J124" i="6"/>
  <c r="O124" i="6"/>
  <c r="F126" i="6"/>
  <c r="P126" i="6"/>
  <c r="F1101" i="6"/>
  <c r="P1101" i="6"/>
  <c r="K1101" i="6"/>
  <c r="J1099" i="6"/>
  <c r="O1099" i="6"/>
  <c r="K914" i="10"/>
  <c r="J912" i="10"/>
  <c r="O912" i="10"/>
  <c r="F914" i="10"/>
  <c r="P914" i="10"/>
  <c r="K199" i="12"/>
  <c r="J197" i="12"/>
  <c r="O197" i="12"/>
  <c r="F199" i="12"/>
  <c r="P199" i="12"/>
  <c r="K1761" i="10"/>
  <c r="J1759" i="10"/>
  <c r="O1759" i="10"/>
  <c r="F1761" i="10"/>
  <c r="P1761" i="10"/>
  <c r="F1783" i="6"/>
  <c r="P1783" i="6"/>
  <c r="K1783" i="6"/>
  <c r="J1781" i="6"/>
  <c r="O1781" i="6"/>
  <c r="K650" i="10"/>
  <c r="J648" i="10"/>
  <c r="O648" i="10"/>
  <c r="F650" i="10"/>
  <c r="P650" i="10"/>
  <c r="K243" i="6"/>
  <c r="J241" i="6"/>
  <c r="O241" i="6"/>
  <c r="F243" i="6"/>
  <c r="P243" i="6"/>
  <c r="F115" i="12"/>
  <c r="P115" i="12"/>
  <c r="K115" i="12"/>
  <c r="J113" i="12"/>
  <c r="O113" i="12"/>
  <c r="F1035" i="6"/>
  <c r="P1035" i="6"/>
  <c r="K1035" i="6"/>
  <c r="J1033" i="6"/>
  <c r="O1033" i="6"/>
  <c r="K716" i="8"/>
  <c r="J714" i="8"/>
  <c r="O714" i="8"/>
  <c r="F716" i="8"/>
  <c r="P716" i="8"/>
  <c r="K716" i="10"/>
  <c r="J714" i="10"/>
  <c r="O714" i="10"/>
  <c r="F716" i="10"/>
  <c r="P716" i="10"/>
  <c r="K82" i="6"/>
  <c r="J80" i="6"/>
  <c r="O80" i="6"/>
  <c r="F82" i="6"/>
  <c r="P82" i="6"/>
  <c r="K1794" i="6"/>
  <c r="J1792" i="6"/>
  <c r="O1792" i="6"/>
  <c r="F1794" i="6"/>
  <c r="P1794" i="6"/>
  <c r="F1827" i="8"/>
  <c r="P1827" i="8"/>
  <c r="K1827" i="8"/>
  <c r="J1825" i="8"/>
  <c r="O1825" i="8"/>
  <c r="K980" i="10"/>
  <c r="J978" i="10"/>
  <c r="O978" i="10"/>
  <c r="F980" i="10"/>
  <c r="P980" i="10"/>
  <c r="F628" i="6"/>
  <c r="P628" i="6"/>
  <c r="K628" i="6"/>
  <c r="J626" i="6"/>
  <c r="O626" i="6"/>
  <c r="F93" i="10"/>
  <c r="P93" i="10"/>
  <c r="K93" i="10"/>
  <c r="J91" i="10"/>
  <c r="O91" i="10"/>
  <c r="K93" i="6"/>
  <c r="J91" i="6"/>
  <c r="O91" i="6"/>
  <c r="F93" i="6"/>
  <c r="P93" i="6"/>
  <c r="K892" i="6"/>
  <c r="J890" i="6"/>
  <c r="O890" i="6"/>
  <c r="F892" i="6"/>
  <c r="P892" i="6"/>
  <c r="K749" i="10"/>
  <c r="J747" i="10"/>
  <c r="O747" i="10"/>
  <c r="F749" i="10"/>
  <c r="P749" i="10"/>
  <c r="F1035" i="10"/>
  <c r="P1035" i="10"/>
  <c r="K1035" i="10"/>
  <c r="J1033" i="10"/>
  <c r="O1033" i="10"/>
  <c r="F760" i="10"/>
  <c r="P760" i="10"/>
  <c r="K760" i="10"/>
  <c r="J758" i="10"/>
  <c r="O758" i="10"/>
  <c r="K1706" i="8"/>
  <c r="J1704" i="8"/>
  <c r="O1704" i="8"/>
  <c r="F1706" i="8"/>
  <c r="P1706" i="8"/>
  <c r="K1013" i="6"/>
  <c r="J1011" i="6"/>
  <c r="O1011" i="6"/>
  <c r="F1013" i="6"/>
  <c r="P1013" i="6"/>
  <c r="K232" i="8"/>
  <c r="J230" i="8"/>
  <c r="O230" i="8"/>
  <c r="F232" i="8"/>
  <c r="P232" i="8"/>
  <c r="K1805" i="10"/>
  <c r="J1803" i="10"/>
  <c r="O1803" i="10"/>
  <c r="F1805" i="10"/>
  <c r="P1805" i="10"/>
  <c r="K925" i="10"/>
  <c r="J923" i="10"/>
  <c r="O923" i="10"/>
  <c r="F925" i="10"/>
  <c r="P925" i="10"/>
  <c r="K104" i="10"/>
  <c r="J102" i="10"/>
  <c r="O102" i="10"/>
  <c r="F104" i="10"/>
  <c r="P104" i="10"/>
  <c r="K518" i="8"/>
  <c r="J516" i="8"/>
  <c r="O516" i="8"/>
  <c r="F518" i="8"/>
  <c r="P518" i="8"/>
  <c r="F485" i="6"/>
  <c r="P485" i="6"/>
  <c r="K485" i="6"/>
  <c r="J483" i="6"/>
  <c r="O483" i="6"/>
  <c r="K463" i="6"/>
  <c r="J461" i="6"/>
  <c r="O461" i="6"/>
  <c r="F463" i="6"/>
  <c r="P463" i="6"/>
  <c r="F441" i="10"/>
  <c r="P441" i="10"/>
  <c r="K441" i="10"/>
  <c r="J439" i="10"/>
  <c r="O439" i="10"/>
  <c r="F419" i="8"/>
  <c r="P419" i="8"/>
  <c r="K419" i="8"/>
  <c r="J417" i="8"/>
  <c r="O417" i="8"/>
  <c r="K386" i="6"/>
  <c r="J384" i="6"/>
  <c r="O384" i="6"/>
  <c r="F386" i="6"/>
  <c r="P386" i="6"/>
  <c r="K375" i="6"/>
  <c r="J373" i="6"/>
  <c r="O373" i="6"/>
  <c r="F375" i="6"/>
  <c r="P375" i="6"/>
  <c r="F364" i="6"/>
  <c r="P364" i="6"/>
  <c r="K364" i="6"/>
  <c r="J362" i="6"/>
  <c r="O362" i="6"/>
  <c r="K353" i="6"/>
  <c r="J351" i="6"/>
  <c r="O351" i="6"/>
  <c r="F353" i="6"/>
  <c r="P353" i="6"/>
  <c r="K320" i="6"/>
  <c r="J318" i="6"/>
  <c r="O318" i="6"/>
  <c r="F320" i="6"/>
  <c r="P320" i="6"/>
  <c r="K287" i="6"/>
  <c r="J285" i="6"/>
  <c r="O285" i="6"/>
  <c r="F287" i="6"/>
  <c r="P287" i="6"/>
  <c r="K837" i="10"/>
  <c r="J835" i="10"/>
  <c r="O835" i="10"/>
  <c r="F837" i="10"/>
  <c r="P837" i="10"/>
  <c r="F265" i="6"/>
  <c r="P265" i="6"/>
  <c r="K265" i="6"/>
  <c r="J263" i="6"/>
  <c r="O263" i="6"/>
  <c r="F254" i="12"/>
  <c r="P254" i="12"/>
  <c r="K254" i="12"/>
  <c r="J252" i="12"/>
  <c r="O252" i="12"/>
  <c r="K1794" i="8"/>
  <c r="J1792" i="8"/>
  <c r="O1792" i="8"/>
  <c r="F1794" i="8"/>
  <c r="P1794" i="8"/>
  <c r="F1750" i="6"/>
  <c r="P1750" i="6"/>
  <c r="K1750" i="6"/>
  <c r="J1748" i="6"/>
  <c r="O1748" i="6"/>
  <c r="F606" i="6"/>
  <c r="P606" i="6"/>
  <c r="K606" i="6"/>
  <c r="J604" i="6"/>
  <c r="O604" i="6"/>
  <c r="F1112" i="8"/>
  <c r="P1112" i="8"/>
  <c r="K1112" i="8"/>
  <c r="J1110" i="8"/>
  <c r="O1110" i="8"/>
  <c r="F1706" i="10"/>
  <c r="P1706" i="10"/>
  <c r="K1706" i="10"/>
  <c r="J1704" i="10"/>
  <c r="O1704" i="10"/>
  <c r="F749" i="6"/>
  <c r="P749" i="6"/>
  <c r="K749" i="6"/>
  <c r="J747" i="6"/>
  <c r="O747" i="6"/>
  <c r="K1167" i="8"/>
  <c r="J1165" i="8"/>
  <c r="O1165" i="8"/>
  <c r="F1167" i="8"/>
  <c r="P1167" i="8"/>
  <c r="K199" i="10"/>
  <c r="J197" i="10"/>
  <c r="O197" i="10"/>
  <c r="F199" i="10"/>
  <c r="P199" i="10"/>
  <c r="K104" i="6"/>
  <c r="J102" i="6"/>
  <c r="O102" i="6"/>
  <c r="F104" i="6"/>
  <c r="P104" i="6"/>
  <c r="F1024" i="8"/>
  <c r="P1024" i="8"/>
  <c r="K1024" i="8"/>
  <c r="J1022" i="8"/>
  <c r="O1022" i="8"/>
  <c r="K683" i="6"/>
  <c r="J681" i="6"/>
  <c r="O681" i="6"/>
  <c r="F683" i="6"/>
  <c r="P683" i="6"/>
  <c r="K38" i="6"/>
  <c r="J36" i="6"/>
  <c r="O36" i="6"/>
  <c r="F38" i="6"/>
  <c r="P38" i="6"/>
  <c r="K1772" i="6"/>
  <c r="J1770" i="6"/>
  <c r="O1770" i="6"/>
  <c r="F1772" i="6"/>
  <c r="P1772" i="6"/>
  <c r="K221" i="12"/>
  <c r="J219" i="12"/>
  <c r="O219" i="12"/>
  <c r="F221" i="12"/>
  <c r="P221" i="12"/>
  <c r="K617" i="8"/>
  <c r="J615" i="8"/>
  <c r="O615" i="8"/>
  <c r="F617" i="8"/>
  <c r="P617" i="8"/>
  <c r="K71" i="6"/>
  <c r="J69" i="6"/>
  <c r="O69" i="6"/>
  <c r="F71" i="6"/>
  <c r="P71" i="6"/>
  <c r="F93" i="8"/>
  <c r="P93" i="8"/>
  <c r="K93" i="8"/>
  <c r="J91" i="8"/>
  <c r="O91" i="8"/>
  <c r="K1805" i="6"/>
  <c r="J1803" i="6"/>
  <c r="O1803" i="6"/>
  <c r="F1805" i="6"/>
  <c r="P1805" i="6"/>
  <c r="K936" i="10"/>
  <c r="J934" i="10"/>
  <c r="O934" i="10"/>
  <c r="F936" i="10"/>
  <c r="P936" i="10"/>
  <c r="K221" i="10"/>
  <c r="J219" i="10"/>
  <c r="O219" i="10"/>
  <c r="F221" i="10"/>
  <c r="P221" i="10"/>
  <c r="K232" i="6"/>
  <c r="J230" i="6"/>
  <c r="O230" i="6"/>
  <c r="F232" i="6"/>
  <c r="P232" i="6"/>
  <c r="K82" i="8"/>
  <c r="J80" i="8"/>
  <c r="O80" i="8"/>
  <c r="F82" i="8"/>
  <c r="P82" i="8"/>
  <c r="F606" i="10"/>
  <c r="P606" i="10"/>
  <c r="K606" i="10"/>
  <c r="J604" i="10"/>
  <c r="O604" i="10"/>
  <c r="F1739" i="6"/>
  <c r="P1739" i="6"/>
  <c r="K1739" i="6"/>
  <c r="J1737" i="6"/>
  <c r="O1737" i="6"/>
  <c r="F1816" i="8"/>
  <c r="P1816" i="8"/>
  <c r="K1816" i="8"/>
  <c r="J1814" i="8"/>
  <c r="O1814" i="8"/>
  <c r="F1002" i="8"/>
  <c r="P1002" i="8"/>
  <c r="K1002" i="8"/>
  <c r="J1000" i="8"/>
  <c r="O1000" i="8"/>
  <c r="K1816" i="10"/>
  <c r="J1814" i="10"/>
  <c r="O1814" i="10"/>
  <c r="F1816" i="10"/>
  <c r="P1816" i="10"/>
  <c r="K1805" i="8"/>
  <c r="J1803" i="8"/>
  <c r="O1803" i="8"/>
  <c r="F1805" i="8"/>
  <c r="P1805" i="8"/>
  <c r="K606" i="12"/>
  <c r="J604" i="12"/>
  <c r="O604" i="12"/>
  <c r="F606" i="12"/>
  <c r="P606" i="12"/>
  <c r="F38" i="8"/>
  <c r="P38" i="8"/>
  <c r="K38" i="8"/>
  <c r="J36" i="8"/>
  <c r="O36" i="8"/>
  <c r="K1112" i="10"/>
  <c r="J1110" i="10"/>
  <c r="O1110" i="10"/>
  <c r="F1112" i="10"/>
  <c r="P1112" i="10"/>
  <c r="F584" i="8"/>
  <c r="P584" i="8"/>
  <c r="K584" i="8"/>
  <c r="J582" i="8"/>
  <c r="O582" i="8"/>
  <c r="K584" i="6"/>
  <c r="J582" i="6"/>
  <c r="O582" i="6"/>
  <c r="F584" i="6"/>
  <c r="P584" i="6"/>
  <c r="F507" i="6"/>
  <c r="P507" i="6"/>
  <c r="K507" i="6"/>
  <c r="J505" i="6"/>
  <c r="O505" i="6"/>
  <c r="K573" i="12"/>
  <c r="J571" i="12"/>
  <c r="O571" i="12"/>
  <c r="F573" i="12"/>
  <c r="P573" i="12"/>
  <c r="F540" i="8"/>
  <c r="P540" i="8"/>
  <c r="K540" i="8"/>
  <c r="J538" i="8"/>
  <c r="O538" i="8"/>
  <c r="K529" i="6"/>
  <c r="J527" i="6"/>
  <c r="O527" i="6"/>
  <c r="F529" i="6"/>
  <c r="P529" i="6"/>
  <c r="K496" i="10"/>
  <c r="J494" i="10"/>
  <c r="O494" i="10"/>
  <c r="F496" i="10"/>
  <c r="P496" i="10"/>
  <c r="F474" i="10"/>
  <c r="P474" i="10"/>
  <c r="K474" i="10"/>
  <c r="J472" i="10"/>
  <c r="O472" i="10"/>
  <c r="K452" i="10"/>
  <c r="J450" i="10"/>
  <c r="O450" i="10"/>
  <c r="F452" i="10"/>
  <c r="P452" i="10"/>
  <c r="F342" i="6"/>
  <c r="P342" i="6"/>
  <c r="K342" i="6"/>
  <c r="J340" i="6"/>
  <c r="O340" i="6"/>
  <c r="K331" i="6"/>
  <c r="J329" i="6"/>
  <c r="O329" i="6"/>
  <c r="F331" i="6"/>
  <c r="P331" i="6"/>
  <c r="K870" i="10"/>
  <c r="F870" i="10"/>
  <c r="K287" i="10"/>
  <c r="F287" i="10"/>
  <c r="K276" i="10"/>
  <c r="J274" i="10"/>
  <c r="O274" i="10"/>
  <c r="F276" i="10"/>
  <c r="P276" i="10"/>
  <c r="K254" i="10"/>
  <c r="J252" i="10"/>
  <c r="O252" i="10"/>
  <c r="F254" i="10"/>
  <c r="P254" i="10"/>
  <c r="K243" i="8"/>
  <c r="J241" i="8"/>
  <c r="O241" i="8"/>
  <c r="F243" i="8"/>
  <c r="P243" i="8"/>
  <c r="K694" i="8"/>
  <c r="J692" i="8"/>
  <c r="O692" i="8"/>
  <c r="F694" i="8"/>
  <c r="P694" i="8"/>
  <c r="F148" i="6"/>
  <c r="P148" i="6"/>
  <c r="K148" i="6"/>
  <c r="J146" i="6"/>
  <c r="O146" i="6"/>
  <c r="K727" i="6"/>
  <c r="J725" i="6"/>
  <c r="O725" i="6"/>
  <c r="F727" i="6"/>
  <c r="P727" i="6"/>
  <c r="K1112" i="6"/>
  <c r="J1110" i="6"/>
  <c r="O1110" i="6"/>
  <c r="F1112" i="6"/>
  <c r="P1112" i="6"/>
  <c r="K595" i="8"/>
  <c r="J593" i="8"/>
  <c r="O593" i="8"/>
  <c r="F595" i="8"/>
  <c r="P595" i="8"/>
  <c r="F71" i="8"/>
  <c r="P71" i="8"/>
  <c r="K71" i="8"/>
  <c r="J69" i="8"/>
  <c r="O69" i="8"/>
  <c r="K137" i="6"/>
  <c r="J135" i="6"/>
  <c r="O135" i="6"/>
  <c r="F137" i="6"/>
  <c r="P137" i="6"/>
  <c r="F925" i="8"/>
  <c r="P925" i="8"/>
  <c r="K925" i="8"/>
  <c r="J923" i="8"/>
  <c r="O923" i="8"/>
  <c r="K60" i="10"/>
  <c r="J58" i="10"/>
  <c r="O58" i="10"/>
  <c r="F60" i="10"/>
  <c r="P60" i="10"/>
  <c r="K1849" i="10"/>
  <c r="J1847" i="10"/>
  <c r="O1847" i="10"/>
  <c r="F1849" i="10"/>
  <c r="P1849" i="10"/>
  <c r="K595" i="6"/>
  <c r="J593" i="6"/>
  <c r="O593" i="6"/>
  <c r="F595" i="6"/>
  <c r="P595" i="6"/>
  <c r="F1057" i="10"/>
  <c r="P1057" i="10"/>
  <c r="K1057" i="10"/>
  <c r="J1055" i="10"/>
  <c r="O1055" i="10"/>
  <c r="F672" i="8"/>
  <c r="P672" i="8"/>
  <c r="K672" i="8"/>
  <c r="J670" i="8"/>
  <c r="O670" i="8"/>
  <c r="K1002" i="6"/>
  <c r="J1000" i="6"/>
  <c r="O1000" i="6"/>
  <c r="F1002" i="6"/>
  <c r="P1002" i="6"/>
  <c r="F639" i="10"/>
  <c r="P639" i="10"/>
  <c r="K639" i="10"/>
  <c r="J637" i="10"/>
  <c r="O637" i="10"/>
  <c r="K617" i="6"/>
  <c r="J615" i="6"/>
  <c r="O615" i="6"/>
  <c r="F617" i="6"/>
  <c r="P617" i="6"/>
  <c r="K892" i="8"/>
  <c r="J890" i="8"/>
  <c r="O890" i="8"/>
  <c r="F892" i="8"/>
  <c r="P892" i="8"/>
  <c r="F1860" i="6"/>
  <c r="P1860" i="6"/>
  <c r="K1860" i="6"/>
  <c r="J1858" i="6"/>
  <c r="O1858" i="6"/>
  <c r="F1827" i="6"/>
  <c r="P1827" i="6"/>
  <c r="K1827" i="6"/>
  <c r="J1825" i="6"/>
  <c r="O1825" i="6"/>
  <c r="K672" i="10"/>
  <c r="J670" i="10"/>
  <c r="O670" i="10"/>
  <c r="F672" i="10"/>
  <c r="P672" i="10"/>
  <c r="F210" i="10"/>
  <c r="P210" i="10"/>
  <c r="K210" i="10"/>
  <c r="J208" i="10"/>
  <c r="O208" i="10"/>
  <c r="K71" i="10"/>
  <c r="J69" i="10"/>
  <c r="O69" i="10"/>
  <c r="F71" i="10"/>
  <c r="P71" i="10"/>
  <c r="K148" i="10"/>
  <c r="J146" i="10"/>
  <c r="O146" i="10"/>
  <c r="F148" i="10"/>
  <c r="P148" i="10"/>
  <c r="K738" i="10"/>
  <c r="J736" i="10"/>
  <c r="O736" i="10"/>
  <c r="F738" i="10"/>
  <c r="P738" i="10"/>
  <c r="F716" i="6"/>
  <c r="P716" i="6"/>
  <c r="K716" i="6"/>
  <c r="J714" i="6"/>
  <c r="O714" i="6"/>
  <c r="K1079" i="10"/>
  <c r="J1077" i="10"/>
  <c r="O1077" i="10"/>
  <c r="F1079" i="10"/>
  <c r="P1079" i="10"/>
  <c r="K793" i="8"/>
  <c r="J791" i="8"/>
  <c r="O791" i="8"/>
  <c r="F793" i="8"/>
  <c r="P793" i="8"/>
  <c r="P188" i="6"/>
  <c r="K188" i="6"/>
  <c r="J186" i="6"/>
  <c r="O186" i="6"/>
  <c r="K782" i="8"/>
  <c r="J780" i="8"/>
  <c r="O780" i="8"/>
  <c r="F782" i="8"/>
  <c r="P782" i="8"/>
  <c r="F771" i="8"/>
  <c r="P771" i="8"/>
  <c r="K771" i="8"/>
  <c r="J769" i="8"/>
  <c r="O769" i="8"/>
  <c r="F1101" i="10"/>
  <c r="P1101" i="10"/>
  <c r="K1101" i="10"/>
  <c r="J1099" i="10"/>
  <c r="O1099" i="10"/>
  <c r="F551" i="10"/>
  <c r="P551" i="10"/>
  <c r="K551" i="10"/>
  <c r="J549" i="10"/>
  <c r="O549" i="10"/>
  <c r="K551" i="6"/>
  <c r="J549" i="6"/>
  <c r="O549" i="6"/>
  <c r="F551" i="6"/>
  <c r="P551" i="6"/>
  <c r="K573" i="8"/>
  <c r="J571" i="8"/>
  <c r="O571" i="8"/>
  <c r="F573" i="8"/>
  <c r="P573" i="8"/>
  <c r="F540" i="10"/>
  <c r="P540" i="10"/>
  <c r="K540" i="10"/>
  <c r="J538" i="10"/>
  <c r="O538" i="10"/>
  <c r="K518" i="10"/>
  <c r="J516" i="10"/>
  <c r="O516" i="10"/>
  <c r="F518" i="10"/>
  <c r="P518" i="10"/>
  <c r="F496" i="12"/>
  <c r="P496" i="12"/>
  <c r="K496" i="12"/>
  <c r="J494" i="12"/>
  <c r="O494" i="12"/>
  <c r="F474" i="12"/>
  <c r="P474" i="12"/>
  <c r="K474" i="12"/>
  <c r="J472" i="12"/>
  <c r="O472" i="12"/>
  <c r="F452" i="8"/>
  <c r="P452" i="8"/>
  <c r="K452" i="8"/>
  <c r="J450" i="8"/>
  <c r="O450" i="8"/>
  <c r="K408" i="10"/>
  <c r="J406" i="10"/>
  <c r="O406" i="10"/>
  <c r="F408" i="10"/>
  <c r="P408" i="10"/>
  <c r="K397" i="10"/>
  <c r="J395" i="10"/>
  <c r="O395" i="10"/>
  <c r="F397" i="10"/>
  <c r="P397" i="10"/>
  <c r="F386" i="10"/>
  <c r="P386" i="10"/>
  <c r="K386" i="10"/>
  <c r="J384" i="10"/>
  <c r="O384" i="10"/>
  <c r="K364" i="12"/>
  <c r="J362" i="12"/>
  <c r="O362" i="12"/>
  <c r="F364" i="12"/>
  <c r="P364" i="12"/>
  <c r="F353" i="8"/>
  <c r="P353" i="8"/>
  <c r="K353" i="8"/>
  <c r="J351" i="8"/>
  <c r="O351" i="8"/>
  <c r="F342" i="12"/>
  <c r="P342" i="12"/>
  <c r="K342" i="12"/>
  <c r="J340" i="12"/>
  <c r="O340" i="12"/>
  <c r="K331" i="8"/>
  <c r="J329" i="8"/>
  <c r="O329" i="8"/>
  <c r="F331" i="8"/>
  <c r="P331" i="8"/>
  <c r="F870" i="6"/>
  <c r="K870" i="6"/>
  <c r="F848" i="10"/>
  <c r="P848" i="10"/>
  <c r="K848" i="10"/>
  <c r="J846" i="10"/>
  <c r="O846" i="10"/>
  <c r="F837" i="6"/>
  <c r="P837" i="6"/>
  <c r="K837" i="6"/>
  <c r="J835" i="6"/>
  <c r="O835" i="6"/>
  <c r="K826" i="10"/>
  <c r="J824" i="10"/>
  <c r="O824" i="10"/>
  <c r="F826" i="10"/>
  <c r="P826" i="10"/>
  <c r="K254" i="8"/>
  <c r="J252" i="8"/>
  <c r="O252" i="8"/>
  <c r="F254" i="8"/>
  <c r="P254" i="8"/>
  <c r="K1013" i="8"/>
  <c r="J1011" i="8"/>
  <c r="O1011" i="8"/>
  <c r="F1013" i="8"/>
  <c r="P1013" i="8"/>
  <c r="F1068" i="10"/>
  <c r="P1068" i="10"/>
  <c r="K1068" i="10"/>
  <c r="J1066" i="10"/>
  <c r="O1066" i="10"/>
  <c r="F1090" i="8"/>
  <c r="P1090" i="8"/>
  <c r="K1090" i="8"/>
  <c r="J1088" i="8"/>
  <c r="O1088" i="8"/>
  <c r="K1772" i="10"/>
  <c r="J1770" i="10"/>
  <c r="O1770" i="10"/>
  <c r="F1772" i="10"/>
  <c r="P1772" i="10"/>
  <c r="K82" i="12"/>
  <c r="J80" i="12"/>
  <c r="O80" i="12"/>
  <c r="F82" i="12"/>
  <c r="P82" i="12"/>
  <c r="F1134" i="10"/>
  <c r="P1134" i="10"/>
  <c r="K1134" i="10"/>
  <c r="J1132" i="10"/>
  <c r="O1132" i="10"/>
  <c r="F1728" i="8"/>
  <c r="P1728" i="8"/>
  <c r="K1728" i="8"/>
  <c r="J1726" i="8"/>
  <c r="O1726" i="8"/>
  <c r="K1002" i="10"/>
  <c r="J1000" i="10"/>
  <c r="O1000" i="10"/>
  <c r="F1002" i="10"/>
  <c r="P1002" i="10"/>
  <c r="K1046" i="8"/>
  <c r="J1044" i="8"/>
  <c r="O1044" i="8"/>
  <c r="F1046" i="8"/>
  <c r="P1046" i="8"/>
  <c r="F1156" i="10"/>
  <c r="P1156" i="10"/>
  <c r="K1156" i="10"/>
  <c r="J1154" i="10"/>
  <c r="O1154" i="10"/>
  <c r="K1145" i="10"/>
  <c r="J1143" i="10"/>
  <c r="O1143" i="10"/>
  <c r="F1145" i="10"/>
  <c r="P1145" i="10"/>
  <c r="K115" i="8"/>
  <c r="J113" i="8"/>
  <c r="O113" i="8"/>
  <c r="F115" i="8"/>
  <c r="P115" i="8"/>
  <c r="F1860" i="10"/>
  <c r="P1860" i="10"/>
  <c r="K1860" i="10"/>
  <c r="J1858" i="10"/>
  <c r="O1858" i="10"/>
  <c r="K221" i="6"/>
  <c r="J219" i="6"/>
  <c r="O219" i="6"/>
  <c r="F221" i="6"/>
  <c r="P221" i="6"/>
  <c r="K148" i="12"/>
  <c r="J146" i="12"/>
  <c r="O146" i="12"/>
  <c r="F148" i="12"/>
  <c r="P148" i="12"/>
  <c r="K1046" i="6"/>
  <c r="J1044" i="6"/>
  <c r="O1044" i="6"/>
  <c r="F1046" i="6"/>
  <c r="P1046" i="6"/>
  <c r="F221" i="8"/>
  <c r="P221" i="8"/>
  <c r="K221" i="8"/>
  <c r="J219" i="8"/>
  <c r="O219" i="8"/>
  <c r="K1706" i="6"/>
  <c r="J1704" i="6"/>
  <c r="O1704" i="6"/>
  <c r="F1706" i="6"/>
  <c r="P1706" i="6"/>
  <c r="K782" i="10"/>
  <c r="J780" i="10"/>
  <c r="O780" i="10"/>
  <c r="F782" i="10"/>
  <c r="P782" i="10"/>
  <c r="K188" i="12"/>
  <c r="J186" i="12"/>
  <c r="O186" i="12"/>
  <c r="F188" i="12"/>
  <c r="P188" i="12"/>
  <c r="K1057" i="6"/>
  <c r="J1055" i="6"/>
  <c r="O1055" i="6"/>
  <c r="F1057" i="6"/>
  <c r="P1057" i="6"/>
  <c r="F738" i="8"/>
  <c r="P738" i="8"/>
  <c r="K738" i="8"/>
  <c r="J736" i="8"/>
  <c r="O736" i="8"/>
  <c r="K49" i="10"/>
  <c r="J47" i="10"/>
  <c r="O47" i="10"/>
  <c r="F49" i="10"/>
  <c r="P49" i="10"/>
  <c r="K188" i="8"/>
  <c r="J186" i="8"/>
  <c r="O186" i="8"/>
  <c r="F188" i="8"/>
  <c r="P188" i="8"/>
  <c r="K1728" i="10"/>
  <c r="J1726" i="10"/>
  <c r="O1726" i="10"/>
  <c r="F1728" i="10"/>
  <c r="P1728" i="10"/>
  <c r="O877" i="8"/>
  <c r="K969" i="8"/>
  <c r="J967" i="8"/>
  <c r="O967" i="8"/>
  <c r="P878" i="8"/>
  <c r="F878" i="8"/>
  <c r="F969" i="8"/>
  <c r="P969" i="8"/>
  <c r="F1156" i="6"/>
  <c r="P1156" i="6"/>
  <c r="K1156" i="6"/>
  <c r="J1154" i="6"/>
  <c r="O1154" i="6"/>
  <c r="F49" i="6"/>
  <c r="P49" i="6"/>
  <c r="K49" i="6"/>
  <c r="J47" i="6"/>
  <c r="O47" i="6"/>
  <c r="K1178" i="6"/>
  <c r="J1176" i="6"/>
  <c r="O1176" i="6"/>
  <c r="F1178" i="6"/>
  <c r="P1178" i="6"/>
  <c r="F518" i="12"/>
  <c r="P518" i="12"/>
  <c r="K518" i="12"/>
  <c r="J516" i="12"/>
  <c r="O516" i="12"/>
  <c r="F496" i="8"/>
  <c r="P496" i="8"/>
  <c r="K496" i="8"/>
  <c r="J494" i="8"/>
  <c r="O494" i="8"/>
  <c r="F474" i="8"/>
  <c r="P474" i="8"/>
  <c r="K474" i="8"/>
  <c r="J472" i="8"/>
  <c r="O472" i="8"/>
  <c r="K452" i="12"/>
  <c r="J450" i="12"/>
  <c r="O450" i="12"/>
  <c r="F452" i="12"/>
  <c r="P452" i="12"/>
  <c r="K419" i="6"/>
  <c r="J417" i="6"/>
  <c r="O417" i="6"/>
  <c r="F419" i="6"/>
  <c r="P419" i="6"/>
  <c r="F408" i="12"/>
  <c r="P408" i="12"/>
  <c r="K408" i="12"/>
  <c r="J406" i="12"/>
  <c r="O406" i="12"/>
  <c r="F397" i="6"/>
  <c r="P397" i="6"/>
  <c r="K397" i="6"/>
  <c r="J395" i="6"/>
  <c r="O395" i="6"/>
  <c r="F386" i="8"/>
  <c r="P386" i="8"/>
  <c r="K386" i="8"/>
  <c r="J384" i="8"/>
  <c r="O384" i="8"/>
  <c r="F870" i="8"/>
  <c r="K870" i="8"/>
  <c r="K309" i="8"/>
  <c r="J307" i="8"/>
  <c r="O307" i="8"/>
  <c r="F309" i="8"/>
  <c r="P309" i="8"/>
  <c r="F837" i="8"/>
  <c r="P837" i="8"/>
  <c r="K837" i="8"/>
  <c r="J835" i="8"/>
  <c r="O835" i="8"/>
  <c r="F276" i="8"/>
  <c r="P276" i="8"/>
  <c r="K276" i="8"/>
  <c r="J274" i="8"/>
  <c r="O274" i="8"/>
  <c r="F265" i="10"/>
  <c r="P265" i="10"/>
  <c r="K265" i="10"/>
  <c r="J263" i="10"/>
  <c r="O263" i="10"/>
  <c r="K815" i="10"/>
  <c r="J813" i="10"/>
  <c r="O813" i="10"/>
  <c r="F815" i="10"/>
  <c r="P815" i="10"/>
  <c r="K243" i="12"/>
  <c r="J241" i="12"/>
  <c r="O241" i="12"/>
  <c r="F243" i="12"/>
  <c r="P243" i="12"/>
  <c r="F1101" i="8"/>
  <c r="P1101" i="8"/>
  <c r="K1101" i="8"/>
  <c r="J1099" i="8"/>
  <c r="O1099" i="8"/>
  <c r="K1068" i="6"/>
  <c r="J1066" i="6"/>
  <c r="O1066" i="6"/>
  <c r="F1068" i="6"/>
  <c r="P1068" i="6"/>
  <c r="K991" i="8"/>
  <c r="J989" i="8"/>
  <c r="O989" i="8"/>
  <c r="F991" i="8"/>
  <c r="P991" i="8"/>
  <c r="K1816" i="6"/>
  <c r="J1814" i="6"/>
  <c r="O1814" i="6"/>
  <c r="F1816" i="6"/>
  <c r="P1816" i="6"/>
  <c r="K1079" i="6"/>
  <c r="J1077" i="6"/>
  <c r="O1077" i="6"/>
  <c r="F1079" i="6"/>
  <c r="P1079" i="6"/>
  <c r="F878" i="6"/>
  <c r="K969" i="6"/>
  <c r="J967" i="6"/>
  <c r="O967" i="6"/>
  <c r="P878" i="6"/>
  <c r="O877" i="6"/>
  <c r="F969" i="6"/>
  <c r="P969" i="6"/>
  <c r="K177" i="10"/>
  <c r="J175" i="10"/>
  <c r="O175" i="10"/>
  <c r="F177" i="10"/>
  <c r="P177" i="10"/>
  <c r="K1123" i="8"/>
  <c r="J1121" i="8"/>
  <c r="O1121" i="8"/>
  <c r="F1123" i="8"/>
  <c r="P1123" i="8"/>
  <c r="K1728" i="6"/>
  <c r="J1726" i="6"/>
  <c r="O1726" i="6"/>
  <c r="F1728" i="6"/>
  <c r="P1728" i="6"/>
  <c r="K210" i="8"/>
  <c r="J208" i="8"/>
  <c r="O208" i="8"/>
  <c r="F210" i="8"/>
  <c r="P210" i="8"/>
  <c r="K232" i="12"/>
  <c r="J230" i="12"/>
  <c r="O230" i="12"/>
  <c r="F232" i="12"/>
  <c r="P232" i="12"/>
  <c r="K1717" i="8"/>
  <c r="J1715" i="8"/>
  <c r="O1715" i="8"/>
  <c r="F1717" i="8"/>
  <c r="P1717" i="8"/>
  <c r="K1750" i="10"/>
  <c r="J1748" i="10"/>
  <c r="O1748" i="10"/>
  <c r="F1750" i="10"/>
  <c r="P1750" i="10"/>
  <c r="F1739" i="10"/>
  <c r="P1739" i="10"/>
  <c r="K1739" i="10"/>
  <c r="J1737" i="10"/>
  <c r="O1737" i="10"/>
  <c r="K177" i="6"/>
  <c r="J175" i="6"/>
  <c r="O175" i="6"/>
  <c r="F177" i="6"/>
  <c r="P177" i="6"/>
  <c r="K738" i="6"/>
  <c r="J736" i="6"/>
  <c r="O736" i="6"/>
  <c r="F738" i="6"/>
  <c r="P738" i="6"/>
  <c r="K903" i="6"/>
  <c r="J901" i="6"/>
  <c r="O901" i="6"/>
  <c r="F903" i="6"/>
  <c r="P903" i="6"/>
  <c r="K661" i="8"/>
  <c r="J659" i="8"/>
  <c r="O659" i="8"/>
  <c r="F661" i="8"/>
  <c r="P661" i="8"/>
  <c r="K705" i="8"/>
  <c r="J703" i="8"/>
  <c r="O703" i="8"/>
  <c r="F705" i="8"/>
  <c r="P705" i="8"/>
  <c r="F661" i="6"/>
  <c r="P661" i="6"/>
  <c r="K661" i="6"/>
  <c r="J659" i="6"/>
  <c r="O659" i="6"/>
  <c r="K1860" i="8"/>
  <c r="J1858" i="8"/>
  <c r="O1858" i="8"/>
  <c r="F1860" i="8"/>
  <c r="P1860" i="8"/>
  <c r="K925" i="6"/>
  <c r="J923" i="6"/>
  <c r="O923" i="6"/>
  <c r="F925" i="6"/>
  <c r="P925" i="6"/>
  <c r="K71" i="12"/>
  <c r="J69" i="12"/>
  <c r="O69" i="12"/>
  <c r="F71" i="12"/>
  <c r="P71" i="12"/>
  <c r="K1145" i="6"/>
  <c r="J1143" i="6"/>
  <c r="O1143" i="6"/>
  <c r="F1145" i="6"/>
  <c r="P1145" i="6"/>
  <c r="F1024" i="6"/>
  <c r="P1024" i="6"/>
  <c r="K1024" i="6"/>
  <c r="J1022" i="6"/>
  <c r="O1022" i="6"/>
  <c r="K1838" i="10"/>
  <c r="J1836" i="10"/>
  <c r="O1836" i="10"/>
  <c r="F1838" i="10"/>
  <c r="P1838" i="10"/>
  <c r="F126" i="10"/>
  <c r="P126" i="10"/>
  <c r="K126" i="10"/>
  <c r="J124" i="10"/>
  <c r="O124" i="10"/>
  <c r="F782" i="6"/>
  <c r="P782" i="6"/>
  <c r="K782" i="6"/>
  <c r="J780" i="6"/>
  <c r="O780" i="6"/>
  <c r="K93" i="12"/>
  <c r="J91" i="12"/>
  <c r="O91" i="12"/>
  <c r="F93" i="12"/>
  <c r="P93" i="12"/>
  <c r="K540" i="12"/>
  <c r="J538" i="12"/>
  <c r="O538" i="12"/>
  <c r="F540" i="12"/>
  <c r="P540" i="12"/>
  <c r="F540" i="6"/>
  <c r="P540" i="6"/>
  <c r="K540" i="6"/>
  <c r="J538" i="6"/>
  <c r="O538" i="6"/>
  <c r="K474" i="6"/>
  <c r="J472" i="6"/>
  <c r="O472" i="6"/>
  <c r="F474" i="6"/>
  <c r="P474" i="6"/>
  <c r="K441" i="8"/>
  <c r="J439" i="8"/>
  <c r="O439" i="8"/>
  <c r="F441" i="8"/>
  <c r="P441" i="8"/>
  <c r="K397" i="12"/>
  <c r="J395" i="12"/>
  <c r="O395" i="12"/>
  <c r="F397" i="12"/>
  <c r="P397" i="12"/>
  <c r="F375" i="10"/>
  <c r="P375" i="10"/>
  <c r="K375" i="10"/>
  <c r="J373" i="10"/>
  <c r="O373" i="10"/>
  <c r="K364" i="8"/>
  <c r="J362" i="8"/>
  <c r="O362" i="8"/>
  <c r="F364" i="8"/>
  <c r="P364" i="8"/>
  <c r="F353" i="10"/>
  <c r="P353" i="10"/>
  <c r="K353" i="10"/>
  <c r="J351" i="10"/>
  <c r="O351" i="10"/>
  <c r="K320" i="10"/>
  <c r="J318" i="10"/>
  <c r="O318" i="10"/>
  <c r="F320" i="10"/>
  <c r="P320" i="10"/>
  <c r="F309" i="6"/>
  <c r="P309" i="6"/>
  <c r="K309" i="6"/>
  <c r="J307" i="6"/>
  <c r="O307" i="6"/>
  <c r="F859" i="10"/>
  <c r="P859" i="10"/>
  <c r="K859" i="10"/>
  <c r="J857" i="10"/>
  <c r="O857" i="10"/>
  <c r="K287" i="12"/>
  <c r="F287" i="12"/>
  <c r="K276" i="6"/>
  <c r="J274" i="6"/>
  <c r="O274" i="6"/>
  <c r="F276" i="6"/>
  <c r="P276" i="6"/>
  <c r="K815" i="8"/>
  <c r="J813" i="8"/>
  <c r="O813" i="8"/>
  <c r="F815" i="8"/>
  <c r="P815" i="8"/>
  <c r="K243" i="10"/>
  <c r="J241" i="10"/>
  <c r="O241" i="10"/>
  <c r="F243" i="10"/>
  <c r="P243" i="10"/>
  <c r="F137" i="8"/>
  <c r="P137" i="8"/>
  <c r="K137" i="8"/>
  <c r="J135" i="8"/>
  <c r="O135" i="8"/>
  <c r="K958" i="10"/>
  <c r="J956" i="10"/>
  <c r="O956" i="10"/>
  <c r="F958" i="10"/>
  <c r="P958" i="10"/>
  <c r="F1178" i="8"/>
  <c r="P1178" i="8"/>
  <c r="K1178" i="8"/>
  <c r="J1176" i="8"/>
  <c r="O1176" i="8"/>
  <c r="F639" i="6"/>
  <c r="P639" i="6"/>
  <c r="K639" i="6"/>
  <c r="J637" i="6"/>
  <c r="O637" i="6"/>
  <c r="K628" i="8"/>
  <c r="J626" i="8"/>
  <c r="O626" i="8"/>
  <c r="F628" i="8"/>
  <c r="P628" i="8"/>
  <c r="K115" i="6"/>
  <c r="J113" i="6"/>
  <c r="O113" i="6"/>
  <c r="F115" i="6"/>
  <c r="P115" i="6"/>
  <c r="K1838" i="6"/>
  <c r="J1836" i="6"/>
  <c r="O1836" i="6"/>
  <c r="F1838" i="6"/>
  <c r="P1838" i="6"/>
  <c r="K1178" i="10"/>
  <c r="J1176" i="10"/>
  <c r="O1176" i="10"/>
  <c r="F1178" i="10"/>
  <c r="P1178" i="10"/>
  <c r="K639" i="12"/>
  <c r="J637" i="12"/>
  <c r="O637" i="12"/>
  <c r="F639" i="12"/>
  <c r="P639" i="12"/>
  <c r="K980" i="6"/>
  <c r="J978" i="6"/>
  <c r="O978" i="6"/>
  <c r="F980" i="6"/>
  <c r="P980" i="6"/>
  <c r="K1090" i="6"/>
  <c r="J1088" i="6"/>
  <c r="O1088" i="6"/>
  <c r="F1090" i="6"/>
  <c r="P1090" i="6"/>
  <c r="K104" i="12"/>
  <c r="J102" i="12"/>
  <c r="O102" i="12"/>
  <c r="F104" i="12"/>
  <c r="P104" i="12"/>
  <c r="F1013" i="10"/>
  <c r="P1013" i="10"/>
  <c r="K1013" i="10"/>
  <c r="J1011" i="10"/>
  <c r="O1011" i="10"/>
  <c r="K903" i="10"/>
  <c r="J901" i="10"/>
  <c r="O901" i="10"/>
  <c r="F903" i="10"/>
  <c r="P903" i="10"/>
  <c r="K892" i="10"/>
  <c r="J890" i="10"/>
  <c r="O890" i="10"/>
  <c r="F892" i="10"/>
  <c r="P892" i="10"/>
  <c r="F126" i="12"/>
  <c r="P126" i="12"/>
  <c r="K126" i="12"/>
  <c r="J124" i="12"/>
  <c r="O124" i="12"/>
  <c r="K606" i="8"/>
  <c r="J604" i="8"/>
  <c r="O604" i="8"/>
  <c r="F606" i="8"/>
  <c r="P606" i="8"/>
  <c r="K991" i="6"/>
  <c r="J989" i="6"/>
  <c r="O989" i="6"/>
  <c r="F991" i="6"/>
  <c r="P991" i="6"/>
  <c r="F793" i="6"/>
  <c r="P793" i="6"/>
  <c r="K793" i="6"/>
  <c r="J791" i="6"/>
  <c r="O791" i="6"/>
  <c r="F1761" i="6"/>
  <c r="P1761" i="6"/>
  <c r="K1761" i="6"/>
  <c r="J1759" i="6"/>
  <c r="O1759" i="6"/>
  <c r="K980" i="8"/>
  <c r="J978" i="8"/>
  <c r="O978" i="8"/>
  <c r="F980" i="8"/>
  <c r="P980" i="8"/>
  <c r="K672" i="6"/>
  <c r="J670" i="6"/>
  <c r="O670" i="6"/>
  <c r="F672" i="6"/>
  <c r="P672" i="6"/>
  <c r="F1827" i="10"/>
  <c r="P1827" i="10"/>
  <c r="K1827" i="10"/>
  <c r="J1825" i="10"/>
  <c r="O1825" i="10"/>
  <c r="F60" i="6"/>
  <c r="P60" i="6"/>
  <c r="K60" i="6"/>
  <c r="J58" i="6"/>
  <c r="O58" i="6"/>
  <c r="F1134" i="6"/>
  <c r="P1134" i="6"/>
  <c r="K1134" i="6"/>
  <c r="J1132" i="6"/>
  <c r="O1132" i="6"/>
  <c r="K903" i="8"/>
  <c r="J901" i="8"/>
  <c r="O901" i="8"/>
  <c r="F903" i="8"/>
  <c r="P903" i="8"/>
  <c r="K914" i="8"/>
  <c r="J912" i="8"/>
  <c r="O912" i="8"/>
  <c r="F914" i="8"/>
  <c r="P914" i="8"/>
  <c r="K1695" i="8"/>
  <c r="J1693" i="8"/>
  <c r="O1693" i="8"/>
  <c r="F1695" i="8"/>
  <c r="P1695" i="8"/>
  <c r="K727" i="8"/>
  <c r="J725" i="8"/>
  <c r="O725" i="8"/>
  <c r="F727" i="8"/>
  <c r="P727" i="8"/>
  <c r="K1123" i="6"/>
  <c r="J1121" i="6"/>
  <c r="O1121" i="6"/>
  <c r="F1123" i="6"/>
  <c r="P1123" i="6"/>
  <c r="K595" i="12"/>
  <c r="J593" i="12"/>
  <c r="O593" i="12"/>
  <c r="F595" i="12"/>
  <c r="P595" i="12"/>
  <c r="K20" i="4"/>
  <c r="J18" i="4"/>
  <c r="O18" i="4"/>
  <c r="K159" i="4"/>
  <c r="O158" i="4"/>
  <c r="K419" i="4"/>
  <c r="J417" i="4"/>
  <c r="O417" i="4"/>
  <c r="F419" i="4"/>
  <c r="P419" i="4"/>
  <c r="E4" i="7"/>
  <c r="F4" i="7"/>
  <c r="D9" i="7"/>
  <c r="E4" i="11"/>
  <c r="F4" i="11"/>
  <c r="E4" i="9"/>
  <c r="F4" i="9"/>
  <c r="E4" i="13"/>
  <c r="F4" i="13"/>
  <c r="D9" i="9"/>
  <c r="D9" i="13"/>
  <c r="D9" i="11"/>
  <c r="F17" i="13"/>
  <c r="F17" i="11"/>
  <c r="F17" i="9"/>
  <c r="F17" i="7"/>
  <c r="D9" i="5"/>
  <c r="F9" i="5"/>
  <c r="P159" i="4"/>
  <c r="D17" i="5"/>
  <c r="F9" i="9"/>
  <c r="D22" i="9"/>
  <c r="F9" i="13"/>
  <c r="D22" i="13"/>
  <c r="F9" i="7"/>
  <c r="D22" i="7"/>
  <c r="F9" i="11"/>
  <c r="D22" i="11"/>
  <c r="E11" i="5"/>
  <c r="F11" i="5"/>
  <c r="F17" i="5"/>
  <c r="D22" i="5"/>
  <c r="O2585" i="4"/>
  <c r="O2485" i="4"/>
  <c r="O1385" i="4"/>
  <c r="J2387" i="4"/>
  <c r="O1485" i="4"/>
  <c r="J1287" i="4"/>
  <c r="E22" i="5"/>
  <c r="F11" i="13"/>
  <c r="E22" i="13"/>
  <c r="F11" i="9"/>
  <c r="E22" i="9"/>
  <c r="F11" i="7"/>
  <c r="E22" i="7"/>
  <c r="F11" i="11"/>
  <c r="E22" i="11"/>
  <c r="J1192" i="6"/>
  <c r="K1193" i="6"/>
  <c r="B1196" i="6"/>
  <c r="B1198" i="6"/>
  <c r="B1203" i="6"/>
  <c r="J1203" i="6"/>
  <c r="B1207" i="6"/>
  <c r="E1199" i="6"/>
  <c r="K1201" i="6"/>
  <c r="J1199" i="6"/>
  <c r="O1199" i="6"/>
  <c r="E1198" i="6"/>
  <c r="E1187" i="6"/>
  <c r="E1188" i="6"/>
  <c r="K1190" i="6"/>
  <c r="J1188" i="6"/>
  <c r="O1188" i="6"/>
  <c r="E1196" i="6"/>
  <c r="O1192" i="6"/>
  <c r="P1193" i="6"/>
  <c r="F1189" i="6"/>
  <c r="P1189" i="6"/>
  <c r="K1189" i="6"/>
  <c r="J1187" i="6"/>
  <c r="O1196" i="6"/>
  <c r="P1197" i="6"/>
  <c r="F1197" i="6"/>
  <c r="K1200" i="6"/>
  <c r="J1198" i="6"/>
  <c r="O1198" i="6"/>
  <c r="F1200" i="6"/>
  <c r="P1200" i="6"/>
  <c r="E1207" i="6"/>
  <c r="B1209" i="6"/>
  <c r="O1203" i="6"/>
  <c r="P1204" i="6"/>
  <c r="K1204" i="6"/>
  <c r="E1210" i="6"/>
  <c r="K1212" i="6"/>
  <c r="J1210" i="6"/>
  <c r="O1210" i="6"/>
  <c r="E1209" i="6"/>
  <c r="B1214" i="6"/>
  <c r="O1207" i="6"/>
  <c r="P1208" i="6"/>
  <c r="F1208" i="6"/>
  <c r="J1214" i="6"/>
  <c r="B1218" i="6"/>
  <c r="K1211" i="6"/>
  <c r="J1209" i="6"/>
  <c r="O1209" i="6"/>
  <c r="F1211" i="6"/>
  <c r="P1211" i="6"/>
  <c r="B1220" i="6"/>
  <c r="E1218" i="6"/>
  <c r="O1214" i="6"/>
  <c r="P1215" i="6"/>
  <c r="K1215" i="6"/>
  <c r="O1218" i="6"/>
  <c r="P1219" i="6"/>
  <c r="F1219" i="6"/>
  <c r="E1220" i="6"/>
  <c r="E1221" i="6"/>
  <c r="K1223" i="6"/>
  <c r="J1221" i="6"/>
  <c r="O1221" i="6"/>
  <c r="B1225" i="6"/>
  <c r="J1225" i="6"/>
  <c r="B1229" i="6"/>
  <c r="F1222" i="6"/>
  <c r="P1222" i="6"/>
  <c r="K1222" i="6"/>
  <c r="J1220" i="6"/>
  <c r="O1220" i="6"/>
  <c r="E1229" i="6"/>
  <c r="B1231" i="6"/>
  <c r="O1225" i="6"/>
  <c r="P1226" i="6"/>
  <c r="K1226" i="6"/>
  <c r="E1232" i="6"/>
  <c r="K1234" i="6"/>
  <c r="J1232" i="6"/>
  <c r="O1232" i="6"/>
  <c r="E1231" i="6"/>
  <c r="B1236" i="6"/>
  <c r="O1229" i="6"/>
  <c r="P1230" i="6"/>
  <c r="F1230" i="6"/>
  <c r="J1236" i="6"/>
  <c r="B1240" i="6"/>
  <c r="K1233" i="6"/>
  <c r="J1231" i="6"/>
  <c r="O1231" i="6"/>
  <c r="F1233" i="6"/>
  <c r="P1233" i="6"/>
  <c r="E1240" i="6"/>
  <c r="B1242" i="6"/>
  <c r="O1236" i="6"/>
  <c r="P1237" i="6"/>
  <c r="K1237" i="6"/>
  <c r="E1243" i="6"/>
  <c r="K1245" i="6"/>
  <c r="J1243" i="6"/>
  <c r="O1243" i="6"/>
  <c r="E1242" i="6"/>
  <c r="B1247" i="6"/>
  <c r="F1241" i="6"/>
  <c r="O1240" i="6"/>
  <c r="P1241" i="6"/>
  <c r="J1247" i="6"/>
  <c r="B1251" i="6"/>
  <c r="F1244" i="6"/>
  <c r="P1244" i="6"/>
  <c r="K1244" i="6"/>
  <c r="J1242" i="6"/>
  <c r="O1242" i="6"/>
  <c r="E1251" i="6"/>
  <c r="B1253" i="6"/>
  <c r="K1248" i="6"/>
  <c r="O1247" i="6"/>
  <c r="P1248" i="6"/>
  <c r="E1253" i="6"/>
  <c r="E1254" i="6"/>
  <c r="K1256" i="6"/>
  <c r="J1254" i="6"/>
  <c r="O1254" i="6"/>
  <c r="B1258" i="6"/>
  <c r="O1251" i="6"/>
  <c r="P1252" i="6"/>
  <c r="F1252" i="6"/>
  <c r="J1258" i="6"/>
  <c r="B1262" i="6"/>
  <c r="F1255" i="6"/>
  <c r="P1255" i="6"/>
  <c r="K1255" i="6"/>
  <c r="J1253" i="6"/>
  <c r="O1253" i="6"/>
  <c r="E1262" i="6"/>
  <c r="B1264" i="6"/>
  <c r="K1259" i="6"/>
  <c r="O1258" i="6"/>
  <c r="P1259" i="6"/>
  <c r="E1264" i="6"/>
  <c r="E1265" i="6"/>
  <c r="K1267" i="6"/>
  <c r="J1265" i="6"/>
  <c r="O1265" i="6"/>
  <c r="B1269" i="6"/>
  <c r="O1262" i="6"/>
  <c r="P1263" i="6"/>
  <c r="F1263" i="6"/>
  <c r="J1269" i="6"/>
  <c r="B1273" i="6"/>
  <c r="F1266" i="6"/>
  <c r="P1266" i="6"/>
  <c r="K1266" i="6"/>
  <c r="J1264" i="6"/>
  <c r="O1264" i="6"/>
  <c r="E1273" i="6"/>
  <c r="B1275" i="6"/>
  <c r="O1269" i="6"/>
  <c r="P1270" i="6"/>
  <c r="K1270" i="6"/>
  <c r="E1276" i="6"/>
  <c r="K1278" i="6"/>
  <c r="J1276" i="6"/>
  <c r="O1276" i="6"/>
  <c r="E1275" i="6"/>
  <c r="B1280" i="6"/>
  <c r="O1273" i="6"/>
  <c r="P1274" i="6"/>
  <c r="F1274" i="6"/>
  <c r="J1280" i="6"/>
  <c r="B1284" i="6"/>
  <c r="F1277" i="6"/>
  <c r="P1277" i="6"/>
  <c r="K1277" i="6"/>
  <c r="J1275" i="6"/>
  <c r="O1275" i="6"/>
  <c r="E1284" i="6"/>
  <c r="B1286" i="6"/>
  <c r="K1281" i="6"/>
  <c r="O1280" i="6"/>
  <c r="P1281" i="6"/>
  <c r="E1287" i="6"/>
  <c r="E1286" i="6"/>
  <c r="B1291" i="6"/>
  <c r="O1284" i="6"/>
  <c r="P1285" i="6"/>
  <c r="F1285" i="6"/>
  <c r="J1291" i="6"/>
  <c r="B1295" i="6"/>
  <c r="K1288" i="6"/>
  <c r="J1286" i="6"/>
  <c r="O1286" i="6"/>
  <c r="F1288" i="6"/>
  <c r="P1288" i="6"/>
  <c r="E1295" i="6"/>
  <c r="B1297" i="6"/>
  <c r="O1291" i="6"/>
  <c r="P1292" i="6"/>
  <c r="K1292" i="6"/>
  <c r="E1298" i="6"/>
  <c r="K1300" i="6"/>
  <c r="J1298" i="6"/>
  <c r="O1298" i="6"/>
  <c r="E1297" i="6"/>
  <c r="B1302" i="6"/>
  <c r="O1295" i="6"/>
  <c r="P1296" i="6"/>
  <c r="F1296" i="6"/>
  <c r="J1302" i="6"/>
  <c r="B1306" i="6"/>
  <c r="F1299" i="6"/>
  <c r="P1299" i="6"/>
  <c r="K1299" i="6"/>
  <c r="J1297" i="6"/>
  <c r="O1297" i="6"/>
  <c r="E1306" i="6"/>
  <c r="B1308" i="6"/>
  <c r="K1303" i="6"/>
  <c r="O1302" i="6"/>
  <c r="P1303" i="6"/>
  <c r="E1309" i="6"/>
  <c r="K1311" i="6"/>
  <c r="J1309" i="6"/>
  <c r="O1309" i="6"/>
  <c r="E1308" i="6"/>
  <c r="B1313" i="6"/>
  <c r="F1307" i="6"/>
  <c r="O1306" i="6"/>
  <c r="P1307" i="6"/>
  <c r="J1313" i="6"/>
  <c r="B1317" i="6"/>
  <c r="F1310" i="6"/>
  <c r="P1310" i="6"/>
  <c r="K1310" i="6"/>
  <c r="J1308" i="6"/>
  <c r="O1308" i="6"/>
  <c r="E1317" i="6"/>
  <c r="B1319" i="6"/>
  <c r="K1314" i="6"/>
  <c r="O1313" i="6"/>
  <c r="P1314" i="6"/>
  <c r="E1319" i="6"/>
  <c r="E1320" i="6"/>
  <c r="K1322" i="6"/>
  <c r="J1320" i="6"/>
  <c r="O1320" i="6"/>
  <c r="B1324" i="6"/>
  <c r="O1317" i="6"/>
  <c r="P1318" i="6"/>
  <c r="F1318" i="6"/>
  <c r="J1324" i="6"/>
  <c r="B1328" i="6"/>
  <c r="K1321" i="6"/>
  <c r="J1319" i="6"/>
  <c r="O1319" i="6"/>
  <c r="F1321" i="6"/>
  <c r="P1321" i="6"/>
  <c r="E1328" i="6"/>
  <c r="B1330" i="6"/>
  <c r="O1324" i="6"/>
  <c r="P1325" i="6"/>
  <c r="K1325" i="6"/>
  <c r="E1330" i="6"/>
  <c r="E1331" i="6"/>
  <c r="K1333" i="6"/>
  <c r="J1331" i="6"/>
  <c r="O1331" i="6"/>
  <c r="B1335" i="6"/>
  <c r="F1329" i="6"/>
  <c r="O1328" i="6"/>
  <c r="P1329" i="6"/>
  <c r="J1335" i="6"/>
  <c r="B1339" i="6"/>
  <c r="K1332" i="6"/>
  <c r="J1330" i="6"/>
  <c r="O1330" i="6"/>
  <c r="F1332" i="6"/>
  <c r="P1332" i="6"/>
  <c r="E1339" i="6"/>
  <c r="B1341" i="6"/>
  <c r="O1335" i="6"/>
  <c r="P1336" i="6"/>
  <c r="K1336" i="6"/>
  <c r="E1342" i="6"/>
  <c r="K1344" i="6"/>
  <c r="J1342" i="6"/>
  <c r="O1342" i="6"/>
  <c r="E1341" i="6"/>
  <c r="B1346" i="6"/>
  <c r="F1340" i="6"/>
  <c r="O1339" i="6"/>
  <c r="P1340" i="6"/>
  <c r="J1346" i="6"/>
  <c r="B1350" i="6"/>
  <c r="F1343" i="6"/>
  <c r="P1343" i="6"/>
  <c r="K1343" i="6"/>
  <c r="J1341" i="6"/>
  <c r="O1341" i="6"/>
  <c r="E1350" i="6"/>
  <c r="B1352" i="6"/>
  <c r="O1346" i="6"/>
  <c r="P1347" i="6"/>
  <c r="K1347" i="6"/>
  <c r="E1353" i="6"/>
  <c r="K1355" i="6"/>
  <c r="J1353" i="6"/>
  <c r="O1353" i="6"/>
  <c r="E1352" i="6"/>
  <c r="B1357" i="6"/>
  <c r="O1350" i="6"/>
  <c r="P1351" i="6"/>
  <c r="F1351" i="6"/>
  <c r="J1357" i="6"/>
  <c r="B1361" i="6"/>
  <c r="K1354" i="6"/>
  <c r="J1352" i="6"/>
  <c r="O1352" i="6"/>
  <c r="F1354" i="6"/>
  <c r="P1354" i="6"/>
  <c r="E1361" i="6"/>
  <c r="B1363" i="6"/>
  <c r="O1357" i="6"/>
  <c r="P1358" i="6"/>
  <c r="K1358" i="6"/>
  <c r="E1363" i="6"/>
  <c r="E1364" i="6"/>
  <c r="K1366" i="6"/>
  <c r="J1364" i="6"/>
  <c r="O1364" i="6"/>
  <c r="B1368" i="6"/>
  <c r="O1361" i="6"/>
  <c r="P1362" i="6"/>
  <c r="F1362" i="6"/>
  <c r="J1368" i="6"/>
  <c r="B1372" i="6"/>
  <c r="K1365" i="6"/>
  <c r="J1363" i="6"/>
  <c r="O1363" i="6"/>
  <c r="F1365" i="6"/>
  <c r="P1365" i="6"/>
  <c r="E1372" i="6"/>
  <c r="B1374" i="6"/>
  <c r="O1368" i="6"/>
  <c r="P1369" i="6"/>
  <c r="K1369" i="6"/>
  <c r="E1374" i="6"/>
  <c r="E1375" i="6"/>
  <c r="K1377" i="6"/>
  <c r="J1375" i="6"/>
  <c r="O1375" i="6"/>
  <c r="B1379" i="6"/>
  <c r="O1372" i="6"/>
  <c r="P1373" i="6"/>
  <c r="F1373" i="6"/>
  <c r="J1379" i="6"/>
  <c r="B1383" i="6"/>
  <c r="F1376" i="6"/>
  <c r="P1376" i="6"/>
  <c r="K1376" i="6"/>
  <c r="J1374" i="6"/>
  <c r="O1374" i="6"/>
  <c r="E1383" i="6"/>
  <c r="B1385" i="6"/>
  <c r="K1380" i="6"/>
  <c r="O1379" i="6"/>
  <c r="P1380" i="6"/>
  <c r="E1386" i="6"/>
  <c r="K1388" i="6"/>
  <c r="J1386" i="6"/>
  <c r="O1386" i="6"/>
  <c r="E1385" i="6"/>
  <c r="B1390" i="6"/>
  <c r="F1384" i="6"/>
  <c r="O1383" i="6"/>
  <c r="P1384" i="6"/>
  <c r="J1390" i="6"/>
  <c r="B1394" i="6"/>
  <c r="F1387" i="6"/>
  <c r="K1387" i="6"/>
  <c r="E1394" i="6"/>
  <c r="B1396" i="6"/>
  <c r="K1391" i="6"/>
  <c r="O1390" i="6"/>
  <c r="P1391" i="6"/>
  <c r="E1396" i="6"/>
  <c r="E1397" i="6"/>
  <c r="K1399" i="6"/>
  <c r="J1397" i="6"/>
  <c r="O1397" i="6"/>
  <c r="B1401" i="6"/>
  <c r="O1394" i="6"/>
  <c r="P1395" i="6"/>
  <c r="F1395" i="6"/>
  <c r="J1401" i="6"/>
  <c r="B1405" i="6"/>
  <c r="F1398" i="6"/>
  <c r="P1398" i="6"/>
  <c r="K1398" i="6"/>
  <c r="J1396" i="6"/>
  <c r="O1396" i="6"/>
  <c r="E1405" i="6"/>
  <c r="B1407" i="6"/>
  <c r="O1401" i="6"/>
  <c r="P1402" i="6"/>
  <c r="K1402" i="6"/>
  <c r="E1408" i="6"/>
  <c r="K1410" i="6"/>
  <c r="J1408" i="6"/>
  <c r="O1408" i="6"/>
  <c r="E1407" i="6"/>
  <c r="B1412" i="6"/>
  <c r="F1406" i="6"/>
  <c r="O1405" i="6"/>
  <c r="P1406" i="6"/>
  <c r="J1412" i="6"/>
  <c r="B1416" i="6"/>
  <c r="K1409" i="6"/>
  <c r="J1407" i="6"/>
  <c r="O1407" i="6"/>
  <c r="F1409" i="6"/>
  <c r="P1409" i="6"/>
  <c r="E1416" i="6"/>
  <c r="B1418" i="6"/>
  <c r="O1412" i="6"/>
  <c r="P1413" i="6"/>
  <c r="K1413" i="6"/>
  <c r="E1419" i="6"/>
  <c r="K1421" i="6"/>
  <c r="J1419" i="6"/>
  <c r="O1419" i="6"/>
  <c r="E1418" i="6"/>
  <c r="B1423" i="6"/>
  <c r="F1417" i="6"/>
  <c r="O1416" i="6"/>
  <c r="P1417" i="6"/>
  <c r="J1423" i="6"/>
  <c r="B1427" i="6"/>
  <c r="F1420" i="6"/>
  <c r="P1420" i="6"/>
  <c r="K1420" i="6"/>
  <c r="J1418" i="6"/>
  <c r="O1418" i="6"/>
  <c r="E1427" i="6"/>
  <c r="B1429" i="6"/>
  <c r="O1423" i="6"/>
  <c r="P1424" i="6"/>
  <c r="K1424" i="6"/>
  <c r="E1429" i="6"/>
  <c r="E1430" i="6"/>
  <c r="K1432" i="6"/>
  <c r="J1430" i="6"/>
  <c r="O1430" i="6"/>
  <c r="B1434" i="6"/>
  <c r="O1427" i="6"/>
  <c r="P1428" i="6"/>
  <c r="F1428" i="6"/>
  <c r="J1434" i="6"/>
  <c r="B1438" i="6"/>
  <c r="K1431" i="6"/>
  <c r="J1429" i="6"/>
  <c r="O1429" i="6"/>
  <c r="F1431" i="6"/>
  <c r="P1431" i="6"/>
  <c r="E1438" i="6"/>
  <c r="B1440" i="6"/>
  <c r="O1434" i="6"/>
  <c r="P1435" i="6"/>
  <c r="K1435" i="6"/>
  <c r="E1441" i="6"/>
  <c r="K1443" i="6"/>
  <c r="J1441" i="6"/>
  <c r="O1441" i="6"/>
  <c r="E1440" i="6"/>
  <c r="B1445" i="6"/>
  <c r="O1438" i="6"/>
  <c r="P1439" i="6"/>
  <c r="F1439" i="6"/>
  <c r="J1445" i="6"/>
  <c r="B1449" i="6"/>
  <c r="K1442" i="6"/>
  <c r="J1440" i="6"/>
  <c r="O1440" i="6"/>
  <c r="F1442" i="6"/>
  <c r="P1442" i="6"/>
  <c r="E1449" i="6"/>
  <c r="B1451" i="6"/>
  <c r="O1445" i="6"/>
  <c r="P1446" i="6"/>
  <c r="K1446" i="6"/>
  <c r="E1452" i="6"/>
  <c r="K1454" i="6"/>
  <c r="J1452" i="6"/>
  <c r="O1452" i="6"/>
  <c r="E1451" i="6"/>
  <c r="B1456" i="6"/>
  <c r="O1449" i="6"/>
  <c r="P1450" i="6"/>
  <c r="F1450" i="6"/>
  <c r="J1456" i="6"/>
  <c r="B1460" i="6"/>
  <c r="K1453" i="6"/>
  <c r="J1451" i="6"/>
  <c r="O1451" i="6"/>
  <c r="F1453" i="6"/>
  <c r="P1453" i="6"/>
  <c r="E1460" i="6"/>
  <c r="B1462" i="6"/>
  <c r="O1456" i="6"/>
  <c r="P1457" i="6"/>
  <c r="K1457" i="6"/>
  <c r="E1462" i="6"/>
  <c r="E1463" i="6"/>
  <c r="K1465" i="6"/>
  <c r="J1463" i="6"/>
  <c r="O1463" i="6"/>
  <c r="B1467" i="6"/>
  <c r="F1461" i="6"/>
  <c r="O1460" i="6"/>
  <c r="P1461" i="6"/>
  <c r="J1467" i="6"/>
  <c r="B1471" i="6"/>
  <c r="K1464" i="6"/>
  <c r="J1462" i="6"/>
  <c r="O1462" i="6"/>
  <c r="F1464" i="6"/>
  <c r="P1464" i="6"/>
  <c r="E1471" i="6"/>
  <c r="B1473" i="6"/>
  <c r="O1467" i="6"/>
  <c r="P1468" i="6"/>
  <c r="K1468" i="6"/>
  <c r="E1474" i="6"/>
  <c r="K1476" i="6"/>
  <c r="J1474" i="6"/>
  <c r="O1474" i="6"/>
  <c r="E1473" i="6"/>
  <c r="B1478" i="6"/>
  <c r="O1471" i="6"/>
  <c r="P1472" i="6"/>
  <c r="F1472" i="6"/>
  <c r="J1478" i="6"/>
  <c r="B1482" i="6"/>
  <c r="F1475" i="6"/>
  <c r="P1475" i="6"/>
  <c r="K1475" i="6"/>
  <c r="J1473" i="6"/>
  <c r="O1473" i="6"/>
  <c r="E1482" i="6"/>
  <c r="B1484" i="6"/>
  <c r="O1478" i="6"/>
  <c r="P1479" i="6"/>
  <c r="K1479" i="6"/>
  <c r="E1485" i="6"/>
  <c r="K1487" i="6"/>
  <c r="E1484" i="6"/>
  <c r="B1489" i="6"/>
  <c r="F1483" i="6"/>
  <c r="O1482" i="6"/>
  <c r="P1483" i="6"/>
  <c r="J1489" i="6"/>
  <c r="B1493" i="6"/>
  <c r="F1486" i="6"/>
  <c r="P1486" i="6"/>
  <c r="K1486" i="6"/>
  <c r="J1484" i="6"/>
  <c r="O1484" i="6"/>
  <c r="E1493" i="6"/>
  <c r="B1495" i="6"/>
  <c r="O1489" i="6"/>
  <c r="P1490" i="6"/>
  <c r="K1490" i="6"/>
  <c r="E1495" i="6"/>
  <c r="E1496" i="6"/>
  <c r="K1498" i="6"/>
  <c r="J1496" i="6"/>
  <c r="O1496" i="6"/>
  <c r="B1500" i="6"/>
  <c r="O1493" i="6"/>
  <c r="P1494" i="6"/>
  <c r="F1494" i="6"/>
  <c r="J1500" i="6"/>
  <c r="B1504" i="6"/>
  <c r="F1497" i="6"/>
  <c r="P1497" i="6"/>
  <c r="K1497" i="6"/>
  <c r="J1495" i="6"/>
  <c r="O1495" i="6"/>
  <c r="E1504" i="6"/>
  <c r="B1506" i="6"/>
  <c r="O1500" i="6"/>
  <c r="P1501" i="6"/>
  <c r="K1501" i="6"/>
  <c r="E1507" i="6"/>
  <c r="K1509" i="6"/>
  <c r="J1507" i="6"/>
  <c r="O1507" i="6"/>
  <c r="E1506" i="6"/>
  <c r="B1511" i="6"/>
  <c r="O1504" i="6"/>
  <c r="P1505" i="6"/>
  <c r="F1505" i="6"/>
  <c r="J1511" i="6"/>
  <c r="B1515" i="6"/>
  <c r="K1508" i="6"/>
  <c r="J1506" i="6"/>
  <c r="O1506" i="6"/>
  <c r="F1508" i="6"/>
  <c r="P1508" i="6"/>
  <c r="E1515" i="6"/>
  <c r="B1517" i="6"/>
  <c r="O1511" i="6"/>
  <c r="P1512" i="6"/>
  <c r="K1512" i="6"/>
  <c r="E1518" i="6"/>
  <c r="K1520" i="6"/>
  <c r="J1518" i="6"/>
  <c r="O1518" i="6"/>
  <c r="E1517" i="6"/>
  <c r="B1522" i="6"/>
  <c r="O1515" i="6"/>
  <c r="P1516" i="6"/>
  <c r="F1516" i="6"/>
  <c r="J1522" i="6"/>
  <c r="B1526" i="6"/>
  <c r="K1519" i="6"/>
  <c r="J1517" i="6"/>
  <c r="O1517" i="6"/>
  <c r="F1519" i="6"/>
  <c r="P1519" i="6"/>
  <c r="E1526" i="6"/>
  <c r="B1528" i="6"/>
  <c r="O1522" i="6"/>
  <c r="P1523" i="6"/>
  <c r="K1523" i="6"/>
  <c r="E1529" i="6"/>
  <c r="K1531" i="6"/>
  <c r="J1529" i="6"/>
  <c r="O1529" i="6"/>
  <c r="E1528" i="6"/>
  <c r="B1533" i="6"/>
  <c r="F1527" i="6"/>
  <c r="O1526" i="6"/>
  <c r="P1527" i="6"/>
  <c r="J1533" i="6"/>
  <c r="B1537" i="6"/>
  <c r="K1530" i="6"/>
  <c r="J1528" i="6"/>
  <c r="O1528" i="6"/>
  <c r="F1530" i="6"/>
  <c r="P1530" i="6"/>
  <c r="E1537" i="6"/>
  <c r="B1539" i="6"/>
  <c r="O1533" i="6"/>
  <c r="P1534" i="6"/>
  <c r="K1534" i="6"/>
  <c r="E1540" i="6"/>
  <c r="K1542" i="6"/>
  <c r="J1540" i="6"/>
  <c r="O1540" i="6"/>
  <c r="E1539" i="6"/>
  <c r="B1544" i="6"/>
  <c r="O1537" i="6"/>
  <c r="P1538" i="6"/>
  <c r="F1538" i="6"/>
  <c r="B1548" i="6"/>
  <c r="J1544" i="6"/>
  <c r="F1541" i="6"/>
  <c r="P1541" i="6"/>
  <c r="K1541" i="6"/>
  <c r="J1539" i="6"/>
  <c r="O1539" i="6"/>
  <c r="O1544" i="6"/>
  <c r="P1545" i="6"/>
  <c r="K1545" i="6"/>
  <c r="E1548" i="6"/>
  <c r="B1550" i="6"/>
  <c r="F1549" i="6"/>
  <c r="O1548" i="6"/>
  <c r="P1549" i="6"/>
  <c r="E1551" i="6"/>
  <c r="K1553" i="6"/>
  <c r="J1551" i="6"/>
  <c r="O1551" i="6"/>
  <c r="E1550" i="6"/>
  <c r="B1555" i="6"/>
  <c r="B1559" i="6"/>
  <c r="J1555" i="6"/>
  <c r="F1552" i="6"/>
  <c r="P1552" i="6"/>
  <c r="K1552" i="6"/>
  <c r="J1550" i="6"/>
  <c r="O1550" i="6"/>
  <c r="O1555" i="6"/>
  <c r="P1556" i="6"/>
  <c r="K1556" i="6"/>
  <c r="E1559" i="6"/>
  <c r="B1561" i="6"/>
  <c r="E1562" i="6"/>
  <c r="K1564" i="6"/>
  <c r="J1562" i="6"/>
  <c r="O1562" i="6"/>
  <c r="E1561" i="6"/>
  <c r="B1566" i="6"/>
  <c r="F1560" i="6"/>
  <c r="O1559" i="6"/>
  <c r="P1560" i="6"/>
  <c r="J1566" i="6"/>
  <c r="B1570" i="6"/>
  <c r="F1563" i="6"/>
  <c r="P1563" i="6"/>
  <c r="K1563" i="6"/>
  <c r="J1561" i="6"/>
  <c r="O1561" i="6"/>
  <c r="E1570" i="6"/>
  <c r="B1572" i="6"/>
  <c r="O1566" i="6"/>
  <c r="P1567" i="6"/>
  <c r="K1567" i="6"/>
  <c r="E1572" i="6"/>
  <c r="E1573" i="6"/>
  <c r="K1575" i="6"/>
  <c r="J1573" i="6"/>
  <c r="O1573" i="6"/>
  <c r="B1577" i="6"/>
  <c r="O1570" i="6"/>
  <c r="P1571" i="6"/>
  <c r="F1571" i="6"/>
  <c r="J1577" i="6"/>
  <c r="B1581" i="6"/>
  <c r="F1574" i="6"/>
  <c r="P1574" i="6"/>
  <c r="K1574" i="6"/>
  <c r="J1572" i="6"/>
  <c r="O1572" i="6"/>
  <c r="E1581" i="6"/>
  <c r="B1583" i="6"/>
  <c r="K1578" i="6"/>
  <c r="O1577" i="6"/>
  <c r="P1578" i="6"/>
  <c r="E1584" i="6"/>
  <c r="K1586" i="6"/>
  <c r="J1584" i="6"/>
  <c r="O1584" i="6"/>
  <c r="E1583" i="6"/>
  <c r="B1588" i="6"/>
  <c r="F1582" i="6"/>
  <c r="O1581" i="6"/>
  <c r="P1582" i="6"/>
  <c r="J1588" i="6"/>
  <c r="B1592" i="6"/>
  <c r="K1585" i="6"/>
  <c r="J1583" i="6"/>
  <c r="O1583" i="6"/>
  <c r="F1585" i="6"/>
  <c r="P1585" i="6"/>
  <c r="E1592" i="6"/>
  <c r="B1594" i="6"/>
  <c r="O1588" i="6"/>
  <c r="P1589" i="6"/>
  <c r="K1589" i="6"/>
  <c r="E1595" i="6"/>
  <c r="K1597" i="6"/>
  <c r="J1595" i="6"/>
  <c r="O1595" i="6"/>
  <c r="E1594" i="6"/>
  <c r="B1599" i="6"/>
  <c r="F1593" i="6"/>
  <c r="O1592" i="6"/>
  <c r="P1593" i="6"/>
  <c r="J1599" i="6"/>
  <c r="B1603" i="6"/>
  <c r="F1596" i="6"/>
  <c r="P1596" i="6"/>
  <c r="K1596" i="6"/>
  <c r="J1594" i="6"/>
  <c r="O1594" i="6"/>
  <c r="E1603" i="6"/>
  <c r="B1605" i="6"/>
  <c r="K1600" i="6"/>
  <c r="O1599" i="6"/>
  <c r="P1600" i="6"/>
  <c r="E1606" i="6"/>
  <c r="K1608" i="6"/>
  <c r="J1606" i="6"/>
  <c r="O1606" i="6"/>
  <c r="B1610" i="6"/>
  <c r="E1605" i="6"/>
  <c r="F1604" i="6"/>
  <c r="O1603" i="6"/>
  <c r="P1604" i="6"/>
  <c r="K1607" i="6"/>
  <c r="J1605" i="6"/>
  <c r="O1605" i="6"/>
  <c r="F1607" i="6"/>
  <c r="P1607" i="6"/>
  <c r="B1614" i="6"/>
  <c r="J1610" i="6"/>
  <c r="K1611" i="6"/>
  <c r="O1610" i="6"/>
  <c r="P1611" i="6"/>
  <c r="E1614" i="6"/>
  <c r="B1616" i="6"/>
  <c r="O1614" i="6"/>
  <c r="P1615" i="6"/>
  <c r="F1615" i="6"/>
  <c r="E1616" i="6"/>
  <c r="E1617" i="6"/>
  <c r="K1619" i="6"/>
  <c r="J1617" i="6"/>
  <c r="O1617" i="6"/>
  <c r="B1621" i="6"/>
  <c r="F1618" i="6"/>
  <c r="P1618" i="6"/>
  <c r="K1618" i="6"/>
  <c r="J1616" i="6"/>
  <c r="O1616" i="6"/>
  <c r="B1625" i="6"/>
  <c r="J1621" i="6"/>
  <c r="K1622" i="6"/>
  <c r="O1621" i="6"/>
  <c r="P1622" i="6"/>
  <c r="E1625" i="6"/>
  <c r="B1627" i="6"/>
  <c r="O1625" i="6"/>
  <c r="P1626" i="6"/>
  <c r="F1626" i="6"/>
  <c r="E1628" i="6"/>
  <c r="K1630" i="6"/>
  <c r="J1628" i="6"/>
  <c r="O1628" i="6"/>
  <c r="E1627" i="6"/>
  <c r="B1632" i="6"/>
  <c r="K1629" i="6"/>
  <c r="J1627" i="6"/>
  <c r="O1627" i="6"/>
  <c r="F1629" i="6"/>
  <c r="P1629" i="6"/>
  <c r="J1632" i="6"/>
  <c r="B1636" i="6"/>
  <c r="E1636" i="6"/>
  <c r="B1638" i="6"/>
  <c r="O1632" i="6"/>
  <c r="P1633" i="6"/>
  <c r="K1633" i="6"/>
  <c r="E1638" i="6"/>
  <c r="E1639" i="6"/>
  <c r="K1641" i="6"/>
  <c r="J1639" i="6"/>
  <c r="O1639" i="6"/>
  <c r="B1643" i="6"/>
  <c r="F1637" i="6"/>
  <c r="O1636" i="6"/>
  <c r="P1637" i="6"/>
  <c r="J1643" i="6"/>
  <c r="B1647" i="6"/>
  <c r="F1640" i="6"/>
  <c r="P1640" i="6"/>
  <c r="K1640" i="6"/>
  <c r="J1638" i="6"/>
  <c r="O1638" i="6"/>
  <c r="E1647" i="6"/>
  <c r="B1649" i="6"/>
  <c r="O1643" i="6"/>
  <c r="P1644" i="6"/>
  <c r="K1644" i="6"/>
  <c r="E1650" i="6"/>
  <c r="K1652" i="6"/>
  <c r="J1650" i="6"/>
  <c r="O1650" i="6"/>
  <c r="E1649" i="6"/>
  <c r="B1654" i="6"/>
  <c r="F1648" i="6"/>
  <c r="O1647" i="6"/>
  <c r="P1648" i="6"/>
  <c r="J1654" i="6"/>
  <c r="B1658" i="6"/>
  <c r="K1651" i="6"/>
  <c r="J1649" i="6"/>
  <c r="O1649" i="6"/>
  <c r="F1651" i="6"/>
  <c r="P1651" i="6"/>
  <c r="E1658" i="6"/>
  <c r="B1660" i="6"/>
  <c r="O1654" i="6"/>
  <c r="P1655" i="6"/>
  <c r="K1655" i="6"/>
  <c r="E1660" i="6"/>
  <c r="E1661" i="6"/>
  <c r="K1663" i="6"/>
  <c r="J1661" i="6"/>
  <c r="O1661" i="6"/>
  <c r="B1665" i="6"/>
  <c r="O1658" i="6"/>
  <c r="P1659" i="6"/>
  <c r="F1659" i="6"/>
  <c r="J1665" i="6"/>
  <c r="B1669" i="6"/>
  <c r="F1662" i="6"/>
  <c r="P1662" i="6"/>
  <c r="K1662" i="6"/>
  <c r="J1660" i="6"/>
  <c r="O1660" i="6"/>
  <c r="E1669" i="6"/>
  <c r="B1671" i="6"/>
  <c r="K1666" i="6"/>
  <c r="O1665" i="6"/>
  <c r="P1666" i="6"/>
  <c r="E1671" i="6"/>
  <c r="E1672" i="6"/>
  <c r="K1674" i="6"/>
  <c r="J1672" i="6"/>
  <c r="O1672" i="6"/>
  <c r="B1676" i="6"/>
  <c r="F1670" i="6"/>
  <c r="O1669" i="6"/>
  <c r="P1670" i="6"/>
  <c r="J1676" i="6"/>
  <c r="B1680" i="6"/>
  <c r="K1673" i="6"/>
  <c r="J1671" i="6"/>
  <c r="O1671" i="6"/>
  <c r="F1673" i="6"/>
  <c r="P1673" i="6"/>
  <c r="B1682" i="6"/>
  <c r="E1680" i="6"/>
  <c r="K1677" i="6"/>
  <c r="O1676" i="6"/>
  <c r="P1677" i="6"/>
  <c r="O1680" i="6"/>
  <c r="P1681" i="6"/>
  <c r="F1681" i="6"/>
  <c r="B1687" i="6"/>
  <c r="E1683" i="6"/>
  <c r="K1685" i="6"/>
  <c r="J1683" i="6"/>
  <c r="O1683" i="6"/>
  <c r="E1682" i="6"/>
  <c r="F1684" i="6"/>
  <c r="P1684" i="6"/>
  <c r="K1684" i="6"/>
  <c r="J1682" i="6"/>
  <c r="O1682" i="6"/>
  <c r="J1192" i="10"/>
  <c r="K1193" i="10"/>
  <c r="B1196" i="10"/>
  <c r="B1198" i="10"/>
  <c r="E1199" i="10"/>
  <c r="K1201" i="10"/>
  <c r="J1199" i="10"/>
  <c r="O1199" i="10"/>
  <c r="E1198" i="10"/>
  <c r="B1203" i="10"/>
  <c r="E1188" i="10"/>
  <c r="K1190" i="10"/>
  <c r="J1188" i="10"/>
  <c r="O1188" i="10"/>
  <c r="E1187" i="10"/>
  <c r="E1196" i="10"/>
  <c r="O1192" i="10"/>
  <c r="P1193" i="10"/>
  <c r="F1189" i="10"/>
  <c r="P1189" i="10"/>
  <c r="K1189" i="10"/>
  <c r="J1187" i="10"/>
  <c r="F1197" i="10"/>
  <c r="O1196" i="10"/>
  <c r="P1197" i="10"/>
  <c r="J1203" i="10"/>
  <c r="B1207" i="10"/>
  <c r="K1200" i="10"/>
  <c r="J1198" i="10"/>
  <c r="O1198" i="10"/>
  <c r="F1200" i="10"/>
  <c r="P1200" i="10"/>
  <c r="O1203" i="10"/>
  <c r="P1204" i="10"/>
  <c r="K1204" i="10"/>
  <c r="E1207" i="10"/>
  <c r="B1209" i="10"/>
  <c r="E1209" i="10"/>
  <c r="E1210" i="10"/>
  <c r="K1212" i="10"/>
  <c r="J1210" i="10"/>
  <c r="O1210" i="10"/>
  <c r="B1214" i="10"/>
  <c r="F1208" i="10"/>
  <c r="O1207" i="10"/>
  <c r="P1208" i="10"/>
  <c r="J1214" i="10"/>
  <c r="B1218" i="10"/>
  <c r="K1211" i="10"/>
  <c r="J1209" i="10"/>
  <c r="O1209" i="10"/>
  <c r="F1211" i="10"/>
  <c r="P1211" i="10"/>
  <c r="E1218" i="10"/>
  <c r="B1220" i="10"/>
  <c r="K1215" i="10"/>
  <c r="O1214" i="10"/>
  <c r="P1215" i="10"/>
  <c r="E1220" i="10"/>
  <c r="E1221" i="10"/>
  <c r="K1223" i="10"/>
  <c r="J1221" i="10"/>
  <c r="O1221" i="10"/>
  <c r="B1225" i="10"/>
  <c r="F1219" i="10"/>
  <c r="O1218" i="10"/>
  <c r="P1219" i="10"/>
  <c r="J1225" i="10"/>
  <c r="B1229" i="10"/>
  <c r="K1222" i="10"/>
  <c r="J1220" i="10"/>
  <c r="O1220" i="10"/>
  <c r="F1222" i="10"/>
  <c r="P1222" i="10"/>
  <c r="E1229" i="10"/>
  <c r="B1231" i="10"/>
  <c r="K1226" i="10"/>
  <c r="O1225" i="10"/>
  <c r="P1226" i="10"/>
  <c r="E1231" i="10"/>
  <c r="E1232" i="10"/>
  <c r="K1234" i="10"/>
  <c r="J1232" i="10"/>
  <c r="O1232" i="10"/>
  <c r="B1236" i="10"/>
  <c r="O1229" i="10"/>
  <c r="P1230" i="10"/>
  <c r="F1230" i="10"/>
  <c r="J1236" i="10"/>
  <c r="B1240" i="10"/>
  <c r="F1233" i="10"/>
  <c r="P1233" i="10"/>
  <c r="K1233" i="10"/>
  <c r="J1231" i="10"/>
  <c r="O1231" i="10"/>
  <c r="E1240" i="10"/>
  <c r="B1242" i="10"/>
  <c r="O1236" i="10"/>
  <c r="P1237" i="10"/>
  <c r="K1237" i="10"/>
  <c r="E1242" i="10"/>
  <c r="E1243" i="10"/>
  <c r="K1245" i="10"/>
  <c r="J1243" i="10"/>
  <c r="O1243" i="10"/>
  <c r="B1247" i="10"/>
  <c r="O1240" i="10"/>
  <c r="P1241" i="10"/>
  <c r="F1241" i="10"/>
  <c r="J1247" i="10"/>
  <c r="B1251" i="10"/>
  <c r="K1244" i="10"/>
  <c r="J1242" i="10"/>
  <c r="O1242" i="10"/>
  <c r="F1244" i="10"/>
  <c r="P1244" i="10"/>
  <c r="E1251" i="10"/>
  <c r="B1253" i="10"/>
  <c r="K1248" i="10"/>
  <c r="O1247" i="10"/>
  <c r="P1248" i="10"/>
  <c r="E1253" i="10"/>
  <c r="E1254" i="10"/>
  <c r="K1256" i="10"/>
  <c r="J1254" i="10"/>
  <c r="O1254" i="10"/>
  <c r="B1258" i="10"/>
  <c r="O1251" i="10"/>
  <c r="P1252" i="10"/>
  <c r="F1252" i="10"/>
  <c r="J1258" i="10"/>
  <c r="B1262" i="10"/>
  <c r="F1255" i="10"/>
  <c r="P1255" i="10"/>
  <c r="K1255" i="10"/>
  <c r="J1253" i="10"/>
  <c r="O1253" i="10"/>
  <c r="E1262" i="10"/>
  <c r="B1264" i="10"/>
  <c r="K1259" i="10"/>
  <c r="O1258" i="10"/>
  <c r="P1259" i="10"/>
  <c r="E1264" i="10"/>
  <c r="E1265" i="10"/>
  <c r="K1267" i="10"/>
  <c r="J1265" i="10"/>
  <c r="O1265" i="10"/>
  <c r="B1269" i="10"/>
  <c r="O1262" i="10"/>
  <c r="P1263" i="10"/>
  <c r="F1263" i="10"/>
  <c r="J1269" i="10"/>
  <c r="B1273" i="10"/>
  <c r="F1266" i="10"/>
  <c r="P1266" i="10"/>
  <c r="K1266" i="10"/>
  <c r="J1264" i="10"/>
  <c r="O1264" i="10"/>
  <c r="E1273" i="10"/>
  <c r="B1275" i="10"/>
  <c r="O1269" i="10"/>
  <c r="P1270" i="10"/>
  <c r="K1270" i="10"/>
  <c r="E1276" i="10"/>
  <c r="K1278" i="10"/>
  <c r="J1276" i="10"/>
  <c r="O1276" i="10"/>
  <c r="E1275" i="10"/>
  <c r="B1280" i="10"/>
  <c r="O1273" i="10"/>
  <c r="P1274" i="10"/>
  <c r="F1274" i="10"/>
  <c r="J1280" i="10"/>
  <c r="B1284" i="10"/>
  <c r="F1277" i="10"/>
  <c r="P1277" i="10"/>
  <c r="K1277" i="10"/>
  <c r="J1275" i="10"/>
  <c r="O1275" i="10"/>
  <c r="E1284" i="10"/>
  <c r="B1286" i="10"/>
  <c r="O1280" i="10"/>
  <c r="P1281" i="10"/>
  <c r="K1281" i="10"/>
  <c r="E1287" i="10"/>
  <c r="E1286" i="10"/>
  <c r="B1291" i="10"/>
  <c r="F1285" i="10"/>
  <c r="O1284" i="10"/>
  <c r="P1285" i="10"/>
  <c r="J1291" i="10"/>
  <c r="B1295" i="10"/>
  <c r="F1288" i="10"/>
  <c r="P1288" i="10"/>
  <c r="K1288" i="10"/>
  <c r="J1286" i="10"/>
  <c r="O1286" i="10"/>
  <c r="E1295" i="10"/>
  <c r="B1297" i="10"/>
  <c r="O1291" i="10"/>
  <c r="P1292" i="10"/>
  <c r="K1292" i="10"/>
  <c r="E1297" i="10"/>
  <c r="E1298" i="10"/>
  <c r="K1300" i="10"/>
  <c r="J1298" i="10"/>
  <c r="O1298" i="10"/>
  <c r="B1302" i="10"/>
  <c r="F1296" i="10"/>
  <c r="O1295" i="10"/>
  <c r="P1296" i="10"/>
  <c r="J1302" i="10"/>
  <c r="B1306" i="10"/>
  <c r="F1299" i="10"/>
  <c r="P1299" i="10"/>
  <c r="K1299" i="10"/>
  <c r="J1297" i="10"/>
  <c r="O1297" i="10"/>
  <c r="E1306" i="10"/>
  <c r="B1308" i="10"/>
  <c r="O1302" i="10"/>
  <c r="P1303" i="10"/>
  <c r="K1303" i="10"/>
  <c r="E1309" i="10"/>
  <c r="K1311" i="10"/>
  <c r="J1309" i="10"/>
  <c r="O1309" i="10"/>
  <c r="E1308" i="10"/>
  <c r="B1313" i="10"/>
  <c r="O1306" i="10"/>
  <c r="P1307" i="10"/>
  <c r="F1307" i="10"/>
  <c r="J1313" i="10"/>
  <c r="B1317" i="10"/>
  <c r="F1310" i="10"/>
  <c r="P1310" i="10"/>
  <c r="K1310" i="10"/>
  <c r="J1308" i="10"/>
  <c r="O1308" i="10"/>
  <c r="E1317" i="10"/>
  <c r="B1319" i="10"/>
  <c r="O1313" i="10"/>
  <c r="P1314" i="10"/>
  <c r="K1314" i="10"/>
  <c r="E1319" i="10"/>
  <c r="E1320" i="10"/>
  <c r="K1322" i="10"/>
  <c r="J1320" i="10"/>
  <c r="O1320" i="10"/>
  <c r="B1324" i="10"/>
  <c r="O1317" i="10"/>
  <c r="P1318" i="10"/>
  <c r="F1318" i="10"/>
  <c r="J1324" i="10"/>
  <c r="B1328" i="10"/>
  <c r="K1321" i="10"/>
  <c r="J1319" i="10"/>
  <c r="O1319" i="10"/>
  <c r="F1321" i="10"/>
  <c r="P1321" i="10"/>
  <c r="E1328" i="10"/>
  <c r="B1330" i="10"/>
  <c r="K1325" i="10"/>
  <c r="O1324" i="10"/>
  <c r="P1325" i="10"/>
  <c r="E1331" i="10"/>
  <c r="K1333" i="10"/>
  <c r="J1331" i="10"/>
  <c r="O1331" i="10"/>
  <c r="E1330" i="10"/>
  <c r="B1335" i="10"/>
  <c r="O1328" i="10"/>
  <c r="P1329" i="10"/>
  <c r="F1329" i="10"/>
  <c r="J1335" i="10"/>
  <c r="B1339" i="10"/>
  <c r="K1332" i="10"/>
  <c r="J1330" i="10"/>
  <c r="O1330" i="10"/>
  <c r="F1332" i="10"/>
  <c r="P1332" i="10"/>
  <c r="E1339" i="10"/>
  <c r="B1341" i="10"/>
  <c r="O1335" i="10"/>
  <c r="P1336" i="10"/>
  <c r="K1336" i="10"/>
  <c r="E1342" i="10"/>
  <c r="K1344" i="10"/>
  <c r="J1342" i="10"/>
  <c r="O1342" i="10"/>
  <c r="E1341" i="10"/>
  <c r="B1346" i="10"/>
  <c r="O1339" i="10"/>
  <c r="P1340" i="10"/>
  <c r="F1340" i="10"/>
  <c r="J1346" i="10"/>
  <c r="B1350" i="10"/>
  <c r="F1343" i="10"/>
  <c r="P1343" i="10"/>
  <c r="K1343" i="10"/>
  <c r="J1341" i="10"/>
  <c r="O1341" i="10"/>
  <c r="E1350" i="10"/>
  <c r="B1352" i="10"/>
  <c r="K1347" i="10"/>
  <c r="O1346" i="10"/>
  <c r="P1347" i="10"/>
  <c r="E1353" i="10"/>
  <c r="K1355" i="10"/>
  <c r="J1353" i="10"/>
  <c r="O1353" i="10"/>
  <c r="E1352" i="10"/>
  <c r="B1357" i="10"/>
  <c r="O1350" i="10"/>
  <c r="P1351" i="10"/>
  <c r="F1351" i="10"/>
  <c r="J1357" i="10"/>
  <c r="B1361" i="10"/>
  <c r="F1354" i="10"/>
  <c r="P1354" i="10"/>
  <c r="K1354" i="10"/>
  <c r="J1352" i="10"/>
  <c r="O1352" i="10"/>
  <c r="E1361" i="10"/>
  <c r="B1363" i="10"/>
  <c r="O1357" i="10"/>
  <c r="P1358" i="10"/>
  <c r="K1358" i="10"/>
  <c r="E1364" i="10"/>
  <c r="K1366" i="10"/>
  <c r="J1364" i="10"/>
  <c r="O1364" i="10"/>
  <c r="E1363" i="10"/>
  <c r="B1368" i="10"/>
  <c r="F1362" i="10"/>
  <c r="O1361" i="10"/>
  <c r="P1362" i="10"/>
  <c r="J1368" i="10"/>
  <c r="B1372" i="10"/>
  <c r="F1365" i="10"/>
  <c r="P1365" i="10"/>
  <c r="K1365" i="10"/>
  <c r="J1363" i="10"/>
  <c r="O1363" i="10"/>
  <c r="E1372" i="10"/>
  <c r="B1374" i="10"/>
  <c r="O1368" i="10"/>
  <c r="P1369" i="10"/>
  <c r="K1369" i="10"/>
  <c r="E1375" i="10"/>
  <c r="K1377" i="10"/>
  <c r="J1375" i="10"/>
  <c r="O1375" i="10"/>
  <c r="E1374" i="10"/>
  <c r="B1379" i="10"/>
  <c r="O1372" i="10"/>
  <c r="P1373" i="10"/>
  <c r="F1373" i="10"/>
  <c r="J1379" i="10"/>
  <c r="B1383" i="10"/>
  <c r="K1376" i="10"/>
  <c r="J1374" i="10"/>
  <c r="O1374" i="10"/>
  <c r="F1376" i="10"/>
  <c r="P1376" i="10"/>
  <c r="E1383" i="10"/>
  <c r="B1385" i="10"/>
  <c r="K1380" i="10"/>
  <c r="O1379" i="10"/>
  <c r="P1380" i="10"/>
  <c r="E1386" i="10"/>
  <c r="K1388" i="10"/>
  <c r="J1386" i="10"/>
  <c r="O1386" i="10"/>
  <c r="E1385" i="10"/>
  <c r="B1390" i="10"/>
  <c r="F1384" i="10"/>
  <c r="O1383" i="10"/>
  <c r="P1384" i="10"/>
  <c r="J1390" i="10"/>
  <c r="B1394" i="10"/>
  <c r="K1387" i="10"/>
  <c r="F1387" i="10"/>
  <c r="E1394" i="10"/>
  <c r="B1396" i="10"/>
  <c r="K1391" i="10"/>
  <c r="O1390" i="10"/>
  <c r="P1391" i="10"/>
  <c r="E1397" i="10"/>
  <c r="K1399" i="10"/>
  <c r="J1397" i="10"/>
  <c r="O1397" i="10"/>
  <c r="E1396" i="10"/>
  <c r="B1401" i="10"/>
  <c r="F1395" i="10"/>
  <c r="O1394" i="10"/>
  <c r="P1395" i="10"/>
  <c r="J1401" i="10"/>
  <c r="B1405" i="10"/>
  <c r="K1398" i="10"/>
  <c r="J1396" i="10"/>
  <c r="O1396" i="10"/>
  <c r="F1398" i="10"/>
  <c r="P1398" i="10"/>
  <c r="E1405" i="10"/>
  <c r="B1407" i="10"/>
  <c r="O1401" i="10"/>
  <c r="P1402" i="10"/>
  <c r="K1402" i="10"/>
  <c r="E1407" i="10"/>
  <c r="E1408" i="10"/>
  <c r="K1410" i="10"/>
  <c r="J1408" i="10"/>
  <c r="O1408" i="10"/>
  <c r="B1412" i="10"/>
  <c r="F1406" i="10"/>
  <c r="O1405" i="10"/>
  <c r="P1406" i="10"/>
  <c r="J1412" i="10"/>
  <c r="B1416" i="10"/>
  <c r="K1409" i="10"/>
  <c r="J1407" i="10"/>
  <c r="O1407" i="10"/>
  <c r="F1409" i="10"/>
  <c r="P1409" i="10"/>
  <c r="E1416" i="10"/>
  <c r="B1418" i="10"/>
  <c r="K1413" i="10"/>
  <c r="O1412" i="10"/>
  <c r="P1413" i="10"/>
  <c r="E1418" i="10"/>
  <c r="E1419" i="10"/>
  <c r="K1421" i="10"/>
  <c r="J1419" i="10"/>
  <c r="O1419" i="10"/>
  <c r="B1423" i="10"/>
  <c r="O1416" i="10"/>
  <c r="P1417" i="10"/>
  <c r="F1417" i="10"/>
  <c r="J1423" i="10"/>
  <c r="B1427" i="10"/>
  <c r="F1420" i="10"/>
  <c r="P1420" i="10"/>
  <c r="K1420" i="10"/>
  <c r="J1418" i="10"/>
  <c r="O1418" i="10"/>
  <c r="E1427" i="10"/>
  <c r="B1429" i="10"/>
  <c r="O1423" i="10"/>
  <c r="P1424" i="10"/>
  <c r="K1424" i="10"/>
  <c r="E1430" i="10"/>
  <c r="K1432" i="10"/>
  <c r="J1430" i="10"/>
  <c r="O1430" i="10"/>
  <c r="E1429" i="10"/>
  <c r="B1434" i="10"/>
  <c r="O1427" i="10"/>
  <c r="P1428" i="10"/>
  <c r="F1428" i="10"/>
  <c r="J1434" i="10"/>
  <c r="B1438" i="10"/>
  <c r="F1431" i="10"/>
  <c r="P1431" i="10"/>
  <c r="K1431" i="10"/>
  <c r="J1429" i="10"/>
  <c r="O1429" i="10"/>
  <c r="E1438" i="10"/>
  <c r="B1440" i="10"/>
  <c r="O1434" i="10"/>
  <c r="P1435" i="10"/>
  <c r="K1435" i="10"/>
  <c r="E1441" i="10"/>
  <c r="K1443" i="10"/>
  <c r="J1441" i="10"/>
  <c r="O1441" i="10"/>
  <c r="E1440" i="10"/>
  <c r="B1445" i="10"/>
  <c r="O1438" i="10"/>
  <c r="P1439" i="10"/>
  <c r="F1439" i="10"/>
  <c r="J1445" i="10"/>
  <c r="B1449" i="10"/>
  <c r="F1442" i="10"/>
  <c r="P1442" i="10"/>
  <c r="K1442" i="10"/>
  <c r="J1440" i="10"/>
  <c r="O1440" i="10"/>
  <c r="E1449" i="10"/>
  <c r="B1451" i="10"/>
  <c r="K1446" i="10"/>
  <c r="O1445" i="10"/>
  <c r="P1446" i="10"/>
  <c r="E1452" i="10"/>
  <c r="K1454" i="10"/>
  <c r="J1452" i="10"/>
  <c r="O1452" i="10"/>
  <c r="E1451" i="10"/>
  <c r="B1456" i="10"/>
  <c r="F1450" i="10"/>
  <c r="O1449" i="10"/>
  <c r="P1450" i="10"/>
  <c r="J1456" i="10"/>
  <c r="B1460" i="10"/>
  <c r="F1453" i="10"/>
  <c r="P1453" i="10"/>
  <c r="K1453" i="10"/>
  <c r="J1451" i="10"/>
  <c r="O1451" i="10"/>
  <c r="E1460" i="10"/>
  <c r="B1462" i="10"/>
  <c r="K1457" i="10"/>
  <c r="O1456" i="10"/>
  <c r="P1457" i="10"/>
  <c r="E1463" i="10"/>
  <c r="K1465" i="10"/>
  <c r="J1463" i="10"/>
  <c r="O1463" i="10"/>
  <c r="E1462" i="10"/>
  <c r="B1467" i="10"/>
  <c r="F1461" i="10"/>
  <c r="O1460" i="10"/>
  <c r="P1461" i="10"/>
  <c r="J1467" i="10"/>
  <c r="B1471" i="10"/>
  <c r="K1464" i="10"/>
  <c r="J1462" i="10"/>
  <c r="O1462" i="10"/>
  <c r="F1464" i="10"/>
  <c r="P1464" i="10"/>
  <c r="E1471" i="10"/>
  <c r="B1473" i="10"/>
  <c r="K1468" i="10"/>
  <c r="O1467" i="10"/>
  <c r="P1468" i="10"/>
  <c r="E1474" i="10"/>
  <c r="K1476" i="10"/>
  <c r="J1474" i="10"/>
  <c r="O1474" i="10"/>
  <c r="E1473" i="10"/>
  <c r="B1478" i="10"/>
  <c r="F1472" i="10"/>
  <c r="O1471" i="10"/>
  <c r="P1472" i="10"/>
  <c r="J1478" i="10"/>
  <c r="B1482" i="10"/>
  <c r="K1475" i="10"/>
  <c r="J1473" i="10"/>
  <c r="O1473" i="10"/>
  <c r="F1475" i="10"/>
  <c r="P1475" i="10"/>
  <c r="E1482" i="10"/>
  <c r="B1484" i="10"/>
  <c r="O1478" i="10"/>
  <c r="P1479" i="10"/>
  <c r="K1479" i="10"/>
  <c r="E1484" i="10"/>
  <c r="E1485" i="10"/>
  <c r="K1487" i="10"/>
  <c r="B1489" i="10"/>
  <c r="O1482" i="10"/>
  <c r="P1483" i="10"/>
  <c r="F1483" i="10"/>
  <c r="J1489" i="10"/>
  <c r="B1493" i="10"/>
  <c r="K1486" i="10"/>
  <c r="J1484" i="10"/>
  <c r="O1484" i="10"/>
  <c r="F1486" i="10"/>
  <c r="P1486" i="10"/>
  <c r="E1493" i="10"/>
  <c r="B1495" i="10"/>
  <c r="O1489" i="10"/>
  <c r="P1490" i="10"/>
  <c r="K1490" i="10"/>
  <c r="E1496" i="10"/>
  <c r="K1498" i="10"/>
  <c r="J1496" i="10"/>
  <c r="O1496" i="10"/>
  <c r="E1495" i="10"/>
  <c r="B1500" i="10"/>
  <c r="O1493" i="10"/>
  <c r="P1494" i="10"/>
  <c r="F1494" i="10"/>
  <c r="J1500" i="10"/>
  <c r="B1504" i="10"/>
  <c r="K1497" i="10"/>
  <c r="J1495" i="10"/>
  <c r="O1495" i="10"/>
  <c r="F1497" i="10"/>
  <c r="P1497" i="10"/>
  <c r="E1504" i="10"/>
  <c r="B1506" i="10"/>
  <c r="K1501" i="10"/>
  <c r="O1500" i="10"/>
  <c r="P1501" i="10"/>
  <c r="E1507" i="10"/>
  <c r="K1509" i="10"/>
  <c r="J1507" i="10"/>
  <c r="O1507" i="10"/>
  <c r="E1506" i="10"/>
  <c r="B1511" i="10"/>
  <c r="O1504" i="10"/>
  <c r="P1505" i="10"/>
  <c r="F1505" i="10"/>
  <c r="J1511" i="10"/>
  <c r="B1515" i="10"/>
  <c r="K1508" i="10"/>
  <c r="J1506" i="10"/>
  <c r="O1506" i="10"/>
  <c r="F1508" i="10"/>
  <c r="P1508" i="10"/>
  <c r="E1515" i="10"/>
  <c r="B1517" i="10"/>
  <c r="O1511" i="10"/>
  <c r="P1512" i="10"/>
  <c r="K1512" i="10"/>
  <c r="E1518" i="10"/>
  <c r="K1520" i="10"/>
  <c r="J1518" i="10"/>
  <c r="O1518" i="10"/>
  <c r="E1517" i="10"/>
  <c r="B1522" i="10"/>
  <c r="F1516" i="10"/>
  <c r="O1515" i="10"/>
  <c r="P1516" i="10"/>
  <c r="J1522" i="10"/>
  <c r="B1526" i="10"/>
  <c r="K1519" i="10"/>
  <c r="J1517" i="10"/>
  <c r="O1517" i="10"/>
  <c r="F1519" i="10"/>
  <c r="P1519" i="10"/>
  <c r="E1526" i="10"/>
  <c r="B1528" i="10"/>
  <c r="O1522" i="10"/>
  <c r="P1523" i="10"/>
  <c r="K1523" i="10"/>
  <c r="E1528" i="10"/>
  <c r="E1529" i="10"/>
  <c r="K1531" i="10"/>
  <c r="J1529" i="10"/>
  <c r="O1529" i="10"/>
  <c r="B1533" i="10"/>
  <c r="F1527" i="10"/>
  <c r="O1526" i="10"/>
  <c r="P1527" i="10"/>
  <c r="J1533" i="10"/>
  <c r="B1537" i="10"/>
  <c r="K1530" i="10"/>
  <c r="J1528" i="10"/>
  <c r="O1528" i="10"/>
  <c r="F1530" i="10"/>
  <c r="P1530" i="10"/>
  <c r="E1537" i="10"/>
  <c r="B1539" i="10"/>
  <c r="K1534" i="10"/>
  <c r="O1533" i="10"/>
  <c r="P1534" i="10"/>
  <c r="E1540" i="10"/>
  <c r="K1542" i="10"/>
  <c r="J1540" i="10"/>
  <c r="O1540" i="10"/>
  <c r="E1539" i="10"/>
  <c r="B1544" i="10"/>
  <c r="F1538" i="10"/>
  <c r="O1537" i="10"/>
  <c r="P1538" i="10"/>
  <c r="J1544" i="10"/>
  <c r="B1548" i="10"/>
  <c r="F1541" i="10"/>
  <c r="P1541" i="10"/>
  <c r="K1541" i="10"/>
  <c r="J1539" i="10"/>
  <c r="O1539" i="10"/>
  <c r="E1548" i="10"/>
  <c r="B1550" i="10"/>
  <c r="K1545" i="10"/>
  <c r="O1544" i="10"/>
  <c r="P1545" i="10"/>
  <c r="E1551" i="10"/>
  <c r="K1553" i="10"/>
  <c r="J1551" i="10"/>
  <c r="O1551" i="10"/>
  <c r="E1550" i="10"/>
  <c r="B1555" i="10"/>
  <c r="O1548" i="10"/>
  <c r="P1549" i="10"/>
  <c r="F1549" i="10"/>
  <c r="J1555" i="10"/>
  <c r="B1559" i="10"/>
  <c r="F1552" i="10"/>
  <c r="P1552" i="10"/>
  <c r="K1552" i="10"/>
  <c r="J1550" i="10"/>
  <c r="O1550" i="10"/>
  <c r="E1559" i="10"/>
  <c r="B1561" i="10"/>
  <c r="K1556" i="10"/>
  <c r="O1555" i="10"/>
  <c r="P1556" i="10"/>
  <c r="E1562" i="10"/>
  <c r="K1564" i="10"/>
  <c r="J1562" i="10"/>
  <c r="O1562" i="10"/>
  <c r="E1561" i="10"/>
  <c r="B1566" i="10"/>
  <c r="O1559" i="10"/>
  <c r="P1560" i="10"/>
  <c r="F1560" i="10"/>
  <c r="J1566" i="10"/>
  <c r="B1570" i="10"/>
  <c r="F1563" i="10"/>
  <c r="P1563" i="10"/>
  <c r="K1563" i="10"/>
  <c r="J1561" i="10"/>
  <c r="O1561" i="10"/>
  <c r="E1570" i="10"/>
  <c r="B1572" i="10"/>
  <c r="O1566" i="10"/>
  <c r="P1567" i="10"/>
  <c r="K1567" i="10"/>
  <c r="E1572" i="10"/>
  <c r="E1573" i="10"/>
  <c r="K1575" i="10"/>
  <c r="J1573" i="10"/>
  <c r="O1573" i="10"/>
  <c r="B1577" i="10"/>
  <c r="F1571" i="10"/>
  <c r="O1570" i="10"/>
  <c r="P1571" i="10"/>
  <c r="J1577" i="10"/>
  <c r="B1581" i="10"/>
  <c r="F1574" i="10"/>
  <c r="P1574" i="10"/>
  <c r="K1574" i="10"/>
  <c r="J1572" i="10"/>
  <c r="O1572" i="10"/>
  <c r="E1581" i="10"/>
  <c r="B1583" i="10"/>
  <c r="O1577" i="10"/>
  <c r="P1578" i="10"/>
  <c r="K1578" i="10"/>
  <c r="E1583" i="10"/>
  <c r="E1584" i="10"/>
  <c r="K1586" i="10"/>
  <c r="J1584" i="10"/>
  <c r="O1584" i="10"/>
  <c r="B1588" i="10"/>
  <c r="O1581" i="10"/>
  <c r="P1582" i="10"/>
  <c r="F1582" i="10"/>
  <c r="J1588" i="10"/>
  <c r="B1592" i="10"/>
  <c r="F1585" i="10"/>
  <c r="P1585" i="10"/>
  <c r="K1585" i="10"/>
  <c r="J1583" i="10"/>
  <c r="O1583" i="10"/>
  <c r="E1592" i="10"/>
  <c r="B1594" i="10"/>
  <c r="O1588" i="10"/>
  <c r="P1589" i="10"/>
  <c r="K1589" i="10"/>
  <c r="E1595" i="10"/>
  <c r="K1597" i="10"/>
  <c r="J1595" i="10"/>
  <c r="O1595" i="10"/>
  <c r="E1594" i="10"/>
  <c r="B1599" i="10"/>
  <c r="O1592" i="10"/>
  <c r="P1593" i="10"/>
  <c r="F1593" i="10"/>
  <c r="J1599" i="10"/>
  <c r="B1603" i="10"/>
  <c r="K1596" i="10"/>
  <c r="J1594" i="10"/>
  <c r="O1594" i="10"/>
  <c r="F1596" i="10"/>
  <c r="P1596" i="10"/>
  <c r="E1603" i="10"/>
  <c r="B1605" i="10"/>
  <c r="O1599" i="10"/>
  <c r="P1600" i="10"/>
  <c r="K1600" i="10"/>
  <c r="E1606" i="10"/>
  <c r="K1608" i="10"/>
  <c r="J1606" i="10"/>
  <c r="O1606" i="10"/>
  <c r="E1605" i="10"/>
  <c r="B1610" i="10"/>
  <c r="F1604" i="10"/>
  <c r="O1603" i="10"/>
  <c r="P1604" i="10"/>
  <c r="J1610" i="10"/>
  <c r="B1614" i="10"/>
  <c r="F1607" i="10"/>
  <c r="P1607" i="10"/>
  <c r="K1607" i="10"/>
  <c r="J1605" i="10"/>
  <c r="O1605" i="10"/>
  <c r="E1614" i="10"/>
  <c r="B1616" i="10"/>
  <c r="K1611" i="10"/>
  <c r="O1610" i="10"/>
  <c r="P1611" i="10"/>
  <c r="E1617" i="10"/>
  <c r="K1619" i="10"/>
  <c r="J1617" i="10"/>
  <c r="O1617" i="10"/>
  <c r="E1616" i="10"/>
  <c r="B1621" i="10"/>
  <c r="F1615" i="10"/>
  <c r="O1614" i="10"/>
  <c r="P1615" i="10"/>
  <c r="J1621" i="10"/>
  <c r="B1625" i="10"/>
  <c r="K1618" i="10"/>
  <c r="J1616" i="10"/>
  <c r="O1616" i="10"/>
  <c r="F1618" i="10"/>
  <c r="P1618" i="10"/>
  <c r="E1625" i="10"/>
  <c r="B1627" i="10"/>
  <c r="O1621" i="10"/>
  <c r="P1622" i="10"/>
  <c r="K1622" i="10"/>
  <c r="E1628" i="10"/>
  <c r="K1630" i="10"/>
  <c r="J1628" i="10"/>
  <c r="O1628" i="10"/>
  <c r="E1627" i="10"/>
  <c r="B1632" i="10"/>
  <c r="F1626" i="10"/>
  <c r="O1625" i="10"/>
  <c r="P1626" i="10"/>
  <c r="J1632" i="10"/>
  <c r="B1636" i="10"/>
  <c r="F1629" i="10"/>
  <c r="P1629" i="10"/>
  <c r="K1629" i="10"/>
  <c r="J1627" i="10"/>
  <c r="O1627" i="10"/>
  <c r="E1636" i="10"/>
  <c r="B1638" i="10"/>
  <c r="O1632" i="10"/>
  <c r="P1633" i="10"/>
  <c r="K1633" i="10"/>
  <c r="E1639" i="10"/>
  <c r="K1641" i="10"/>
  <c r="J1639" i="10"/>
  <c r="O1639" i="10"/>
  <c r="B1643" i="10"/>
  <c r="E1638" i="10"/>
  <c r="O1636" i="10"/>
  <c r="P1637" i="10"/>
  <c r="F1637" i="10"/>
  <c r="K1640" i="10"/>
  <c r="J1638" i="10"/>
  <c r="O1638" i="10"/>
  <c r="F1640" i="10"/>
  <c r="P1640" i="10"/>
  <c r="J1643" i="10"/>
  <c r="B1647" i="10"/>
  <c r="E1647" i="10"/>
  <c r="B1649" i="10"/>
  <c r="K1644" i="10"/>
  <c r="O1643" i="10"/>
  <c r="P1644" i="10"/>
  <c r="E1649" i="10"/>
  <c r="E1650" i="10"/>
  <c r="K1652" i="10"/>
  <c r="J1650" i="10"/>
  <c r="O1650" i="10"/>
  <c r="B1654" i="10"/>
  <c r="F1648" i="10"/>
  <c r="O1647" i="10"/>
  <c r="P1648" i="10"/>
  <c r="J1654" i="10"/>
  <c r="B1658" i="10"/>
  <c r="F1651" i="10"/>
  <c r="P1651" i="10"/>
  <c r="K1651" i="10"/>
  <c r="J1649" i="10"/>
  <c r="O1649" i="10"/>
  <c r="E1658" i="10"/>
  <c r="B1660" i="10"/>
  <c r="O1654" i="10"/>
  <c r="P1655" i="10"/>
  <c r="K1655" i="10"/>
  <c r="E1661" i="10"/>
  <c r="K1663" i="10"/>
  <c r="J1661" i="10"/>
  <c r="O1661" i="10"/>
  <c r="B1665" i="10"/>
  <c r="E1660" i="10"/>
  <c r="O1658" i="10"/>
  <c r="P1659" i="10"/>
  <c r="F1659" i="10"/>
  <c r="K1662" i="10"/>
  <c r="J1660" i="10"/>
  <c r="O1660" i="10"/>
  <c r="F1662" i="10"/>
  <c r="P1662" i="10"/>
  <c r="J1665" i="10"/>
  <c r="B1669" i="10"/>
  <c r="E1669" i="10"/>
  <c r="B1671" i="10"/>
  <c r="O1665" i="10"/>
  <c r="P1666" i="10"/>
  <c r="K1666" i="10"/>
  <c r="B1676" i="10"/>
  <c r="E1672" i="10"/>
  <c r="K1674" i="10"/>
  <c r="J1672" i="10"/>
  <c r="O1672" i="10"/>
  <c r="E1671" i="10"/>
  <c r="O1669" i="10"/>
  <c r="P1670" i="10"/>
  <c r="F1670" i="10"/>
  <c r="K1673" i="10"/>
  <c r="J1671" i="10"/>
  <c r="O1671" i="10"/>
  <c r="F1673" i="10"/>
  <c r="P1673" i="10"/>
  <c r="J1676" i="10"/>
  <c r="B1680" i="10"/>
  <c r="O1676" i="10"/>
  <c r="P1677" i="10"/>
  <c r="K1677" i="10"/>
  <c r="E1680" i="10"/>
  <c r="B1682" i="10"/>
  <c r="O1680" i="10"/>
  <c r="P1681" i="10"/>
  <c r="F1681" i="10"/>
  <c r="B1687" i="10"/>
  <c r="E1683" i="10"/>
  <c r="K1685" i="10"/>
  <c r="J1683" i="10"/>
  <c r="O1683" i="10"/>
  <c r="E1682" i="10"/>
  <c r="F1684" i="10"/>
  <c r="P1684" i="10"/>
  <c r="K1684" i="10"/>
  <c r="J1682" i="10"/>
  <c r="O1682" i="10"/>
  <c r="J1192" i="8"/>
  <c r="O1192" i="8"/>
  <c r="P1193" i="8"/>
  <c r="B1196" i="8"/>
  <c r="B1198" i="8"/>
  <c r="B1203" i="8"/>
  <c r="J1203" i="8"/>
  <c r="B1207" i="8"/>
  <c r="E1199" i="8"/>
  <c r="K1201" i="8"/>
  <c r="J1199" i="8"/>
  <c r="O1199" i="8"/>
  <c r="E1198" i="8"/>
  <c r="E1187" i="8"/>
  <c r="E1188" i="8"/>
  <c r="K1190" i="8"/>
  <c r="J1188" i="8"/>
  <c r="O1188" i="8"/>
  <c r="E1196" i="8"/>
  <c r="K1193" i="8"/>
  <c r="K1189" i="8"/>
  <c r="J1187" i="8"/>
  <c r="F1189" i="8"/>
  <c r="P1189" i="8"/>
  <c r="F1197" i="8"/>
  <c r="O1196" i="8"/>
  <c r="P1197" i="8"/>
  <c r="F1200" i="8"/>
  <c r="P1200" i="8"/>
  <c r="K1200" i="8"/>
  <c r="J1198" i="8"/>
  <c r="O1198" i="8"/>
  <c r="E1207" i="8"/>
  <c r="B1209" i="8"/>
  <c r="K1204" i="8"/>
  <c r="O1203" i="8"/>
  <c r="P1204" i="8"/>
  <c r="E1210" i="8"/>
  <c r="K1212" i="8"/>
  <c r="J1210" i="8"/>
  <c r="O1210" i="8"/>
  <c r="E1209" i="8"/>
  <c r="B1214" i="8"/>
  <c r="F1208" i="8"/>
  <c r="O1207" i="8"/>
  <c r="P1208" i="8"/>
  <c r="J1214" i="8"/>
  <c r="B1218" i="8"/>
  <c r="F1211" i="8"/>
  <c r="P1211" i="8"/>
  <c r="K1211" i="8"/>
  <c r="J1209" i="8"/>
  <c r="O1209" i="8"/>
  <c r="E1218" i="8"/>
  <c r="B1220" i="8"/>
  <c r="O1214" i="8"/>
  <c r="P1215" i="8"/>
  <c r="K1215" i="8"/>
  <c r="E1221" i="8"/>
  <c r="K1223" i="8"/>
  <c r="J1221" i="8"/>
  <c r="O1221" i="8"/>
  <c r="E1220" i="8"/>
  <c r="B1225" i="8"/>
  <c r="O1218" i="8"/>
  <c r="P1219" i="8"/>
  <c r="F1219" i="8"/>
  <c r="J1225" i="8"/>
  <c r="B1229" i="8"/>
  <c r="K1222" i="8"/>
  <c r="J1220" i="8"/>
  <c r="O1220" i="8"/>
  <c r="F1222" i="8"/>
  <c r="P1222" i="8"/>
  <c r="E1229" i="8"/>
  <c r="B1231" i="8"/>
  <c r="K1226" i="8"/>
  <c r="O1225" i="8"/>
  <c r="P1226" i="8"/>
  <c r="E1232" i="8"/>
  <c r="K1234" i="8"/>
  <c r="J1232" i="8"/>
  <c r="O1232" i="8"/>
  <c r="E1231" i="8"/>
  <c r="B1236" i="8"/>
  <c r="O1229" i="8"/>
  <c r="P1230" i="8"/>
  <c r="F1230" i="8"/>
  <c r="J1236" i="8"/>
  <c r="B1240" i="8"/>
  <c r="K1233" i="8"/>
  <c r="J1231" i="8"/>
  <c r="O1231" i="8"/>
  <c r="F1233" i="8"/>
  <c r="P1233" i="8"/>
  <c r="E1240" i="8"/>
  <c r="B1242" i="8"/>
  <c r="K1237" i="8"/>
  <c r="O1236" i="8"/>
  <c r="P1237" i="8"/>
  <c r="E1243" i="8"/>
  <c r="K1245" i="8"/>
  <c r="J1243" i="8"/>
  <c r="O1243" i="8"/>
  <c r="E1242" i="8"/>
  <c r="B1247" i="8"/>
  <c r="O1240" i="8"/>
  <c r="P1241" i="8"/>
  <c r="F1241" i="8"/>
  <c r="J1247" i="8"/>
  <c r="B1251" i="8"/>
  <c r="K1244" i="8"/>
  <c r="J1242" i="8"/>
  <c r="O1242" i="8"/>
  <c r="F1244" i="8"/>
  <c r="P1244" i="8"/>
  <c r="E1251" i="8"/>
  <c r="B1253" i="8"/>
  <c r="K1248" i="8"/>
  <c r="O1247" i="8"/>
  <c r="P1248" i="8"/>
  <c r="E1253" i="8"/>
  <c r="E1254" i="8"/>
  <c r="K1256" i="8"/>
  <c r="J1254" i="8"/>
  <c r="O1254" i="8"/>
  <c r="B1258" i="8"/>
  <c r="O1251" i="8"/>
  <c r="P1252" i="8"/>
  <c r="F1252" i="8"/>
  <c r="J1258" i="8"/>
  <c r="B1262" i="8"/>
  <c r="K1255" i="8"/>
  <c r="J1253" i="8"/>
  <c r="O1253" i="8"/>
  <c r="F1255" i="8"/>
  <c r="P1255" i="8"/>
  <c r="E1262" i="8"/>
  <c r="B1264" i="8"/>
  <c r="K1259" i="8"/>
  <c r="O1258" i="8"/>
  <c r="P1259" i="8"/>
  <c r="E1265" i="8"/>
  <c r="K1267" i="8"/>
  <c r="J1265" i="8"/>
  <c r="O1265" i="8"/>
  <c r="E1264" i="8"/>
  <c r="B1269" i="8"/>
  <c r="O1262" i="8"/>
  <c r="P1263" i="8"/>
  <c r="F1263" i="8"/>
  <c r="J1269" i="8"/>
  <c r="B1273" i="8"/>
  <c r="F1266" i="8"/>
  <c r="P1266" i="8"/>
  <c r="K1266" i="8"/>
  <c r="J1264" i="8"/>
  <c r="O1264" i="8"/>
  <c r="E1273" i="8"/>
  <c r="B1275" i="8"/>
  <c r="O1269" i="8"/>
  <c r="P1270" i="8"/>
  <c r="K1270" i="8"/>
  <c r="E1276" i="8"/>
  <c r="K1278" i="8"/>
  <c r="J1276" i="8"/>
  <c r="O1276" i="8"/>
  <c r="E1275" i="8"/>
  <c r="B1280" i="8"/>
  <c r="F1274" i="8"/>
  <c r="O1273" i="8"/>
  <c r="P1274" i="8"/>
  <c r="J1280" i="8"/>
  <c r="B1284" i="8"/>
  <c r="K1277" i="8"/>
  <c r="J1275" i="8"/>
  <c r="O1275" i="8"/>
  <c r="F1277" i="8"/>
  <c r="P1277" i="8"/>
  <c r="E1284" i="8"/>
  <c r="B1286" i="8"/>
  <c r="O1280" i="8"/>
  <c r="P1281" i="8"/>
  <c r="K1281" i="8"/>
  <c r="E1286" i="8"/>
  <c r="E1287" i="8"/>
  <c r="B1291" i="8"/>
  <c r="O1284" i="8"/>
  <c r="P1285" i="8"/>
  <c r="F1285" i="8"/>
  <c r="J1291" i="8"/>
  <c r="B1295" i="8"/>
  <c r="K1288" i="8"/>
  <c r="J1286" i="8"/>
  <c r="O1286" i="8"/>
  <c r="F1288" i="8"/>
  <c r="P1288" i="8"/>
  <c r="E1295" i="8"/>
  <c r="B1297" i="8"/>
  <c r="K1292" i="8"/>
  <c r="O1291" i="8"/>
  <c r="P1292" i="8"/>
  <c r="E1298" i="8"/>
  <c r="K1300" i="8"/>
  <c r="J1298" i="8"/>
  <c r="O1298" i="8"/>
  <c r="E1297" i="8"/>
  <c r="B1302" i="8"/>
  <c r="O1295" i="8"/>
  <c r="P1296" i="8"/>
  <c r="F1296" i="8"/>
  <c r="J1302" i="8"/>
  <c r="B1306" i="8"/>
  <c r="K1299" i="8"/>
  <c r="J1297" i="8"/>
  <c r="O1297" i="8"/>
  <c r="F1299" i="8"/>
  <c r="P1299" i="8"/>
  <c r="E1306" i="8"/>
  <c r="B1308" i="8"/>
  <c r="K1303" i="8"/>
  <c r="O1302" i="8"/>
  <c r="P1303" i="8"/>
  <c r="E1309" i="8"/>
  <c r="K1311" i="8"/>
  <c r="J1309" i="8"/>
  <c r="O1309" i="8"/>
  <c r="E1308" i="8"/>
  <c r="B1313" i="8"/>
  <c r="O1306" i="8"/>
  <c r="P1307" i="8"/>
  <c r="F1307" i="8"/>
  <c r="J1313" i="8"/>
  <c r="B1317" i="8"/>
  <c r="F1310" i="8"/>
  <c r="P1310" i="8"/>
  <c r="K1310" i="8"/>
  <c r="J1308" i="8"/>
  <c r="O1308" i="8"/>
  <c r="E1317" i="8"/>
  <c r="B1319" i="8"/>
  <c r="K1314" i="8"/>
  <c r="O1313" i="8"/>
  <c r="P1314" i="8"/>
  <c r="E1319" i="8"/>
  <c r="E1320" i="8"/>
  <c r="K1322" i="8"/>
  <c r="J1320" i="8"/>
  <c r="O1320" i="8"/>
  <c r="B1324" i="8"/>
  <c r="O1317" i="8"/>
  <c r="P1318" i="8"/>
  <c r="F1318" i="8"/>
  <c r="J1324" i="8"/>
  <c r="B1328" i="8"/>
  <c r="K1321" i="8"/>
  <c r="J1319" i="8"/>
  <c r="O1319" i="8"/>
  <c r="F1321" i="8"/>
  <c r="P1321" i="8"/>
  <c r="E1328" i="8"/>
  <c r="B1330" i="8"/>
  <c r="O1324" i="8"/>
  <c r="P1325" i="8"/>
  <c r="K1325" i="8"/>
  <c r="E1331" i="8"/>
  <c r="K1333" i="8"/>
  <c r="J1331" i="8"/>
  <c r="O1331" i="8"/>
  <c r="E1330" i="8"/>
  <c r="B1335" i="8"/>
  <c r="F1329" i="8"/>
  <c r="O1328" i="8"/>
  <c r="P1329" i="8"/>
  <c r="J1335" i="8"/>
  <c r="B1339" i="8"/>
  <c r="F1332" i="8"/>
  <c r="P1332" i="8"/>
  <c r="K1332" i="8"/>
  <c r="J1330" i="8"/>
  <c r="O1330" i="8"/>
  <c r="E1339" i="8"/>
  <c r="B1341" i="8"/>
  <c r="O1335" i="8"/>
  <c r="P1336" i="8"/>
  <c r="K1336" i="8"/>
  <c r="E1342" i="8"/>
  <c r="K1344" i="8"/>
  <c r="J1342" i="8"/>
  <c r="O1342" i="8"/>
  <c r="E1341" i="8"/>
  <c r="B1346" i="8"/>
  <c r="O1339" i="8"/>
  <c r="P1340" i="8"/>
  <c r="F1340" i="8"/>
  <c r="J1346" i="8"/>
  <c r="B1350" i="8"/>
  <c r="F1343" i="8"/>
  <c r="P1343" i="8"/>
  <c r="K1343" i="8"/>
  <c r="J1341" i="8"/>
  <c r="O1341" i="8"/>
  <c r="E1350" i="8"/>
  <c r="B1352" i="8"/>
  <c r="K1347" i="8"/>
  <c r="O1346" i="8"/>
  <c r="P1347" i="8"/>
  <c r="E1353" i="8"/>
  <c r="K1355" i="8"/>
  <c r="J1353" i="8"/>
  <c r="O1353" i="8"/>
  <c r="E1352" i="8"/>
  <c r="B1357" i="8"/>
  <c r="F1351" i="8"/>
  <c r="O1350" i="8"/>
  <c r="P1351" i="8"/>
  <c r="J1357" i="8"/>
  <c r="B1361" i="8"/>
  <c r="K1354" i="8"/>
  <c r="J1352" i="8"/>
  <c r="O1352" i="8"/>
  <c r="F1354" i="8"/>
  <c r="P1354" i="8"/>
  <c r="E1361" i="8"/>
  <c r="B1363" i="8"/>
  <c r="O1357" i="8"/>
  <c r="P1358" i="8"/>
  <c r="K1358" i="8"/>
  <c r="E1364" i="8"/>
  <c r="K1366" i="8"/>
  <c r="J1364" i="8"/>
  <c r="O1364" i="8"/>
  <c r="E1363" i="8"/>
  <c r="B1368" i="8"/>
  <c r="F1362" i="8"/>
  <c r="O1361" i="8"/>
  <c r="P1362" i="8"/>
  <c r="J1368" i="8"/>
  <c r="B1372" i="8"/>
  <c r="K1365" i="8"/>
  <c r="J1363" i="8"/>
  <c r="O1363" i="8"/>
  <c r="F1365" i="8"/>
  <c r="P1365" i="8"/>
  <c r="E1372" i="8"/>
  <c r="B1374" i="8"/>
  <c r="O1368" i="8"/>
  <c r="P1369" i="8"/>
  <c r="K1369" i="8"/>
  <c r="E1374" i="8"/>
  <c r="E1375" i="8"/>
  <c r="K1377" i="8"/>
  <c r="J1375" i="8"/>
  <c r="O1375" i="8"/>
  <c r="B1379" i="8"/>
  <c r="O1372" i="8"/>
  <c r="P1373" i="8"/>
  <c r="F1373" i="8"/>
  <c r="J1379" i="8"/>
  <c r="B1383" i="8"/>
  <c r="F1376" i="8"/>
  <c r="P1376" i="8"/>
  <c r="K1376" i="8"/>
  <c r="J1374" i="8"/>
  <c r="O1374" i="8"/>
  <c r="E1383" i="8"/>
  <c r="B1385" i="8"/>
  <c r="K1380" i="8"/>
  <c r="O1379" i="8"/>
  <c r="P1380" i="8"/>
  <c r="E1386" i="8"/>
  <c r="K1388" i="8"/>
  <c r="J1386" i="8"/>
  <c r="O1386" i="8"/>
  <c r="E1385" i="8"/>
  <c r="B1390" i="8"/>
  <c r="O1383" i="8"/>
  <c r="P1384" i="8"/>
  <c r="F1384" i="8"/>
  <c r="J1390" i="8"/>
  <c r="B1394" i="8"/>
  <c r="F1387" i="8"/>
  <c r="K1387" i="8"/>
  <c r="E1394" i="8"/>
  <c r="B1396" i="8"/>
  <c r="O1390" i="8"/>
  <c r="P1391" i="8"/>
  <c r="K1391" i="8"/>
  <c r="E1397" i="8"/>
  <c r="K1399" i="8"/>
  <c r="J1397" i="8"/>
  <c r="O1397" i="8"/>
  <c r="E1396" i="8"/>
  <c r="B1401" i="8"/>
  <c r="F1395" i="8"/>
  <c r="O1394" i="8"/>
  <c r="P1395" i="8"/>
  <c r="J1401" i="8"/>
  <c r="B1405" i="8"/>
  <c r="F1398" i="8"/>
  <c r="P1398" i="8"/>
  <c r="K1398" i="8"/>
  <c r="J1396" i="8"/>
  <c r="O1396" i="8"/>
  <c r="B1407" i="8"/>
  <c r="E1405" i="8"/>
  <c r="K1402" i="8"/>
  <c r="O1401" i="8"/>
  <c r="P1402" i="8"/>
  <c r="F1406" i="8"/>
  <c r="O1405" i="8"/>
  <c r="P1406" i="8"/>
  <c r="E1408" i="8"/>
  <c r="K1410" i="8"/>
  <c r="J1408" i="8"/>
  <c r="O1408" i="8"/>
  <c r="E1407" i="8"/>
  <c r="B1412" i="8"/>
  <c r="J1412" i="8"/>
  <c r="B1416" i="8"/>
  <c r="K1409" i="8"/>
  <c r="J1407" i="8"/>
  <c r="O1407" i="8"/>
  <c r="F1409" i="8"/>
  <c r="P1409" i="8"/>
  <c r="E1416" i="8"/>
  <c r="B1418" i="8"/>
  <c r="O1412" i="8"/>
  <c r="P1413" i="8"/>
  <c r="K1413" i="8"/>
  <c r="E1419" i="8"/>
  <c r="K1421" i="8"/>
  <c r="J1419" i="8"/>
  <c r="O1419" i="8"/>
  <c r="E1418" i="8"/>
  <c r="B1423" i="8"/>
  <c r="O1416" i="8"/>
  <c r="P1417" i="8"/>
  <c r="F1417" i="8"/>
  <c r="J1423" i="8"/>
  <c r="B1427" i="8"/>
  <c r="K1420" i="8"/>
  <c r="J1418" i="8"/>
  <c r="O1418" i="8"/>
  <c r="F1420" i="8"/>
  <c r="P1420" i="8"/>
  <c r="E1427" i="8"/>
  <c r="B1429" i="8"/>
  <c r="K1424" i="8"/>
  <c r="O1423" i="8"/>
  <c r="P1424" i="8"/>
  <c r="E1429" i="8"/>
  <c r="E1430" i="8"/>
  <c r="K1432" i="8"/>
  <c r="J1430" i="8"/>
  <c r="O1430" i="8"/>
  <c r="B1434" i="8"/>
  <c r="O1427" i="8"/>
  <c r="P1428" i="8"/>
  <c r="F1428" i="8"/>
  <c r="J1434" i="8"/>
  <c r="B1438" i="8"/>
  <c r="F1431" i="8"/>
  <c r="P1431" i="8"/>
  <c r="K1431" i="8"/>
  <c r="J1429" i="8"/>
  <c r="O1429" i="8"/>
  <c r="E1438" i="8"/>
  <c r="B1440" i="8"/>
  <c r="K1435" i="8"/>
  <c r="O1434" i="8"/>
  <c r="P1435" i="8"/>
  <c r="E1441" i="8"/>
  <c r="K1443" i="8"/>
  <c r="J1441" i="8"/>
  <c r="O1441" i="8"/>
  <c r="E1440" i="8"/>
  <c r="B1445" i="8"/>
  <c r="O1438" i="8"/>
  <c r="P1439" i="8"/>
  <c r="F1439" i="8"/>
  <c r="J1445" i="8"/>
  <c r="B1449" i="8"/>
  <c r="K1442" i="8"/>
  <c r="J1440" i="8"/>
  <c r="O1440" i="8"/>
  <c r="F1442" i="8"/>
  <c r="P1442" i="8"/>
  <c r="O1445" i="8"/>
  <c r="P1446" i="8"/>
  <c r="K1446" i="8"/>
  <c r="E1449" i="8"/>
  <c r="B1451" i="8"/>
  <c r="E1451" i="8"/>
  <c r="E1452" i="8"/>
  <c r="K1454" i="8"/>
  <c r="J1452" i="8"/>
  <c r="O1452" i="8"/>
  <c r="B1456" i="8"/>
  <c r="O1449" i="8"/>
  <c r="P1450" i="8"/>
  <c r="F1450" i="8"/>
  <c r="J1456" i="8"/>
  <c r="B1460" i="8"/>
  <c r="K1453" i="8"/>
  <c r="J1451" i="8"/>
  <c r="O1451" i="8"/>
  <c r="F1453" i="8"/>
  <c r="P1453" i="8"/>
  <c r="E1460" i="8"/>
  <c r="B1462" i="8"/>
  <c r="O1456" i="8"/>
  <c r="P1457" i="8"/>
  <c r="K1457" i="8"/>
  <c r="E1462" i="8"/>
  <c r="E1463" i="8"/>
  <c r="K1465" i="8"/>
  <c r="J1463" i="8"/>
  <c r="O1463" i="8"/>
  <c r="B1467" i="8"/>
  <c r="O1460" i="8"/>
  <c r="P1461" i="8"/>
  <c r="F1461" i="8"/>
  <c r="J1467" i="8"/>
  <c r="B1471" i="8"/>
  <c r="K1464" i="8"/>
  <c r="J1462" i="8"/>
  <c r="O1462" i="8"/>
  <c r="F1464" i="8"/>
  <c r="P1464" i="8"/>
  <c r="E1471" i="8"/>
  <c r="B1473" i="8"/>
  <c r="O1467" i="8"/>
  <c r="P1468" i="8"/>
  <c r="K1468" i="8"/>
  <c r="E1474" i="8"/>
  <c r="K1476" i="8"/>
  <c r="J1474" i="8"/>
  <c r="O1474" i="8"/>
  <c r="E1473" i="8"/>
  <c r="B1478" i="8"/>
  <c r="F1472" i="8"/>
  <c r="O1471" i="8"/>
  <c r="P1472" i="8"/>
  <c r="J1478" i="8"/>
  <c r="B1482" i="8"/>
  <c r="K1475" i="8"/>
  <c r="J1473" i="8"/>
  <c r="O1473" i="8"/>
  <c r="F1475" i="8"/>
  <c r="P1475" i="8"/>
  <c r="E1482" i="8"/>
  <c r="B1484" i="8"/>
  <c r="K1479" i="8"/>
  <c r="O1478" i="8"/>
  <c r="P1479" i="8"/>
  <c r="E1484" i="8"/>
  <c r="E1485" i="8"/>
  <c r="K1487" i="8"/>
  <c r="B1489" i="8"/>
  <c r="O1482" i="8"/>
  <c r="P1483" i="8"/>
  <c r="F1483" i="8"/>
  <c r="J1489" i="8"/>
  <c r="B1493" i="8"/>
  <c r="K1486" i="8"/>
  <c r="J1484" i="8"/>
  <c r="O1484" i="8"/>
  <c r="F1486" i="8"/>
  <c r="P1486" i="8"/>
  <c r="E1493" i="8"/>
  <c r="B1495" i="8"/>
  <c r="O1489" i="8"/>
  <c r="P1490" i="8"/>
  <c r="K1490" i="8"/>
  <c r="E1496" i="8"/>
  <c r="K1498" i="8"/>
  <c r="J1496" i="8"/>
  <c r="O1496" i="8"/>
  <c r="E1495" i="8"/>
  <c r="B1500" i="8"/>
  <c r="F1494" i="8"/>
  <c r="O1493" i="8"/>
  <c r="P1494" i="8"/>
  <c r="J1500" i="8"/>
  <c r="B1504" i="8"/>
  <c r="K1497" i="8"/>
  <c r="J1495" i="8"/>
  <c r="O1495" i="8"/>
  <c r="F1497" i="8"/>
  <c r="P1497" i="8"/>
  <c r="E1504" i="8"/>
  <c r="B1506" i="8"/>
  <c r="O1500" i="8"/>
  <c r="P1501" i="8"/>
  <c r="K1501" i="8"/>
  <c r="E1506" i="8"/>
  <c r="E1507" i="8"/>
  <c r="K1509" i="8"/>
  <c r="J1507" i="8"/>
  <c r="O1507" i="8"/>
  <c r="B1511" i="8"/>
  <c r="O1504" i="8"/>
  <c r="P1505" i="8"/>
  <c r="F1505" i="8"/>
  <c r="J1511" i="8"/>
  <c r="B1515" i="8"/>
  <c r="F1508" i="8"/>
  <c r="P1508" i="8"/>
  <c r="K1508" i="8"/>
  <c r="J1506" i="8"/>
  <c r="O1506" i="8"/>
  <c r="E1515" i="8"/>
  <c r="B1517" i="8"/>
  <c r="K1512" i="8"/>
  <c r="O1511" i="8"/>
  <c r="P1512" i="8"/>
  <c r="E1517" i="8"/>
  <c r="E1518" i="8"/>
  <c r="K1520" i="8"/>
  <c r="J1518" i="8"/>
  <c r="O1518" i="8"/>
  <c r="B1522" i="8"/>
  <c r="O1515" i="8"/>
  <c r="P1516" i="8"/>
  <c r="F1516" i="8"/>
  <c r="J1522" i="8"/>
  <c r="B1526" i="8"/>
  <c r="F1519" i="8"/>
  <c r="P1519" i="8"/>
  <c r="K1519" i="8"/>
  <c r="J1517" i="8"/>
  <c r="O1517" i="8"/>
  <c r="E1526" i="8"/>
  <c r="B1528" i="8"/>
  <c r="O1522" i="8"/>
  <c r="P1523" i="8"/>
  <c r="K1523" i="8"/>
  <c r="E1528" i="8"/>
  <c r="E1529" i="8"/>
  <c r="K1531" i="8"/>
  <c r="J1529" i="8"/>
  <c r="O1529" i="8"/>
  <c r="B1533" i="8"/>
  <c r="O1526" i="8"/>
  <c r="P1527" i="8"/>
  <c r="F1527" i="8"/>
  <c r="J1533" i="8"/>
  <c r="B1537" i="8"/>
  <c r="K1530" i="8"/>
  <c r="J1528" i="8"/>
  <c r="O1528" i="8"/>
  <c r="F1530" i="8"/>
  <c r="P1530" i="8"/>
  <c r="E1537" i="8"/>
  <c r="B1539" i="8"/>
  <c r="K1534" i="8"/>
  <c r="O1533" i="8"/>
  <c r="P1534" i="8"/>
  <c r="E1540" i="8"/>
  <c r="K1542" i="8"/>
  <c r="J1540" i="8"/>
  <c r="O1540" i="8"/>
  <c r="E1539" i="8"/>
  <c r="B1544" i="8"/>
  <c r="O1537" i="8"/>
  <c r="P1538" i="8"/>
  <c r="F1538" i="8"/>
  <c r="J1544" i="8"/>
  <c r="B1548" i="8"/>
  <c r="F1541" i="8"/>
  <c r="P1541" i="8"/>
  <c r="K1541" i="8"/>
  <c r="J1539" i="8"/>
  <c r="O1539" i="8"/>
  <c r="E1548" i="8"/>
  <c r="B1550" i="8"/>
  <c r="O1544" i="8"/>
  <c r="P1545" i="8"/>
  <c r="K1545" i="8"/>
  <c r="E1551" i="8"/>
  <c r="K1553" i="8"/>
  <c r="J1551" i="8"/>
  <c r="O1551" i="8"/>
  <c r="E1550" i="8"/>
  <c r="B1555" i="8"/>
  <c r="F1549" i="8"/>
  <c r="O1548" i="8"/>
  <c r="P1549" i="8"/>
  <c r="J1555" i="8"/>
  <c r="B1559" i="8"/>
  <c r="K1552" i="8"/>
  <c r="J1550" i="8"/>
  <c r="O1550" i="8"/>
  <c r="F1552" i="8"/>
  <c r="P1552" i="8"/>
  <c r="E1559" i="8"/>
  <c r="B1561" i="8"/>
  <c r="K1556" i="8"/>
  <c r="O1555" i="8"/>
  <c r="P1556" i="8"/>
  <c r="E1562" i="8"/>
  <c r="K1564" i="8"/>
  <c r="J1562" i="8"/>
  <c r="O1562" i="8"/>
  <c r="E1561" i="8"/>
  <c r="B1566" i="8"/>
  <c r="O1559" i="8"/>
  <c r="P1560" i="8"/>
  <c r="F1560" i="8"/>
  <c r="J1566" i="8"/>
  <c r="B1570" i="8"/>
  <c r="K1563" i="8"/>
  <c r="J1561" i="8"/>
  <c r="O1561" i="8"/>
  <c r="F1563" i="8"/>
  <c r="P1563" i="8"/>
  <c r="E1570" i="8"/>
  <c r="B1572" i="8"/>
  <c r="O1566" i="8"/>
  <c r="P1567" i="8"/>
  <c r="K1567" i="8"/>
  <c r="E1573" i="8"/>
  <c r="K1575" i="8"/>
  <c r="J1573" i="8"/>
  <c r="O1573" i="8"/>
  <c r="E1572" i="8"/>
  <c r="B1577" i="8"/>
  <c r="O1570" i="8"/>
  <c r="P1571" i="8"/>
  <c r="F1571" i="8"/>
  <c r="J1577" i="8"/>
  <c r="B1581" i="8"/>
  <c r="K1574" i="8"/>
  <c r="J1572" i="8"/>
  <c r="O1572" i="8"/>
  <c r="F1574" i="8"/>
  <c r="P1574" i="8"/>
  <c r="E1581" i="8"/>
  <c r="B1583" i="8"/>
  <c r="K1578" i="8"/>
  <c r="O1577" i="8"/>
  <c r="P1578" i="8"/>
  <c r="E1584" i="8"/>
  <c r="K1586" i="8"/>
  <c r="J1584" i="8"/>
  <c r="O1584" i="8"/>
  <c r="E1583" i="8"/>
  <c r="B1588" i="8"/>
  <c r="O1581" i="8"/>
  <c r="P1582" i="8"/>
  <c r="F1582" i="8"/>
  <c r="J1588" i="8"/>
  <c r="B1592" i="8"/>
  <c r="F1585" i="8"/>
  <c r="P1585" i="8"/>
  <c r="K1585" i="8"/>
  <c r="J1583" i="8"/>
  <c r="O1583" i="8"/>
  <c r="E1592" i="8"/>
  <c r="B1594" i="8"/>
  <c r="K1589" i="8"/>
  <c r="O1588" i="8"/>
  <c r="P1589" i="8"/>
  <c r="E1594" i="8"/>
  <c r="E1595" i="8"/>
  <c r="K1597" i="8"/>
  <c r="J1595" i="8"/>
  <c r="O1595" i="8"/>
  <c r="B1599" i="8"/>
  <c r="O1592" i="8"/>
  <c r="P1593" i="8"/>
  <c r="F1593" i="8"/>
  <c r="J1599" i="8"/>
  <c r="B1603" i="8"/>
  <c r="F1596" i="8"/>
  <c r="P1596" i="8"/>
  <c r="K1596" i="8"/>
  <c r="J1594" i="8"/>
  <c r="O1594" i="8"/>
  <c r="E1603" i="8"/>
  <c r="B1605" i="8"/>
  <c r="O1599" i="8"/>
  <c r="P1600" i="8"/>
  <c r="K1600" i="8"/>
  <c r="E1606" i="8"/>
  <c r="K1608" i="8"/>
  <c r="J1606" i="8"/>
  <c r="O1606" i="8"/>
  <c r="E1605" i="8"/>
  <c r="B1610" i="8"/>
  <c r="F1604" i="8"/>
  <c r="O1603" i="8"/>
  <c r="P1604" i="8"/>
  <c r="J1610" i="8"/>
  <c r="B1614" i="8"/>
  <c r="K1607" i="8"/>
  <c r="J1605" i="8"/>
  <c r="O1605" i="8"/>
  <c r="F1607" i="8"/>
  <c r="P1607" i="8"/>
  <c r="E1614" i="8"/>
  <c r="B1616" i="8"/>
  <c r="O1610" i="8"/>
  <c r="P1611" i="8"/>
  <c r="K1611" i="8"/>
  <c r="E1616" i="8"/>
  <c r="E1617" i="8"/>
  <c r="K1619" i="8"/>
  <c r="J1617" i="8"/>
  <c r="O1617" i="8"/>
  <c r="B1621" i="8"/>
  <c r="F1615" i="8"/>
  <c r="O1614" i="8"/>
  <c r="P1615" i="8"/>
  <c r="J1621" i="8"/>
  <c r="B1625" i="8"/>
  <c r="F1618" i="8"/>
  <c r="P1618" i="8"/>
  <c r="K1618" i="8"/>
  <c r="J1616" i="8"/>
  <c r="O1616" i="8"/>
  <c r="E1625" i="8"/>
  <c r="B1627" i="8"/>
  <c r="K1622" i="8"/>
  <c r="O1621" i="8"/>
  <c r="P1622" i="8"/>
  <c r="E1628" i="8"/>
  <c r="K1630" i="8"/>
  <c r="J1628" i="8"/>
  <c r="O1628" i="8"/>
  <c r="E1627" i="8"/>
  <c r="B1632" i="8"/>
  <c r="F1626" i="8"/>
  <c r="O1625" i="8"/>
  <c r="P1626" i="8"/>
  <c r="J1632" i="8"/>
  <c r="B1636" i="8"/>
  <c r="K1629" i="8"/>
  <c r="J1627" i="8"/>
  <c r="O1627" i="8"/>
  <c r="F1629" i="8"/>
  <c r="P1629" i="8"/>
  <c r="E1636" i="8"/>
  <c r="B1638" i="8"/>
  <c r="O1632" i="8"/>
  <c r="P1633" i="8"/>
  <c r="K1633" i="8"/>
  <c r="E1639" i="8"/>
  <c r="K1641" i="8"/>
  <c r="J1639" i="8"/>
  <c r="O1639" i="8"/>
  <c r="E1638" i="8"/>
  <c r="B1643" i="8"/>
  <c r="F1637" i="8"/>
  <c r="O1636" i="8"/>
  <c r="P1637" i="8"/>
  <c r="J1643" i="8"/>
  <c r="B1647" i="8"/>
  <c r="F1640" i="8"/>
  <c r="P1640" i="8"/>
  <c r="K1640" i="8"/>
  <c r="J1638" i="8"/>
  <c r="O1638" i="8"/>
  <c r="E1647" i="8"/>
  <c r="B1649" i="8"/>
  <c r="O1643" i="8"/>
  <c r="P1644" i="8"/>
  <c r="K1644" i="8"/>
  <c r="B1654" i="8"/>
  <c r="E1649" i="8"/>
  <c r="E1650" i="8"/>
  <c r="K1652" i="8"/>
  <c r="J1650" i="8"/>
  <c r="O1650" i="8"/>
  <c r="F1648" i="8"/>
  <c r="O1647" i="8"/>
  <c r="P1648" i="8"/>
  <c r="F1651" i="8"/>
  <c r="P1651" i="8"/>
  <c r="K1651" i="8"/>
  <c r="J1649" i="8"/>
  <c r="O1649" i="8"/>
  <c r="J1654" i="8"/>
  <c r="B1658" i="8"/>
  <c r="B1660" i="8"/>
  <c r="E1658" i="8"/>
  <c r="O1654" i="8"/>
  <c r="P1655" i="8"/>
  <c r="K1655" i="8"/>
  <c r="O1658" i="8"/>
  <c r="P1659" i="8"/>
  <c r="F1659" i="8"/>
  <c r="E1661" i="8"/>
  <c r="K1663" i="8"/>
  <c r="J1661" i="8"/>
  <c r="O1661" i="8"/>
  <c r="B1665" i="8"/>
  <c r="E1660" i="8"/>
  <c r="J1665" i="8"/>
  <c r="B1669" i="8"/>
  <c r="F1662" i="8"/>
  <c r="P1662" i="8"/>
  <c r="K1662" i="8"/>
  <c r="J1660" i="8"/>
  <c r="O1660" i="8"/>
  <c r="E1669" i="8"/>
  <c r="B1671" i="8"/>
  <c r="K1666" i="8"/>
  <c r="O1665" i="8"/>
  <c r="P1666" i="8"/>
  <c r="E1672" i="8"/>
  <c r="K1674" i="8"/>
  <c r="J1672" i="8"/>
  <c r="O1672" i="8"/>
  <c r="B1676" i="8"/>
  <c r="E1671" i="8"/>
  <c r="F1670" i="8"/>
  <c r="O1669" i="8"/>
  <c r="P1670" i="8"/>
  <c r="K1673" i="8"/>
  <c r="J1671" i="8"/>
  <c r="O1671" i="8"/>
  <c r="F1673" i="8"/>
  <c r="P1673" i="8"/>
  <c r="J1676" i="8"/>
  <c r="B1680" i="8"/>
  <c r="E1680" i="8"/>
  <c r="B1682" i="8"/>
  <c r="O1676" i="8"/>
  <c r="P1677" i="8"/>
  <c r="K1677" i="8"/>
  <c r="E1682" i="8"/>
  <c r="B1687" i="8"/>
  <c r="E1683" i="8"/>
  <c r="K1685" i="8"/>
  <c r="J1683" i="8"/>
  <c r="O1683" i="8"/>
  <c r="F1681" i="8"/>
  <c r="O1680" i="8"/>
  <c r="P1681" i="8"/>
  <c r="F1684" i="8"/>
  <c r="P1684" i="8"/>
  <c r="K1684" i="8"/>
  <c r="J1682" i="8"/>
  <c r="O1682" i="8"/>
  <c r="J1192" i="4"/>
  <c r="O1192" i="4"/>
  <c r="P1193" i="4"/>
  <c r="B1196" i="4"/>
  <c r="B1198" i="4"/>
  <c r="E1199" i="4"/>
  <c r="K1201" i="4"/>
  <c r="J1199" i="4"/>
  <c r="O1199" i="4"/>
  <c r="E1198" i="4"/>
  <c r="B1203" i="4"/>
  <c r="E1196" i="4"/>
  <c r="E1187" i="4"/>
  <c r="E1188" i="4"/>
  <c r="K1190" i="4"/>
  <c r="J1188" i="4"/>
  <c r="O1188" i="4"/>
  <c r="K1193" i="4"/>
  <c r="K1189" i="4"/>
  <c r="J1187" i="4"/>
  <c r="F1189" i="4"/>
  <c r="P1189" i="4"/>
  <c r="F1197" i="4"/>
  <c r="O1196" i="4"/>
  <c r="P1197" i="4"/>
  <c r="J1203" i="4"/>
  <c r="B1207" i="4"/>
  <c r="K1200" i="4"/>
  <c r="J1198" i="4"/>
  <c r="O1198" i="4"/>
  <c r="F1200" i="4"/>
  <c r="P1200" i="4"/>
  <c r="O1203" i="4"/>
  <c r="P1204" i="4"/>
  <c r="K1204" i="4"/>
  <c r="E1207" i="4"/>
  <c r="B1209" i="4"/>
  <c r="O1207" i="4"/>
  <c r="P1208" i="4"/>
  <c r="F1208" i="4"/>
  <c r="E1209" i="4"/>
  <c r="E1210" i="4"/>
  <c r="K1212" i="4"/>
  <c r="J1210" i="4"/>
  <c r="O1210" i="4"/>
  <c r="B1214" i="4"/>
  <c r="J1214" i="4"/>
  <c r="B1218" i="4"/>
  <c r="F1211" i="4"/>
  <c r="P1211" i="4"/>
  <c r="K1211" i="4"/>
  <c r="J1209" i="4"/>
  <c r="O1209" i="4"/>
  <c r="E1218" i="4"/>
  <c r="B1220" i="4"/>
  <c r="K1215" i="4"/>
  <c r="O1214" i="4"/>
  <c r="P1215" i="4"/>
  <c r="E1221" i="4"/>
  <c r="K1223" i="4"/>
  <c r="J1221" i="4"/>
  <c r="O1221" i="4"/>
  <c r="E1220" i="4"/>
  <c r="B1225" i="4"/>
  <c r="O1218" i="4"/>
  <c r="P1219" i="4"/>
  <c r="F1219" i="4"/>
  <c r="J1225" i="4"/>
  <c r="B1229" i="4"/>
  <c r="F1222" i="4"/>
  <c r="P1222" i="4"/>
  <c r="K1222" i="4"/>
  <c r="J1220" i="4"/>
  <c r="O1220" i="4"/>
  <c r="E1229" i="4"/>
  <c r="B1231" i="4"/>
  <c r="O1225" i="4"/>
  <c r="P1226" i="4"/>
  <c r="K1226" i="4"/>
  <c r="E1232" i="4"/>
  <c r="K1234" i="4"/>
  <c r="J1232" i="4"/>
  <c r="O1232" i="4"/>
  <c r="E1231" i="4"/>
  <c r="B1236" i="4"/>
  <c r="F1230" i="4"/>
  <c r="O1229" i="4"/>
  <c r="P1230" i="4"/>
  <c r="J1236" i="4"/>
  <c r="B1240" i="4"/>
  <c r="K1233" i="4"/>
  <c r="J1231" i="4"/>
  <c r="O1231" i="4"/>
  <c r="F1233" i="4"/>
  <c r="P1233" i="4"/>
  <c r="E1240" i="4"/>
  <c r="B1242" i="4"/>
  <c r="K1237" i="4"/>
  <c r="O1236" i="4"/>
  <c r="P1237" i="4"/>
  <c r="E1242" i="4"/>
  <c r="E1243" i="4"/>
  <c r="K1245" i="4"/>
  <c r="J1243" i="4"/>
  <c r="O1243" i="4"/>
  <c r="B1247" i="4"/>
  <c r="O1240" i="4"/>
  <c r="P1241" i="4"/>
  <c r="F1241" i="4"/>
  <c r="J1247" i="4"/>
  <c r="B1251" i="4"/>
  <c r="K1244" i="4"/>
  <c r="J1242" i="4"/>
  <c r="O1242" i="4"/>
  <c r="F1244" i="4"/>
  <c r="P1244" i="4"/>
  <c r="E1251" i="4"/>
  <c r="B1253" i="4"/>
  <c r="K1248" i="4"/>
  <c r="O1247" i="4"/>
  <c r="P1248" i="4"/>
  <c r="E1254" i="4"/>
  <c r="K1256" i="4"/>
  <c r="J1254" i="4"/>
  <c r="O1254" i="4"/>
  <c r="E1253" i="4"/>
  <c r="B1258" i="4"/>
  <c r="F1252" i="4"/>
  <c r="O1251" i="4"/>
  <c r="P1252" i="4"/>
  <c r="J1258" i="4"/>
  <c r="B1262" i="4"/>
  <c r="F1255" i="4"/>
  <c r="P1255" i="4"/>
  <c r="K1255" i="4"/>
  <c r="J1253" i="4"/>
  <c r="O1253" i="4"/>
  <c r="E1262" i="4"/>
  <c r="B1264" i="4"/>
  <c r="K1259" i="4"/>
  <c r="O1258" i="4"/>
  <c r="P1259" i="4"/>
  <c r="E1264" i="4"/>
  <c r="E1265" i="4"/>
  <c r="K1267" i="4"/>
  <c r="J1265" i="4"/>
  <c r="O1265" i="4"/>
  <c r="B1269" i="4"/>
  <c r="F1263" i="4"/>
  <c r="O1262" i="4"/>
  <c r="P1263" i="4"/>
  <c r="J1269" i="4"/>
  <c r="B1273" i="4"/>
  <c r="K1266" i="4"/>
  <c r="J1264" i="4"/>
  <c r="O1264" i="4"/>
  <c r="F1266" i="4"/>
  <c r="P1266" i="4"/>
  <c r="E1273" i="4"/>
  <c r="B1275" i="4"/>
  <c r="O1269" i="4"/>
  <c r="P1270" i="4"/>
  <c r="K1270" i="4"/>
  <c r="E1276" i="4"/>
  <c r="K1278" i="4"/>
  <c r="J1276" i="4"/>
  <c r="O1276" i="4"/>
  <c r="E1275" i="4"/>
  <c r="B1280" i="4"/>
  <c r="O1273" i="4"/>
  <c r="P1274" i="4"/>
  <c r="F1274" i="4"/>
  <c r="J1280" i="4"/>
  <c r="B1284" i="4"/>
  <c r="F1277" i="4"/>
  <c r="P1277" i="4"/>
  <c r="K1277" i="4"/>
  <c r="J1275" i="4"/>
  <c r="O1275" i="4"/>
  <c r="E1284" i="4"/>
  <c r="B1286" i="4"/>
  <c r="K1281" i="4"/>
  <c r="O1280" i="4"/>
  <c r="P1281" i="4"/>
  <c r="E1287" i="4"/>
  <c r="E1286" i="4"/>
  <c r="B1291" i="4"/>
  <c r="F1285" i="4"/>
  <c r="O1284" i="4"/>
  <c r="P1285" i="4"/>
  <c r="J1291" i="4"/>
  <c r="B1295" i="4"/>
  <c r="K1288" i="4"/>
  <c r="J1286" i="4"/>
  <c r="O1286" i="4"/>
  <c r="F1288" i="4"/>
  <c r="P1288" i="4"/>
  <c r="E1295" i="4"/>
  <c r="B1297" i="4"/>
  <c r="O1291" i="4"/>
  <c r="P1292" i="4"/>
  <c r="K1292" i="4"/>
  <c r="E1297" i="4"/>
  <c r="E1298" i="4"/>
  <c r="K1300" i="4"/>
  <c r="J1298" i="4"/>
  <c r="O1298" i="4"/>
  <c r="B1302" i="4"/>
  <c r="O1295" i="4"/>
  <c r="P1296" i="4"/>
  <c r="F1296" i="4"/>
  <c r="J1302" i="4"/>
  <c r="B1306" i="4"/>
  <c r="K1299" i="4"/>
  <c r="J1297" i="4"/>
  <c r="O1297" i="4"/>
  <c r="F1299" i="4"/>
  <c r="P1299" i="4"/>
  <c r="B1308" i="4"/>
  <c r="E1306" i="4"/>
  <c r="O1302" i="4"/>
  <c r="P1303" i="4"/>
  <c r="K1303" i="4"/>
  <c r="O1306" i="4"/>
  <c r="P1307" i="4"/>
  <c r="F1307" i="4"/>
  <c r="E1308" i="4"/>
  <c r="E1309" i="4"/>
  <c r="K1311" i="4"/>
  <c r="J1309" i="4"/>
  <c r="O1309" i="4"/>
  <c r="B1313" i="4"/>
  <c r="J1313" i="4"/>
  <c r="B1317" i="4"/>
  <c r="K1310" i="4"/>
  <c r="J1308" i="4"/>
  <c r="O1308" i="4"/>
  <c r="F1310" i="4"/>
  <c r="P1310" i="4"/>
  <c r="E1317" i="4"/>
  <c r="B1319" i="4"/>
  <c r="K1314" i="4"/>
  <c r="O1313" i="4"/>
  <c r="P1314" i="4"/>
  <c r="E1319" i="4"/>
  <c r="B1324" i="4"/>
  <c r="E1320" i="4"/>
  <c r="K1322" i="4"/>
  <c r="J1320" i="4"/>
  <c r="O1320" i="4"/>
  <c r="F1318" i="4"/>
  <c r="O1317" i="4"/>
  <c r="P1318" i="4"/>
  <c r="J1324" i="4"/>
  <c r="B1328" i="4"/>
  <c r="K1321" i="4"/>
  <c r="J1319" i="4"/>
  <c r="O1319" i="4"/>
  <c r="F1321" i="4"/>
  <c r="P1321" i="4"/>
  <c r="E1328" i="4"/>
  <c r="B1330" i="4"/>
  <c r="K1325" i="4"/>
  <c r="O1324" i="4"/>
  <c r="P1325" i="4"/>
  <c r="E1330" i="4"/>
  <c r="E1331" i="4"/>
  <c r="K1333" i="4"/>
  <c r="J1331" i="4"/>
  <c r="O1331" i="4"/>
  <c r="B1335" i="4"/>
  <c r="O1328" i="4"/>
  <c r="P1329" i="4"/>
  <c r="F1329" i="4"/>
  <c r="J1335" i="4"/>
  <c r="B1339" i="4"/>
  <c r="F1332" i="4"/>
  <c r="P1332" i="4"/>
  <c r="K1332" i="4"/>
  <c r="J1330" i="4"/>
  <c r="O1330" i="4"/>
  <c r="E1339" i="4"/>
  <c r="B1341" i="4"/>
  <c r="K1336" i="4"/>
  <c r="O1335" i="4"/>
  <c r="P1336" i="4"/>
  <c r="E1341" i="4"/>
  <c r="E1342" i="4"/>
  <c r="K1344" i="4"/>
  <c r="J1342" i="4"/>
  <c r="O1342" i="4"/>
  <c r="B1346" i="4"/>
  <c r="F1340" i="4"/>
  <c r="O1339" i="4"/>
  <c r="P1340" i="4"/>
  <c r="J1346" i="4"/>
  <c r="B1350" i="4"/>
  <c r="F1343" i="4"/>
  <c r="P1343" i="4"/>
  <c r="K1343" i="4"/>
  <c r="J1341" i="4"/>
  <c r="O1341" i="4"/>
  <c r="E1350" i="4"/>
  <c r="B1352" i="4"/>
  <c r="K1347" i="4"/>
  <c r="O1346" i="4"/>
  <c r="P1347" i="4"/>
  <c r="E1353" i="4"/>
  <c r="K1355" i="4"/>
  <c r="J1353" i="4"/>
  <c r="O1353" i="4"/>
  <c r="B1357" i="4"/>
  <c r="E1352" i="4"/>
  <c r="F1351" i="4"/>
  <c r="O1350" i="4"/>
  <c r="P1351" i="4"/>
  <c r="F1354" i="4"/>
  <c r="P1354" i="4"/>
  <c r="K1354" i="4"/>
  <c r="J1352" i="4"/>
  <c r="O1352" i="4"/>
  <c r="J1357" i="4"/>
  <c r="B1361" i="4"/>
  <c r="E1361" i="4"/>
  <c r="B1363" i="4"/>
  <c r="O1357" i="4"/>
  <c r="P1358" i="4"/>
  <c r="K1358" i="4"/>
  <c r="E1364" i="4"/>
  <c r="K1366" i="4"/>
  <c r="J1364" i="4"/>
  <c r="O1364" i="4"/>
  <c r="B1368" i="4"/>
  <c r="E1363" i="4"/>
  <c r="F1362" i="4"/>
  <c r="O1361" i="4"/>
  <c r="P1362" i="4"/>
  <c r="K1365" i="4"/>
  <c r="J1363" i="4"/>
  <c r="O1363" i="4"/>
  <c r="F1365" i="4"/>
  <c r="P1365" i="4"/>
  <c r="J1368" i="4"/>
  <c r="B1372" i="4"/>
  <c r="O1368" i="4"/>
  <c r="P1369" i="4"/>
  <c r="K1369" i="4"/>
  <c r="E1372" i="4"/>
  <c r="B1374" i="4"/>
  <c r="O1372" i="4"/>
  <c r="P1373" i="4"/>
  <c r="F1373" i="4"/>
  <c r="E1374" i="4"/>
  <c r="E1375" i="4"/>
  <c r="K1377" i="4"/>
  <c r="J1375" i="4"/>
  <c r="O1375" i="4"/>
  <c r="B1379" i="4"/>
  <c r="J1379" i="4"/>
  <c r="B1383" i="4"/>
  <c r="F1376" i="4"/>
  <c r="P1376" i="4"/>
  <c r="K1376" i="4"/>
  <c r="J1374" i="4"/>
  <c r="O1374" i="4"/>
  <c r="E1383" i="4"/>
  <c r="B1385" i="4"/>
  <c r="K1380" i="4"/>
  <c r="O1379" i="4"/>
  <c r="P1380" i="4"/>
  <c r="E1386" i="4"/>
  <c r="K1388" i="4"/>
  <c r="J1386" i="4"/>
  <c r="O1386" i="4"/>
  <c r="E1385" i="4"/>
  <c r="B1390" i="4"/>
  <c r="F1384" i="4"/>
  <c r="O1383" i="4"/>
  <c r="P1384" i="4"/>
  <c r="J1390" i="4"/>
  <c r="B1394" i="4"/>
  <c r="F1387" i="4"/>
  <c r="K1387" i="4"/>
  <c r="E1394" i="4"/>
  <c r="B1396" i="4"/>
  <c r="O1390" i="4"/>
  <c r="P1391" i="4"/>
  <c r="K1391" i="4"/>
  <c r="E1397" i="4"/>
  <c r="K1399" i="4"/>
  <c r="J1397" i="4"/>
  <c r="O1397" i="4"/>
  <c r="B1401" i="4"/>
  <c r="E1396" i="4"/>
  <c r="O1394" i="4"/>
  <c r="P1395" i="4"/>
  <c r="F1395" i="4"/>
  <c r="F1398" i="4"/>
  <c r="P1398" i="4"/>
  <c r="K1398" i="4"/>
  <c r="J1396" i="4"/>
  <c r="O1396" i="4"/>
  <c r="J1401" i="4"/>
  <c r="B1405" i="4"/>
  <c r="E1405" i="4"/>
  <c r="B1407" i="4"/>
  <c r="K1402" i="4"/>
  <c r="O1401" i="4"/>
  <c r="P1402" i="4"/>
  <c r="E1408" i="4"/>
  <c r="K1410" i="4"/>
  <c r="J1408" i="4"/>
  <c r="O1408" i="4"/>
  <c r="E1407" i="4"/>
  <c r="B1412" i="4"/>
  <c r="O1405" i="4"/>
  <c r="P1406" i="4"/>
  <c r="F1406" i="4"/>
  <c r="J1412" i="4"/>
  <c r="B1416" i="4"/>
  <c r="K1409" i="4"/>
  <c r="J1407" i="4"/>
  <c r="O1407" i="4"/>
  <c r="F1409" i="4"/>
  <c r="P1409" i="4"/>
  <c r="B1418" i="4"/>
  <c r="E1416" i="4"/>
  <c r="K1413" i="4"/>
  <c r="O1412" i="4"/>
  <c r="P1413" i="4"/>
  <c r="F1417" i="4"/>
  <c r="O1416" i="4"/>
  <c r="P1417" i="4"/>
  <c r="E1419" i="4"/>
  <c r="K1421" i="4"/>
  <c r="J1419" i="4"/>
  <c r="O1419" i="4"/>
  <c r="E1418" i="4"/>
  <c r="B1423" i="4"/>
  <c r="J1423" i="4"/>
  <c r="B1427" i="4"/>
  <c r="F1420" i="4"/>
  <c r="P1420" i="4"/>
  <c r="K1420" i="4"/>
  <c r="J1418" i="4"/>
  <c r="O1418" i="4"/>
  <c r="E1427" i="4"/>
  <c r="B1429" i="4"/>
  <c r="O1423" i="4"/>
  <c r="P1424" i="4"/>
  <c r="K1424" i="4"/>
  <c r="E1430" i="4"/>
  <c r="K1432" i="4"/>
  <c r="J1430" i="4"/>
  <c r="O1430" i="4"/>
  <c r="E1429" i="4"/>
  <c r="B1434" i="4"/>
  <c r="O1427" i="4"/>
  <c r="P1428" i="4"/>
  <c r="F1428" i="4"/>
  <c r="J1434" i="4"/>
  <c r="B1438" i="4"/>
  <c r="F1431" i="4"/>
  <c r="P1431" i="4"/>
  <c r="K1431" i="4"/>
  <c r="J1429" i="4"/>
  <c r="O1429" i="4"/>
  <c r="E1438" i="4"/>
  <c r="B1440" i="4"/>
  <c r="K1435" i="4"/>
  <c r="O1434" i="4"/>
  <c r="P1435" i="4"/>
  <c r="E1440" i="4"/>
  <c r="E1441" i="4"/>
  <c r="K1443" i="4"/>
  <c r="J1441" i="4"/>
  <c r="O1441" i="4"/>
  <c r="B1445" i="4"/>
  <c r="O1438" i="4"/>
  <c r="P1439" i="4"/>
  <c r="F1439" i="4"/>
  <c r="J1445" i="4"/>
  <c r="B1449" i="4"/>
  <c r="F1442" i="4"/>
  <c r="P1442" i="4"/>
  <c r="K1442" i="4"/>
  <c r="J1440" i="4"/>
  <c r="O1440" i="4"/>
  <c r="E1449" i="4"/>
  <c r="B1451" i="4"/>
  <c r="K1446" i="4"/>
  <c r="O1445" i="4"/>
  <c r="P1446" i="4"/>
  <c r="E1452" i="4"/>
  <c r="K1454" i="4"/>
  <c r="J1452" i="4"/>
  <c r="O1452" i="4"/>
  <c r="B1456" i="4"/>
  <c r="E1451" i="4"/>
  <c r="O1449" i="4"/>
  <c r="P1450" i="4"/>
  <c r="F1450" i="4"/>
  <c r="F1453" i="4"/>
  <c r="P1453" i="4"/>
  <c r="K1453" i="4"/>
  <c r="J1451" i="4"/>
  <c r="O1451" i="4"/>
  <c r="J1456" i="4"/>
  <c r="B1460" i="4"/>
  <c r="E1460" i="4"/>
  <c r="B1462" i="4"/>
  <c r="K1457" i="4"/>
  <c r="O1456" i="4"/>
  <c r="P1457" i="4"/>
  <c r="E1462" i="4"/>
  <c r="E1463" i="4"/>
  <c r="K1465" i="4"/>
  <c r="J1463" i="4"/>
  <c r="O1463" i="4"/>
  <c r="B1467" i="4"/>
  <c r="O1460" i="4"/>
  <c r="P1461" i="4"/>
  <c r="F1461" i="4"/>
  <c r="B1471" i="4"/>
  <c r="J1467" i="4"/>
  <c r="K1464" i="4"/>
  <c r="J1462" i="4"/>
  <c r="O1462" i="4"/>
  <c r="F1464" i="4"/>
  <c r="P1464" i="4"/>
  <c r="K1468" i="4"/>
  <c r="O1467" i="4"/>
  <c r="P1468" i="4"/>
  <c r="E1471" i="4"/>
  <c r="B1473" i="4"/>
  <c r="O1471" i="4"/>
  <c r="P1472" i="4"/>
  <c r="F1472" i="4"/>
  <c r="E1474" i="4"/>
  <c r="K1476" i="4"/>
  <c r="J1474" i="4"/>
  <c r="O1474" i="4"/>
  <c r="E1473" i="4"/>
  <c r="B1478" i="4"/>
  <c r="J1478" i="4"/>
  <c r="B1482" i="4"/>
  <c r="K1475" i="4"/>
  <c r="J1473" i="4"/>
  <c r="O1473" i="4"/>
  <c r="F1475" i="4"/>
  <c r="P1475" i="4"/>
  <c r="E1482" i="4"/>
  <c r="B1484" i="4"/>
  <c r="O1478" i="4"/>
  <c r="P1479" i="4"/>
  <c r="K1479" i="4"/>
  <c r="E1485" i="4"/>
  <c r="K1487" i="4"/>
  <c r="E1484" i="4"/>
  <c r="B1489" i="4"/>
  <c r="F1483" i="4"/>
  <c r="O1482" i="4"/>
  <c r="P1483" i="4"/>
  <c r="J1489" i="4"/>
  <c r="B1493" i="4"/>
  <c r="K1486" i="4"/>
  <c r="J1484" i="4"/>
  <c r="O1484" i="4"/>
  <c r="F1486" i="4"/>
  <c r="P1486" i="4"/>
  <c r="E1493" i="4"/>
  <c r="B1495" i="4"/>
  <c r="K1490" i="4"/>
  <c r="O1489" i="4"/>
  <c r="P1490" i="4"/>
  <c r="E1496" i="4"/>
  <c r="K1498" i="4"/>
  <c r="J1496" i="4"/>
  <c r="O1496" i="4"/>
  <c r="E1495" i="4"/>
  <c r="B1500" i="4"/>
  <c r="O1493" i="4"/>
  <c r="P1494" i="4"/>
  <c r="F1494" i="4"/>
  <c r="J1500" i="4"/>
  <c r="B1504" i="4"/>
  <c r="F1497" i="4"/>
  <c r="P1497" i="4"/>
  <c r="K1497" i="4"/>
  <c r="J1495" i="4"/>
  <c r="O1495" i="4"/>
  <c r="E1504" i="4"/>
  <c r="B1506" i="4"/>
  <c r="K1501" i="4"/>
  <c r="O1500" i="4"/>
  <c r="P1501" i="4"/>
  <c r="E1506" i="4"/>
  <c r="E1507" i="4"/>
  <c r="K1509" i="4"/>
  <c r="J1507" i="4"/>
  <c r="O1507" i="4"/>
  <c r="B1511" i="4"/>
  <c r="O1504" i="4"/>
  <c r="P1505" i="4"/>
  <c r="F1505" i="4"/>
  <c r="J1511" i="4"/>
  <c r="B1515" i="4"/>
  <c r="F1508" i="4"/>
  <c r="P1508" i="4"/>
  <c r="K1508" i="4"/>
  <c r="J1506" i="4"/>
  <c r="O1506" i="4"/>
  <c r="E1515" i="4"/>
  <c r="B1517" i="4"/>
  <c r="K1512" i="4"/>
  <c r="O1511" i="4"/>
  <c r="P1512" i="4"/>
  <c r="E1517" i="4"/>
  <c r="E1518" i="4"/>
  <c r="K1520" i="4"/>
  <c r="J1518" i="4"/>
  <c r="O1518" i="4"/>
  <c r="B1522" i="4"/>
  <c r="O1515" i="4"/>
  <c r="P1516" i="4"/>
  <c r="F1516" i="4"/>
  <c r="J1522" i="4"/>
  <c r="B1526" i="4"/>
  <c r="F1519" i="4"/>
  <c r="P1519" i="4"/>
  <c r="K1519" i="4"/>
  <c r="J1517" i="4"/>
  <c r="O1517" i="4"/>
  <c r="E1526" i="4"/>
  <c r="B1528" i="4"/>
  <c r="O1522" i="4"/>
  <c r="P1523" i="4"/>
  <c r="K1523" i="4"/>
  <c r="E1529" i="4"/>
  <c r="K1531" i="4"/>
  <c r="J1529" i="4"/>
  <c r="O1529" i="4"/>
  <c r="E1528" i="4"/>
  <c r="B1533" i="4"/>
  <c r="O1526" i="4"/>
  <c r="P1527" i="4"/>
  <c r="F1527" i="4"/>
  <c r="J1533" i="4"/>
  <c r="B1537" i="4"/>
  <c r="F1530" i="4"/>
  <c r="P1530" i="4"/>
  <c r="K1530" i="4"/>
  <c r="J1528" i="4"/>
  <c r="O1528" i="4"/>
  <c r="E1537" i="4"/>
  <c r="B1539" i="4"/>
  <c r="O1533" i="4"/>
  <c r="P1534" i="4"/>
  <c r="K1534" i="4"/>
  <c r="E1539" i="4"/>
  <c r="E1540" i="4"/>
  <c r="K1542" i="4"/>
  <c r="J1540" i="4"/>
  <c r="O1540" i="4"/>
  <c r="B1544" i="4"/>
  <c r="O1537" i="4"/>
  <c r="P1538" i="4"/>
  <c r="F1538" i="4"/>
  <c r="J1544" i="4"/>
  <c r="B1548" i="4"/>
  <c r="K1541" i="4"/>
  <c r="J1539" i="4"/>
  <c r="O1539" i="4"/>
  <c r="F1541" i="4"/>
  <c r="P1541" i="4"/>
  <c r="E1548" i="4"/>
  <c r="B1550" i="4"/>
  <c r="K1545" i="4"/>
  <c r="O1544" i="4"/>
  <c r="P1545" i="4"/>
  <c r="E1551" i="4"/>
  <c r="K1553" i="4"/>
  <c r="J1551" i="4"/>
  <c r="O1551" i="4"/>
  <c r="E1550" i="4"/>
  <c r="B1555" i="4"/>
  <c r="O1548" i="4"/>
  <c r="P1549" i="4"/>
  <c r="F1549" i="4"/>
  <c r="J1555" i="4"/>
  <c r="B1559" i="4"/>
  <c r="F1552" i="4"/>
  <c r="P1552" i="4"/>
  <c r="K1552" i="4"/>
  <c r="J1550" i="4"/>
  <c r="O1550" i="4"/>
  <c r="E1559" i="4"/>
  <c r="B1561" i="4"/>
  <c r="O1555" i="4"/>
  <c r="P1556" i="4"/>
  <c r="K1556" i="4"/>
  <c r="E1561" i="4"/>
  <c r="E1562" i="4"/>
  <c r="K1564" i="4"/>
  <c r="J1562" i="4"/>
  <c r="O1562" i="4"/>
  <c r="B1566" i="4"/>
  <c r="F1560" i="4"/>
  <c r="O1559" i="4"/>
  <c r="P1560" i="4"/>
  <c r="J1566" i="4"/>
  <c r="B1570" i="4"/>
  <c r="K1563" i="4"/>
  <c r="J1561" i="4"/>
  <c r="O1561" i="4"/>
  <c r="F1563" i="4"/>
  <c r="P1563" i="4"/>
  <c r="E1570" i="4"/>
  <c r="B1572" i="4"/>
  <c r="K1567" i="4"/>
  <c r="O1566" i="4"/>
  <c r="P1567" i="4"/>
  <c r="E1573" i="4"/>
  <c r="K1575" i="4"/>
  <c r="J1573" i="4"/>
  <c r="O1573" i="4"/>
  <c r="E1572" i="4"/>
  <c r="B1577" i="4"/>
  <c r="F1571" i="4"/>
  <c r="O1570" i="4"/>
  <c r="P1571" i="4"/>
  <c r="J1577" i="4"/>
  <c r="B1581" i="4"/>
  <c r="F1574" i="4"/>
  <c r="P1574" i="4"/>
  <c r="K1574" i="4"/>
  <c r="J1572" i="4"/>
  <c r="O1572" i="4"/>
  <c r="E1581" i="4"/>
  <c r="B1583" i="4"/>
  <c r="O1577" i="4"/>
  <c r="P1578" i="4"/>
  <c r="K1578" i="4"/>
  <c r="E1584" i="4"/>
  <c r="K1586" i="4"/>
  <c r="J1584" i="4"/>
  <c r="O1584" i="4"/>
  <c r="B1588" i="4"/>
  <c r="E1583" i="4"/>
  <c r="O1581" i="4"/>
  <c r="P1582" i="4"/>
  <c r="F1582" i="4"/>
  <c r="K1585" i="4"/>
  <c r="J1583" i="4"/>
  <c r="O1583" i="4"/>
  <c r="F1585" i="4"/>
  <c r="P1585" i="4"/>
  <c r="J1588" i="4"/>
  <c r="B1592" i="4"/>
  <c r="E1592" i="4"/>
  <c r="B1594" i="4"/>
  <c r="O1588" i="4"/>
  <c r="P1589" i="4"/>
  <c r="K1589" i="4"/>
  <c r="E1594" i="4"/>
  <c r="E1595" i="4"/>
  <c r="K1597" i="4"/>
  <c r="J1595" i="4"/>
  <c r="O1595" i="4"/>
  <c r="B1599" i="4"/>
  <c r="O1592" i="4"/>
  <c r="P1593" i="4"/>
  <c r="F1593" i="4"/>
  <c r="J1599" i="4"/>
  <c r="B1603" i="4"/>
  <c r="K1596" i="4"/>
  <c r="J1594" i="4"/>
  <c r="O1594" i="4"/>
  <c r="F1596" i="4"/>
  <c r="P1596" i="4"/>
  <c r="E1603" i="4"/>
  <c r="B1605" i="4"/>
  <c r="K1600" i="4"/>
  <c r="O1599" i="4"/>
  <c r="P1600" i="4"/>
  <c r="E1605" i="4"/>
  <c r="E1606" i="4"/>
  <c r="K1608" i="4"/>
  <c r="J1606" i="4"/>
  <c r="O1606" i="4"/>
  <c r="B1610" i="4"/>
  <c r="F1604" i="4"/>
  <c r="O1603" i="4"/>
  <c r="P1604" i="4"/>
  <c r="J1610" i="4"/>
  <c r="B1614" i="4"/>
  <c r="F1607" i="4"/>
  <c r="P1607" i="4"/>
  <c r="K1607" i="4"/>
  <c r="J1605" i="4"/>
  <c r="O1605" i="4"/>
  <c r="E1614" i="4"/>
  <c r="B1616" i="4"/>
  <c r="O1610" i="4"/>
  <c r="P1611" i="4"/>
  <c r="K1611" i="4"/>
  <c r="E1616" i="4"/>
  <c r="E1617" i="4"/>
  <c r="K1619" i="4"/>
  <c r="J1617" i="4"/>
  <c r="O1617" i="4"/>
  <c r="B1621" i="4"/>
  <c r="O1614" i="4"/>
  <c r="P1615" i="4"/>
  <c r="F1615" i="4"/>
  <c r="J1621" i="4"/>
  <c r="B1625" i="4"/>
  <c r="K1618" i="4"/>
  <c r="J1616" i="4"/>
  <c r="O1616" i="4"/>
  <c r="F1618" i="4"/>
  <c r="P1618" i="4"/>
  <c r="E1625" i="4"/>
  <c r="B1627" i="4"/>
  <c r="O1621" i="4"/>
  <c r="P1622" i="4"/>
  <c r="K1622" i="4"/>
  <c r="E1628" i="4"/>
  <c r="K1630" i="4"/>
  <c r="J1628" i="4"/>
  <c r="O1628" i="4"/>
  <c r="B1632" i="4"/>
  <c r="E1627" i="4"/>
  <c r="F1626" i="4"/>
  <c r="O1625" i="4"/>
  <c r="P1626" i="4"/>
  <c r="F1629" i="4"/>
  <c r="P1629" i="4"/>
  <c r="K1629" i="4"/>
  <c r="J1627" i="4"/>
  <c r="O1627" i="4"/>
  <c r="B1636" i="4"/>
  <c r="J1632" i="4"/>
  <c r="K1633" i="4"/>
  <c r="O1632" i="4"/>
  <c r="P1633" i="4"/>
  <c r="E1636" i="4"/>
  <c r="B1638" i="4"/>
  <c r="E1638" i="4"/>
  <c r="E1639" i="4"/>
  <c r="K1641" i="4"/>
  <c r="J1639" i="4"/>
  <c r="O1639" i="4"/>
  <c r="B1643" i="4"/>
  <c r="O1636" i="4"/>
  <c r="P1637" i="4"/>
  <c r="F1637" i="4"/>
  <c r="J1643" i="4"/>
  <c r="B1647" i="4"/>
  <c r="F1640" i="4"/>
  <c r="P1640" i="4"/>
  <c r="K1640" i="4"/>
  <c r="J1638" i="4"/>
  <c r="O1638" i="4"/>
  <c r="E1647" i="4"/>
  <c r="B1649" i="4"/>
  <c r="K1644" i="4"/>
  <c r="O1643" i="4"/>
  <c r="P1644" i="4"/>
  <c r="E1649" i="4"/>
  <c r="E1650" i="4"/>
  <c r="K1652" i="4"/>
  <c r="J1650" i="4"/>
  <c r="O1650" i="4"/>
  <c r="B1654" i="4"/>
  <c r="O1647" i="4"/>
  <c r="P1648" i="4"/>
  <c r="F1648" i="4"/>
  <c r="J1654" i="4"/>
  <c r="B1658" i="4"/>
  <c r="F1651" i="4"/>
  <c r="P1651" i="4"/>
  <c r="K1651" i="4"/>
  <c r="J1649" i="4"/>
  <c r="O1649" i="4"/>
  <c r="E1658" i="4"/>
  <c r="B1660" i="4"/>
  <c r="O1654" i="4"/>
  <c r="P1655" i="4"/>
  <c r="K1655" i="4"/>
  <c r="E1660" i="4"/>
  <c r="E1661" i="4"/>
  <c r="K1663" i="4"/>
  <c r="J1661" i="4"/>
  <c r="O1661" i="4"/>
  <c r="B1665" i="4"/>
  <c r="O1658" i="4"/>
  <c r="P1659" i="4"/>
  <c r="F1659" i="4"/>
  <c r="J1665" i="4"/>
  <c r="B1669" i="4"/>
  <c r="F1662" i="4"/>
  <c r="P1662" i="4"/>
  <c r="K1662" i="4"/>
  <c r="J1660" i="4"/>
  <c r="O1660" i="4"/>
  <c r="E1669" i="4"/>
  <c r="B1671" i="4"/>
  <c r="O1665" i="4"/>
  <c r="P1666" i="4"/>
  <c r="K1666" i="4"/>
  <c r="E1672" i="4"/>
  <c r="K1674" i="4"/>
  <c r="J1672" i="4"/>
  <c r="O1672" i="4"/>
  <c r="B1676" i="4"/>
  <c r="E1671" i="4"/>
  <c r="F1670" i="4"/>
  <c r="O1669" i="4"/>
  <c r="P1670" i="4"/>
  <c r="K1673" i="4"/>
  <c r="J1671" i="4"/>
  <c r="O1671" i="4"/>
  <c r="F1673" i="4"/>
  <c r="P1673" i="4"/>
  <c r="B1680" i="4"/>
  <c r="J1676" i="4"/>
  <c r="E1680" i="4"/>
  <c r="B1682" i="4"/>
  <c r="O1676" i="4"/>
  <c r="P1677" i="4"/>
  <c r="K1677" i="4"/>
  <c r="B1687" i="4"/>
  <c r="E1683" i="4"/>
  <c r="K1685" i="4"/>
  <c r="J1683" i="4"/>
  <c r="O1683" i="4"/>
  <c r="E1682" i="4"/>
  <c r="O1680" i="4"/>
  <c r="P1681" i="4"/>
  <c r="F1681" i="4"/>
  <c r="K1684" i="4"/>
  <c r="J1682" i="4"/>
  <c r="O1682" i="4"/>
  <c r="F1684" i="4"/>
  <c r="P1684" i="4"/>
  <c r="J2292" i="4"/>
  <c r="B2296" i="4"/>
  <c r="B2298" i="4"/>
  <c r="E2299" i="4"/>
  <c r="K2301" i="4"/>
  <c r="J2299" i="4"/>
  <c r="O2299" i="4"/>
  <c r="E2298" i="4"/>
  <c r="B2303" i="4"/>
  <c r="O2292" i="4"/>
  <c r="P2293" i="4"/>
  <c r="K2293" i="4"/>
  <c r="E2287" i="4"/>
  <c r="E2288" i="4"/>
  <c r="K2290" i="4"/>
  <c r="J2288" i="4"/>
  <c r="O2288" i="4"/>
  <c r="E2296" i="4"/>
  <c r="K2289" i="4"/>
  <c r="J2287" i="4"/>
  <c r="O2296" i="4"/>
  <c r="P2297" i="4"/>
  <c r="F2297" i="4"/>
  <c r="F2289" i="4"/>
  <c r="P2289" i="4"/>
  <c r="J2303" i="4"/>
  <c r="B2307" i="4"/>
  <c r="F2300" i="4"/>
  <c r="P2300" i="4"/>
  <c r="K2300" i="4"/>
  <c r="J2298" i="4"/>
  <c r="O2298" i="4"/>
  <c r="O2303" i="4"/>
  <c r="P2304" i="4"/>
  <c r="K2304" i="4"/>
  <c r="E2307" i="4"/>
  <c r="B2309" i="4"/>
  <c r="E2309" i="4"/>
  <c r="E2310" i="4"/>
  <c r="K2312" i="4"/>
  <c r="J2310" i="4"/>
  <c r="O2310" i="4"/>
  <c r="B2314" i="4"/>
  <c r="F2308" i="4"/>
  <c r="O2307" i="4"/>
  <c r="P2308" i="4"/>
  <c r="J2314" i="4"/>
  <c r="B2318" i="4"/>
  <c r="F2311" i="4"/>
  <c r="P2311" i="4"/>
  <c r="K2311" i="4"/>
  <c r="J2309" i="4"/>
  <c r="O2309" i="4"/>
  <c r="E2318" i="4"/>
  <c r="B2320" i="4"/>
  <c r="O2314" i="4"/>
  <c r="P2315" i="4"/>
  <c r="K2315" i="4"/>
  <c r="E2320" i="4"/>
  <c r="B2325" i="4"/>
  <c r="E2321" i="4"/>
  <c r="K2323" i="4"/>
  <c r="J2321" i="4"/>
  <c r="O2321" i="4"/>
  <c r="O2318" i="4"/>
  <c r="P2319" i="4"/>
  <c r="F2319" i="4"/>
  <c r="J2325" i="4"/>
  <c r="B2329" i="4"/>
  <c r="F2322" i="4"/>
  <c r="P2322" i="4"/>
  <c r="K2322" i="4"/>
  <c r="J2320" i="4"/>
  <c r="O2320" i="4"/>
  <c r="E2329" i="4"/>
  <c r="B2331" i="4"/>
  <c r="K2326" i="4"/>
  <c r="O2325" i="4"/>
  <c r="P2326" i="4"/>
  <c r="E2332" i="4"/>
  <c r="K2334" i="4"/>
  <c r="J2332" i="4"/>
  <c r="O2332" i="4"/>
  <c r="E2331" i="4"/>
  <c r="B2336" i="4"/>
  <c r="F2330" i="4"/>
  <c r="O2329" i="4"/>
  <c r="P2330" i="4"/>
  <c r="J2336" i="4"/>
  <c r="B2340" i="4"/>
  <c r="K2333" i="4"/>
  <c r="J2331" i="4"/>
  <c r="O2331" i="4"/>
  <c r="F2333" i="4"/>
  <c r="P2333" i="4"/>
  <c r="E2340" i="4"/>
  <c r="B2342" i="4"/>
  <c r="O2336" i="4"/>
  <c r="P2337" i="4"/>
  <c r="K2337" i="4"/>
  <c r="E2343" i="4"/>
  <c r="K2345" i="4"/>
  <c r="J2343" i="4"/>
  <c r="O2343" i="4"/>
  <c r="B2347" i="4"/>
  <c r="E2342" i="4"/>
  <c r="O2340" i="4"/>
  <c r="P2341" i="4"/>
  <c r="F2341" i="4"/>
  <c r="F2344" i="4"/>
  <c r="P2344" i="4"/>
  <c r="K2344" i="4"/>
  <c r="J2342" i="4"/>
  <c r="O2342" i="4"/>
  <c r="J2347" i="4"/>
  <c r="B2351" i="4"/>
  <c r="O2347" i="4"/>
  <c r="P2348" i="4"/>
  <c r="K2348" i="4"/>
  <c r="E2351" i="4"/>
  <c r="B2353" i="4"/>
  <c r="O2351" i="4"/>
  <c r="P2352" i="4"/>
  <c r="F2352" i="4"/>
  <c r="E2354" i="4"/>
  <c r="K2356" i="4"/>
  <c r="J2354" i="4"/>
  <c r="O2354" i="4"/>
  <c r="E2353" i="4"/>
  <c r="B2358" i="4"/>
  <c r="K2355" i="4"/>
  <c r="J2353" i="4"/>
  <c r="O2353" i="4"/>
  <c r="F2355" i="4"/>
  <c r="P2355" i="4"/>
  <c r="J2358" i="4"/>
  <c r="B2362" i="4"/>
  <c r="K2359" i="4"/>
  <c r="O2358" i="4"/>
  <c r="P2359" i="4"/>
  <c r="E2362" i="4"/>
  <c r="B2364" i="4"/>
  <c r="E2364" i="4"/>
  <c r="E2365" i="4"/>
  <c r="K2367" i="4"/>
  <c r="J2365" i="4"/>
  <c r="O2365" i="4"/>
  <c r="B2369" i="4"/>
  <c r="O2362" i="4"/>
  <c r="P2363" i="4"/>
  <c r="F2363" i="4"/>
  <c r="J2369" i="4"/>
  <c r="B2373" i="4"/>
  <c r="F2366" i="4"/>
  <c r="P2366" i="4"/>
  <c r="K2366" i="4"/>
  <c r="J2364" i="4"/>
  <c r="O2364" i="4"/>
  <c r="E2373" i="4"/>
  <c r="B2375" i="4"/>
  <c r="O2369" i="4"/>
  <c r="P2370" i="4"/>
  <c r="K2370" i="4"/>
  <c r="E2375" i="4"/>
  <c r="E2376" i="4"/>
  <c r="K2378" i="4"/>
  <c r="J2376" i="4"/>
  <c r="O2376" i="4"/>
  <c r="B2380" i="4"/>
  <c r="O2373" i="4"/>
  <c r="P2374" i="4"/>
  <c r="F2374" i="4"/>
  <c r="J2380" i="4"/>
  <c r="B2384" i="4"/>
  <c r="F2377" i="4"/>
  <c r="P2377" i="4"/>
  <c r="K2377" i="4"/>
  <c r="J2375" i="4"/>
  <c r="O2375" i="4"/>
  <c r="E2384" i="4"/>
  <c r="B2386" i="4"/>
  <c r="O2380" i="4"/>
  <c r="P2381" i="4"/>
  <c r="K2381" i="4"/>
  <c r="E2386" i="4"/>
  <c r="E2387" i="4"/>
  <c r="B2391" i="4"/>
  <c r="O2384" i="4"/>
  <c r="P2385" i="4"/>
  <c r="F2385" i="4"/>
  <c r="J2391" i="4"/>
  <c r="B2395" i="4"/>
  <c r="K2388" i="4"/>
  <c r="J2386" i="4"/>
  <c r="O2386" i="4"/>
  <c r="F2388" i="4"/>
  <c r="P2388" i="4"/>
  <c r="E2395" i="4"/>
  <c r="B2397" i="4"/>
  <c r="O2391" i="4"/>
  <c r="P2392" i="4"/>
  <c r="K2392" i="4"/>
  <c r="E2398" i="4"/>
  <c r="K2400" i="4"/>
  <c r="J2398" i="4"/>
  <c r="O2398" i="4"/>
  <c r="E2397" i="4"/>
  <c r="B2402" i="4"/>
  <c r="O2395" i="4"/>
  <c r="P2396" i="4"/>
  <c r="F2396" i="4"/>
  <c r="B2406" i="4"/>
  <c r="J2402" i="4"/>
  <c r="K2399" i="4"/>
  <c r="J2397" i="4"/>
  <c r="O2397" i="4"/>
  <c r="F2399" i="4"/>
  <c r="P2399" i="4"/>
  <c r="O2402" i="4"/>
  <c r="P2403" i="4"/>
  <c r="K2403" i="4"/>
  <c r="E2406" i="4"/>
  <c r="B2408" i="4"/>
  <c r="E2408" i="4"/>
  <c r="E2409" i="4"/>
  <c r="K2411" i="4"/>
  <c r="J2409" i="4"/>
  <c r="O2409" i="4"/>
  <c r="B2413" i="4"/>
  <c r="F2407" i="4"/>
  <c r="O2406" i="4"/>
  <c r="P2407" i="4"/>
  <c r="J2413" i="4"/>
  <c r="B2417" i="4"/>
  <c r="F2410" i="4"/>
  <c r="P2410" i="4"/>
  <c r="K2410" i="4"/>
  <c r="J2408" i="4"/>
  <c r="O2408" i="4"/>
  <c r="E2417" i="4"/>
  <c r="B2419" i="4"/>
  <c r="K2414" i="4"/>
  <c r="O2413" i="4"/>
  <c r="P2414" i="4"/>
  <c r="E2419" i="4"/>
  <c r="E2420" i="4"/>
  <c r="K2422" i="4"/>
  <c r="J2420" i="4"/>
  <c r="O2420" i="4"/>
  <c r="B2424" i="4"/>
  <c r="F2418" i="4"/>
  <c r="O2417" i="4"/>
  <c r="P2418" i="4"/>
  <c r="J2424" i="4"/>
  <c r="B2428" i="4"/>
  <c r="F2421" i="4"/>
  <c r="P2421" i="4"/>
  <c r="K2421" i="4"/>
  <c r="J2419" i="4"/>
  <c r="O2419" i="4"/>
  <c r="E2428" i="4"/>
  <c r="B2430" i="4"/>
  <c r="O2424" i="4"/>
  <c r="P2425" i="4"/>
  <c r="K2425" i="4"/>
  <c r="E2431" i="4"/>
  <c r="K2433" i="4"/>
  <c r="J2431" i="4"/>
  <c r="O2431" i="4"/>
  <c r="E2430" i="4"/>
  <c r="B2435" i="4"/>
  <c r="O2428" i="4"/>
  <c r="P2429" i="4"/>
  <c r="F2429" i="4"/>
  <c r="B2439" i="4"/>
  <c r="J2435" i="4"/>
  <c r="F2432" i="4"/>
  <c r="P2432" i="4"/>
  <c r="K2432" i="4"/>
  <c r="J2430" i="4"/>
  <c r="O2430" i="4"/>
  <c r="O2435" i="4"/>
  <c r="P2436" i="4"/>
  <c r="K2436" i="4"/>
  <c r="E2439" i="4"/>
  <c r="B2441" i="4"/>
  <c r="O2439" i="4"/>
  <c r="P2440" i="4"/>
  <c r="F2440" i="4"/>
  <c r="E2442" i="4"/>
  <c r="K2444" i="4"/>
  <c r="J2442" i="4"/>
  <c r="O2442" i="4"/>
  <c r="E2441" i="4"/>
  <c r="B2446" i="4"/>
  <c r="F2443" i="4"/>
  <c r="P2443" i="4"/>
  <c r="K2443" i="4"/>
  <c r="J2441" i="4"/>
  <c r="O2441" i="4"/>
  <c r="J2446" i="4"/>
  <c r="B2450" i="4"/>
  <c r="E2450" i="4"/>
  <c r="B2452" i="4"/>
  <c r="O2446" i="4"/>
  <c r="P2447" i="4"/>
  <c r="K2447" i="4"/>
  <c r="E2453" i="4"/>
  <c r="K2455" i="4"/>
  <c r="J2453" i="4"/>
  <c r="O2453" i="4"/>
  <c r="B2457" i="4"/>
  <c r="E2452" i="4"/>
  <c r="O2450" i="4"/>
  <c r="P2451" i="4"/>
  <c r="F2451" i="4"/>
  <c r="K2454" i="4"/>
  <c r="J2452" i="4"/>
  <c r="O2452" i="4"/>
  <c r="F2454" i="4"/>
  <c r="P2454" i="4"/>
  <c r="J2457" i="4"/>
  <c r="B2461" i="4"/>
  <c r="O2457" i="4"/>
  <c r="P2458" i="4"/>
  <c r="K2458" i="4"/>
  <c r="E2461" i="4"/>
  <c r="B2463" i="4"/>
  <c r="F2462" i="4"/>
  <c r="O2461" i="4"/>
  <c r="P2462" i="4"/>
  <c r="E2463" i="4"/>
  <c r="E2464" i="4"/>
  <c r="K2466" i="4"/>
  <c r="J2464" i="4"/>
  <c r="O2464" i="4"/>
  <c r="B2468" i="4"/>
  <c r="J2468" i="4"/>
  <c r="B2472" i="4"/>
  <c r="K2465" i="4"/>
  <c r="J2463" i="4"/>
  <c r="O2463" i="4"/>
  <c r="F2465" i="4"/>
  <c r="P2465" i="4"/>
  <c r="E2472" i="4"/>
  <c r="B2474" i="4"/>
  <c r="O2468" i="4"/>
  <c r="P2469" i="4"/>
  <c r="K2469" i="4"/>
  <c r="E2475" i="4"/>
  <c r="K2477" i="4"/>
  <c r="J2475" i="4"/>
  <c r="O2475" i="4"/>
  <c r="E2474" i="4"/>
  <c r="B2479" i="4"/>
  <c r="F2473" i="4"/>
  <c r="O2472" i="4"/>
  <c r="P2473" i="4"/>
  <c r="J2479" i="4"/>
  <c r="B2483" i="4"/>
  <c r="F2476" i="4"/>
  <c r="P2476" i="4"/>
  <c r="K2476" i="4"/>
  <c r="J2474" i="4"/>
  <c r="O2474" i="4"/>
  <c r="E2483" i="4"/>
  <c r="B2485" i="4"/>
  <c r="K2480" i="4"/>
  <c r="O2479" i="4"/>
  <c r="P2480" i="4"/>
  <c r="E2486" i="4"/>
  <c r="K2488" i="4"/>
  <c r="J2486" i="4"/>
  <c r="O2486" i="4"/>
  <c r="E2485" i="4"/>
  <c r="B2490" i="4"/>
  <c r="F2484" i="4"/>
  <c r="O2483" i="4"/>
  <c r="P2484" i="4"/>
  <c r="J2490" i="4"/>
  <c r="B2494" i="4"/>
  <c r="K2487" i="4"/>
  <c r="F2487" i="4"/>
  <c r="E2494" i="4"/>
  <c r="B2496" i="4"/>
  <c r="O2490" i="4"/>
  <c r="P2491" i="4"/>
  <c r="K2491" i="4"/>
  <c r="E2496" i="4"/>
  <c r="E2497" i="4"/>
  <c r="K2499" i="4"/>
  <c r="J2497" i="4"/>
  <c r="O2497" i="4"/>
  <c r="B2501" i="4"/>
  <c r="O2494" i="4"/>
  <c r="P2495" i="4"/>
  <c r="F2495" i="4"/>
  <c r="J2501" i="4"/>
  <c r="B2505" i="4"/>
  <c r="F2498" i="4"/>
  <c r="P2498" i="4"/>
  <c r="K2498" i="4"/>
  <c r="J2496" i="4"/>
  <c r="O2496" i="4"/>
  <c r="E2505" i="4"/>
  <c r="B2507" i="4"/>
  <c r="K2502" i="4"/>
  <c r="O2501" i="4"/>
  <c r="P2502" i="4"/>
  <c r="E2507" i="4"/>
  <c r="E2508" i="4"/>
  <c r="K2510" i="4"/>
  <c r="J2508" i="4"/>
  <c r="O2508" i="4"/>
  <c r="B2512" i="4"/>
  <c r="O2505" i="4"/>
  <c r="P2506" i="4"/>
  <c r="F2506" i="4"/>
  <c r="J2512" i="4"/>
  <c r="B2516" i="4"/>
  <c r="K2509" i="4"/>
  <c r="J2507" i="4"/>
  <c r="O2507" i="4"/>
  <c r="F2509" i="4"/>
  <c r="P2509" i="4"/>
  <c r="E2516" i="4"/>
  <c r="B2518" i="4"/>
  <c r="O2512" i="4"/>
  <c r="P2513" i="4"/>
  <c r="K2513" i="4"/>
  <c r="E2518" i="4"/>
  <c r="B2523" i="4"/>
  <c r="E2519" i="4"/>
  <c r="K2521" i="4"/>
  <c r="J2519" i="4"/>
  <c r="O2519" i="4"/>
  <c r="F2517" i="4"/>
  <c r="O2516" i="4"/>
  <c r="P2517" i="4"/>
  <c r="J2523" i="4"/>
  <c r="B2527" i="4"/>
  <c r="K2520" i="4"/>
  <c r="J2518" i="4"/>
  <c r="O2518" i="4"/>
  <c r="F2520" i="4"/>
  <c r="P2520" i="4"/>
  <c r="E2527" i="4"/>
  <c r="B2529" i="4"/>
  <c r="K2524" i="4"/>
  <c r="O2523" i="4"/>
  <c r="P2524" i="4"/>
  <c r="E2529" i="4"/>
  <c r="E2530" i="4"/>
  <c r="K2532" i="4"/>
  <c r="J2530" i="4"/>
  <c r="O2530" i="4"/>
  <c r="B2534" i="4"/>
  <c r="O2527" i="4"/>
  <c r="P2528" i="4"/>
  <c r="F2528" i="4"/>
  <c r="J2534" i="4"/>
  <c r="B2538" i="4"/>
  <c r="F2531" i="4"/>
  <c r="P2531" i="4"/>
  <c r="K2531" i="4"/>
  <c r="J2529" i="4"/>
  <c r="O2529" i="4"/>
  <c r="E2538" i="4"/>
  <c r="B2540" i="4"/>
  <c r="K2535" i="4"/>
  <c r="O2534" i="4"/>
  <c r="P2535" i="4"/>
  <c r="E2541" i="4"/>
  <c r="K2543" i="4"/>
  <c r="J2541" i="4"/>
  <c r="O2541" i="4"/>
  <c r="E2540" i="4"/>
  <c r="B2545" i="4"/>
  <c r="O2538" i="4"/>
  <c r="P2539" i="4"/>
  <c r="F2539" i="4"/>
  <c r="J2545" i="4"/>
  <c r="B2549" i="4"/>
  <c r="F2542" i="4"/>
  <c r="P2542" i="4"/>
  <c r="K2542" i="4"/>
  <c r="J2540" i="4"/>
  <c r="O2540" i="4"/>
  <c r="E2549" i="4"/>
  <c r="B2551" i="4"/>
  <c r="O2545" i="4"/>
  <c r="P2546" i="4"/>
  <c r="K2546" i="4"/>
  <c r="E2552" i="4"/>
  <c r="K2554" i="4"/>
  <c r="J2552" i="4"/>
  <c r="O2552" i="4"/>
  <c r="E2551" i="4"/>
  <c r="B2556" i="4"/>
  <c r="O2549" i="4"/>
  <c r="P2550" i="4"/>
  <c r="F2550" i="4"/>
  <c r="J2556" i="4"/>
  <c r="B2560" i="4"/>
  <c r="F2553" i="4"/>
  <c r="P2553" i="4"/>
  <c r="K2553" i="4"/>
  <c r="J2551" i="4"/>
  <c r="O2551" i="4"/>
  <c r="E2560" i="4"/>
  <c r="B2562" i="4"/>
  <c r="O2556" i="4"/>
  <c r="P2557" i="4"/>
  <c r="K2557" i="4"/>
  <c r="E2563" i="4"/>
  <c r="K2565" i="4"/>
  <c r="J2563" i="4"/>
  <c r="O2563" i="4"/>
  <c r="E2562" i="4"/>
  <c r="B2567" i="4"/>
  <c r="F2561" i="4"/>
  <c r="O2560" i="4"/>
  <c r="P2561" i="4"/>
  <c r="J2567" i="4"/>
  <c r="B2571" i="4"/>
  <c r="K2564" i="4"/>
  <c r="J2562" i="4"/>
  <c r="O2562" i="4"/>
  <c r="F2564" i="4"/>
  <c r="P2564" i="4"/>
  <c r="E2571" i="4"/>
  <c r="B2573" i="4"/>
  <c r="K2568" i="4"/>
  <c r="O2567" i="4"/>
  <c r="P2568" i="4"/>
  <c r="E2573" i="4"/>
  <c r="E2574" i="4"/>
  <c r="K2576" i="4"/>
  <c r="J2574" i="4"/>
  <c r="O2574" i="4"/>
  <c r="B2578" i="4"/>
  <c r="O2571" i="4"/>
  <c r="P2572" i="4"/>
  <c r="F2572" i="4"/>
  <c r="J2578" i="4"/>
  <c r="B2582" i="4"/>
  <c r="F2575" i="4"/>
  <c r="P2575" i="4"/>
  <c r="K2575" i="4"/>
  <c r="J2573" i="4"/>
  <c r="O2573" i="4"/>
  <c r="E2582" i="4"/>
  <c r="B2584" i="4"/>
  <c r="O2578" i="4"/>
  <c r="P2579" i="4"/>
  <c r="K2579" i="4"/>
  <c r="E2585" i="4"/>
  <c r="K2587" i="4"/>
  <c r="E2584" i="4"/>
  <c r="B2589" i="4"/>
  <c r="O2582" i="4"/>
  <c r="P2583" i="4"/>
  <c r="F2583" i="4"/>
  <c r="J2589" i="4"/>
  <c r="B2593" i="4"/>
  <c r="K2586" i="4"/>
  <c r="J2584" i="4"/>
  <c r="O2584" i="4"/>
  <c r="F2586" i="4"/>
  <c r="P2586" i="4"/>
  <c r="E2593" i="4"/>
  <c r="B2595" i="4"/>
  <c r="O2589" i="4"/>
  <c r="P2590" i="4"/>
  <c r="K2590" i="4"/>
  <c r="E2596" i="4"/>
  <c r="K2598" i="4"/>
  <c r="J2596" i="4"/>
  <c r="O2596" i="4"/>
  <c r="E2595" i="4"/>
  <c r="B2600" i="4"/>
  <c r="O2593" i="4"/>
  <c r="P2594" i="4"/>
  <c r="F2594" i="4"/>
  <c r="J2600" i="4"/>
  <c r="B2604" i="4"/>
  <c r="K2597" i="4"/>
  <c r="J2595" i="4"/>
  <c r="O2595" i="4"/>
  <c r="F2597" i="4"/>
  <c r="P2597" i="4"/>
  <c r="E2604" i="4"/>
  <c r="B2606" i="4"/>
  <c r="K2601" i="4"/>
  <c r="O2600" i="4"/>
  <c r="P2601" i="4"/>
  <c r="E2606" i="4"/>
  <c r="E2607" i="4"/>
  <c r="K2609" i="4"/>
  <c r="J2607" i="4"/>
  <c r="O2607" i="4"/>
  <c r="B2611" i="4"/>
  <c r="O2604" i="4"/>
  <c r="P2605" i="4"/>
  <c r="F2605" i="4"/>
  <c r="J2611" i="4"/>
  <c r="B2615" i="4"/>
  <c r="F2608" i="4"/>
  <c r="P2608" i="4"/>
  <c r="K2608" i="4"/>
  <c r="J2606" i="4"/>
  <c r="O2606" i="4"/>
  <c r="E2615" i="4"/>
  <c r="B2617" i="4"/>
  <c r="O2611" i="4"/>
  <c r="P2612" i="4"/>
  <c r="K2612" i="4"/>
  <c r="E2617" i="4"/>
  <c r="E2618" i="4"/>
  <c r="K2620" i="4"/>
  <c r="J2618" i="4"/>
  <c r="O2618" i="4"/>
  <c r="B2622" i="4"/>
  <c r="F2616" i="4"/>
  <c r="O2615" i="4"/>
  <c r="P2616" i="4"/>
  <c r="J2622" i="4"/>
  <c r="B2626" i="4"/>
  <c r="F2619" i="4"/>
  <c r="P2619" i="4"/>
  <c r="K2619" i="4"/>
  <c r="J2617" i="4"/>
  <c r="O2617" i="4"/>
  <c r="B2628" i="4"/>
  <c r="E2626" i="4"/>
  <c r="O2622" i="4"/>
  <c r="P2623" i="4"/>
  <c r="K2623" i="4"/>
  <c r="F2627" i="4"/>
  <c r="O2626" i="4"/>
  <c r="P2627" i="4"/>
  <c r="B2633" i="4"/>
  <c r="E2629" i="4"/>
  <c r="K2631" i="4"/>
  <c r="J2629" i="4"/>
  <c r="O2629" i="4"/>
  <c r="E2628" i="4"/>
  <c r="F2630" i="4"/>
  <c r="P2630" i="4"/>
  <c r="K2630" i="4"/>
  <c r="J2628" i="4"/>
  <c r="O2628" i="4"/>
  <c r="J2633" i="4"/>
  <c r="B2637" i="4"/>
  <c r="E2637" i="4"/>
  <c r="B2639" i="4"/>
  <c r="O2633" i="4"/>
  <c r="P2634" i="4"/>
  <c r="K2634" i="4"/>
  <c r="E2640" i="4"/>
  <c r="K2642" i="4"/>
  <c r="J2640" i="4"/>
  <c r="O2640" i="4"/>
  <c r="E2639" i="4"/>
  <c r="B2644" i="4"/>
  <c r="O2637" i="4"/>
  <c r="P2638" i="4"/>
  <c r="F2638" i="4"/>
  <c r="J2644" i="4"/>
  <c r="B2648" i="4"/>
  <c r="F2641" i="4"/>
  <c r="P2641" i="4"/>
  <c r="K2641" i="4"/>
  <c r="J2639" i="4"/>
  <c r="O2639" i="4"/>
  <c r="E2648" i="4"/>
  <c r="B2650" i="4"/>
  <c r="O2644" i="4"/>
  <c r="P2645" i="4"/>
  <c r="K2645" i="4"/>
  <c r="E2651" i="4"/>
  <c r="K2653" i="4"/>
  <c r="J2651" i="4"/>
  <c r="O2651" i="4"/>
  <c r="E2650" i="4"/>
  <c r="B2655" i="4"/>
  <c r="F2649" i="4"/>
  <c r="O2648" i="4"/>
  <c r="P2649" i="4"/>
  <c r="J2655" i="4"/>
  <c r="B2659" i="4"/>
  <c r="F2652" i="4"/>
  <c r="P2652" i="4"/>
  <c r="K2652" i="4"/>
  <c r="J2650" i="4"/>
  <c r="O2650" i="4"/>
  <c r="E2659" i="4"/>
  <c r="B2661" i="4"/>
  <c r="O2655" i="4"/>
  <c r="P2656" i="4"/>
  <c r="K2656" i="4"/>
  <c r="E2661" i="4"/>
  <c r="E2662" i="4"/>
  <c r="K2664" i="4"/>
  <c r="J2662" i="4"/>
  <c r="O2662" i="4"/>
  <c r="B2666" i="4"/>
  <c r="O2659" i="4"/>
  <c r="P2660" i="4"/>
  <c r="F2660" i="4"/>
  <c r="J2666" i="4"/>
  <c r="B2670" i="4"/>
  <c r="K2663" i="4"/>
  <c r="J2661" i="4"/>
  <c r="O2661" i="4"/>
  <c r="F2663" i="4"/>
  <c r="P2663" i="4"/>
  <c r="E2670" i="4"/>
  <c r="B2672" i="4"/>
  <c r="O2666" i="4"/>
  <c r="P2667" i="4"/>
  <c r="K2667" i="4"/>
  <c r="E2672" i="4"/>
  <c r="E2673" i="4"/>
  <c r="K2675" i="4"/>
  <c r="J2673" i="4"/>
  <c r="O2673" i="4"/>
  <c r="B2677" i="4"/>
  <c r="O2670" i="4"/>
  <c r="P2671" i="4"/>
  <c r="F2671" i="4"/>
  <c r="J2677" i="4"/>
  <c r="B2681" i="4"/>
  <c r="K2674" i="4"/>
  <c r="J2672" i="4"/>
  <c r="O2672" i="4"/>
  <c r="F2674" i="4"/>
  <c r="P2674" i="4"/>
  <c r="E2681" i="4"/>
  <c r="B2683" i="4"/>
  <c r="K2678" i="4"/>
  <c r="O2677" i="4"/>
  <c r="P2678" i="4"/>
  <c r="E2683" i="4"/>
  <c r="E2684" i="4"/>
  <c r="K2686" i="4"/>
  <c r="J2684" i="4"/>
  <c r="O2684" i="4"/>
  <c r="B2688" i="4"/>
  <c r="O2681" i="4"/>
  <c r="P2682" i="4"/>
  <c r="F2682" i="4"/>
  <c r="J2688" i="4"/>
  <c r="B2692" i="4"/>
  <c r="K2685" i="4"/>
  <c r="J2683" i="4"/>
  <c r="O2683" i="4"/>
  <c r="F2685" i="4"/>
  <c r="P2685" i="4"/>
  <c r="B2694" i="4"/>
  <c r="E2692" i="4"/>
  <c r="K2689" i="4"/>
  <c r="O2688" i="4"/>
  <c r="P2689" i="4"/>
  <c r="O2692" i="4"/>
  <c r="P2693" i="4"/>
  <c r="F2693" i="4"/>
  <c r="E2695" i="4"/>
  <c r="K2697" i="4"/>
  <c r="J2695" i="4"/>
  <c r="O2695" i="4"/>
  <c r="E2694" i="4"/>
  <c r="B2699" i="4"/>
  <c r="F2696" i="4"/>
  <c r="P2696" i="4"/>
  <c r="K2696" i="4"/>
  <c r="J2694" i="4"/>
  <c r="O2694" i="4"/>
  <c r="J2699" i="4"/>
  <c r="B2703" i="4"/>
  <c r="O2699" i="4"/>
  <c r="P2700" i="4"/>
  <c r="K2700" i="4"/>
  <c r="E2703" i="4"/>
  <c r="B2705" i="4"/>
  <c r="F2704" i="4"/>
  <c r="O2703" i="4"/>
  <c r="P2704" i="4"/>
  <c r="E2705" i="4"/>
  <c r="E2706" i="4"/>
  <c r="K2708" i="4"/>
  <c r="J2706" i="4"/>
  <c r="O2706" i="4"/>
  <c r="B2710" i="4"/>
  <c r="J2710" i="4"/>
  <c r="B2714" i="4"/>
  <c r="F2707" i="4"/>
  <c r="P2707" i="4"/>
  <c r="K2707" i="4"/>
  <c r="J2705" i="4"/>
  <c r="O2705" i="4"/>
  <c r="E2714" i="4"/>
  <c r="B2716" i="4"/>
  <c r="O2710" i="4"/>
  <c r="P2711" i="4"/>
  <c r="K2711" i="4"/>
  <c r="E2716" i="4"/>
  <c r="E2717" i="4"/>
  <c r="K2719" i="4"/>
  <c r="J2717" i="4"/>
  <c r="O2717" i="4"/>
  <c r="B2721" i="4"/>
  <c r="O2714" i="4"/>
  <c r="P2715" i="4"/>
  <c r="F2715" i="4"/>
  <c r="B2725" i="4"/>
  <c r="J2721" i="4"/>
  <c r="K2718" i="4"/>
  <c r="J2716" i="4"/>
  <c r="O2716" i="4"/>
  <c r="F2718" i="4"/>
  <c r="P2718" i="4"/>
  <c r="O2721" i="4"/>
  <c r="P2722" i="4"/>
  <c r="K2722" i="4"/>
  <c r="B2727" i="4"/>
  <c r="E2725" i="4"/>
  <c r="F2726" i="4"/>
  <c r="O2725" i="4"/>
  <c r="P2726" i="4"/>
  <c r="E2728" i="4"/>
  <c r="K2730" i="4"/>
  <c r="J2728" i="4"/>
  <c r="O2728" i="4"/>
  <c r="B2732" i="4"/>
  <c r="E2727" i="4"/>
  <c r="K2729" i="4"/>
  <c r="J2727" i="4"/>
  <c r="O2727" i="4"/>
  <c r="F2729" i="4"/>
  <c r="P2729" i="4"/>
  <c r="J2732" i="4"/>
  <c r="B2736" i="4"/>
  <c r="E2736" i="4"/>
  <c r="B2738" i="4"/>
  <c r="K2733" i="4"/>
  <c r="O2732" i="4"/>
  <c r="P2733" i="4"/>
  <c r="E2739" i="4"/>
  <c r="K2741" i="4"/>
  <c r="J2739" i="4"/>
  <c r="O2739" i="4"/>
  <c r="B2743" i="4"/>
  <c r="E2738" i="4"/>
  <c r="O2736" i="4"/>
  <c r="P2737" i="4"/>
  <c r="F2737" i="4"/>
  <c r="F2740" i="4"/>
  <c r="P2740" i="4"/>
  <c r="K2740" i="4"/>
  <c r="J2738" i="4"/>
  <c r="O2738" i="4"/>
  <c r="J2743" i="4"/>
  <c r="B2747" i="4"/>
  <c r="E2747" i="4"/>
  <c r="B2749" i="4"/>
  <c r="K2744" i="4"/>
  <c r="O2743" i="4"/>
  <c r="P2744" i="4"/>
  <c r="E2750" i="4"/>
  <c r="K2752" i="4"/>
  <c r="J2750" i="4"/>
  <c r="O2750" i="4"/>
  <c r="E2749" i="4"/>
  <c r="B2754" i="4"/>
  <c r="F2748" i="4"/>
  <c r="O2747" i="4"/>
  <c r="P2748" i="4"/>
  <c r="J2754" i="4"/>
  <c r="B2758" i="4"/>
  <c r="F2751" i="4"/>
  <c r="P2751" i="4"/>
  <c r="K2751" i="4"/>
  <c r="J2749" i="4"/>
  <c r="O2749" i="4"/>
  <c r="E2758" i="4"/>
  <c r="B2760" i="4"/>
  <c r="K2755" i="4"/>
  <c r="O2754" i="4"/>
  <c r="P2755" i="4"/>
  <c r="E2760" i="4"/>
  <c r="E2761" i="4"/>
  <c r="K2763" i="4"/>
  <c r="J2761" i="4"/>
  <c r="O2761" i="4"/>
  <c r="B2765" i="4"/>
  <c r="F2759" i="4"/>
  <c r="O2758" i="4"/>
  <c r="P2759" i="4"/>
  <c r="B2769" i="4"/>
  <c r="J2765" i="4"/>
  <c r="K2762" i="4"/>
  <c r="J2760" i="4"/>
  <c r="O2760" i="4"/>
  <c r="F2762" i="4"/>
  <c r="P2762" i="4"/>
  <c r="K2766" i="4"/>
  <c r="O2765" i="4"/>
  <c r="P2766" i="4"/>
  <c r="B2771" i="4"/>
  <c r="E2769" i="4"/>
  <c r="E2771" i="4"/>
  <c r="B2776" i="4"/>
  <c r="E2772" i="4"/>
  <c r="K2774" i="4"/>
  <c r="J2772" i="4"/>
  <c r="O2772" i="4"/>
  <c r="F2770" i="4"/>
  <c r="O2769" i="4"/>
  <c r="P2770" i="4"/>
  <c r="J2776" i="4"/>
  <c r="B2780" i="4"/>
  <c r="K2773" i="4"/>
  <c r="J2771" i="4"/>
  <c r="O2771" i="4"/>
  <c r="F2773" i="4"/>
  <c r="P2773" i="4"/>
  <c r="E2780" i="4"/>
  <c r="B2782" i="4"/>
  <c r="O2776" i="4"/>
  <c r="P2777" i="4"/>
  <c r="K2777" i="4"/>
  <c r="E2783" i="4"/>
  <c r="K2785" i="4"/>
  <c r="J2783" i="4"/>
  <c r="O2783" i="4"/>
  <c r="B2787" i="4"/>
  <c r="E2782" i="4"/>
  <c r="F2781" i="4"/>
  <c r="O2780" i="4"/>
  <c r="P2781" i="4"/>
  <c r="F2784" i="4"/>
  <c r="P2784" i="4"/>
  <c r="K2784" i="4"/>
  <c r="J2782" i="4"/>
  <c r="O2782" i="4"/>
  <c r="E1880" i="4"/>
  <c r="E1881" i="4"/>
  <c r="K1883" i="4"/>
  <c r="J1881" i="4"/>
  <c r="O1881" i="4"/>
  <c r="B1885" i="4"/>
  <c r="B1889" i="4"/>
  <c r="F1882" i="4"/>
  <c r="P1882" i="4"/>
  <c r="B1891" i="4"/>
  <c r="E1889" i="4"/>
  <c r="J1885" i="4"/>
  <c r="K1882" i="4"/>
  <c r="J1880" i="4"/>
  <c r="O1880" i="4"/>
  <c r="O1885" i="4"/>
  <c r="P1886" i="4"/>
  <c r="K1886" i="4"/>
  <c r="F1890" i="4"/>
  <c r="O1889" i="4"/>
  <c r="P1890" i="4"/>
  <c r="B1896" i="4"/>
  <c r="E1891" i="4"/>
  <c r="E1892" i="4"/>
  <c r="K1894" i="4"/>
  <c r="J1892" i="4"/>
  <c r="O1892" i="4"/>
  <c r="K1893" i="4"/>
  <c r="J1891" i="4"/>
  <c r="O1891" i="4"/>
  <c r="F1893" i="4"/>
  <c r="P1893" i="4"/>
  <c r="B1900" i="4"/>
  <c r="J1896" i="4"/>
  <c r="K1897" i="4"/>
  <c r="O1896" i="4"/>
  <c r="P1897" i="4"/>
  <c r="E1900" i="4"/>
  <c r="B1902" i="4"/>
  <c r="E1903" i="4"/>
  <c r="K1905" i="4"/>
  <c r="J1903" i="4"/>
  <c r="O1903" i="4"/>
  <c r="B1907" i="4"/>
  <c r="E1902" i="4"/>
  <c r="O1900" i="4"/>
  <c r="P1901" i="4"/>
  <c r="F1901" i="4"/>
  <c r="K1904" i="4"/>
  <c r="J1902" i="4"/>
  <c r="O1902" i="4"/>
  <c r="F1904" i="4"/>
  <c r="P1904" i="4"/>
  <c r="B1911" i="4"/>
  <c r="J1907" i="4"/>
  <c r="K1908" i="4"/>
  <c r="O1907" i="4"/>
  <c r="P1908" i="4"/>
  <c r="B1913" i="4"/>
  <c r="E1911" i="4"/>
  <c r="B1918" i="4"/>
  <c r="E1913" i="4"/>
  <c r="E1914" i="4"/>
  <c r="K1916" i="4"/>
  <c r="J1914" i="4"/>
  <c r="O1914" i="4"/>
  <c r="F1912" i="4"/>
  <c r="O1911" i="4"/>
  <c r="P1912" i="4"/>
  <c r="K1915" i="4"/>
  <c r="J1913" i="4"/>
  <c r="O1913" i="4"/>
  <c r="F1915" i="4"/>
  <c r="P1915" i="4"/>
  <c r="J1918" i="4"/>
  <c r="B1922" i="4"/>
  <c r="B1924" i="4"/>
  <c r="E1922" i="4"/>
  <c r="K1919" i="4"/>
  <c r="O1918" i="4"/>
  <c r="P1919" i="4"/>
  <c r="O1922" i="4"/>
  <c r="P1923" i="4"/>
  <c r="F1923" i="4"/>
  <c r="E1925" i="4"/>
  <c r="K1927" i="4"/>
  <c r="J1925" i="4"/>
  <c r="O1925" i="4"/>
  <c r="E1924" i="4"/>
  <c r="B1929" i="4"/>
  <c r="J1929" i="4"/>
  <c r="B1933" i="4"/>
  <c r="F1926" i="4"/>
  <c r="P1926" i="4"/>
  <c r="K1926" i="4"/>
  <c r="J1924" i="4"/>
  <c r="O1924" i="4"/>
  <c r="E1933" i="4"/>
  <c r="B1935" i="4"/>
  <c r="O1929" i="4"/>
  <c r="P1930" i="4"/>
  <c r="K1930" i="4"/>
  <c r="E1935" i="4"/>
  <c r="E1936" i="4"/>
  <c r="K1938" i="4"/>
  <c r="J1936" i="4"/>
  <c r="O1936" i="4"/>
  <c r="B1940" i="4"/>
  <c r="O1933" i="4"/>
  <c r="P1934" i="4"/>
  <c r="F1934" i="4"/>
  <c r="J1940" i="4"/>
  <c r="B1944" i="4"/>
  <c r="K1937" i="4"/>
  <c r="J1935" i="4"/>
  <c r="O1935" i="4"/>
  <c r="F1937" i="4"/>
  <c r="P1937" i="4"/>
  <c r="B1946" i="4"/>
  <c r="E1944" i="4"/>
  <c r="O1940" i="4"/>
  <c r="P1941" i="4"/>
  <c r="K1941" i="4"/>
  <c r="O1944" i="4"/>
  <c r="P1945" i="4"/>
  <c r="F1945" i="4"/>
  <c r="E1947" i="4"/>
  <c r="K1949" i="4"/>
  <c r="J1947" i="4"/>
  <c r="O1947" i="4"/>
  <c r="B1951" i="4"/>
  <c r="E1946" i="4"/>
  <c r="B1955" i="4"/>
  <c r="J1951" i="4"/>
  <c r="K1948" i="4"/>
  <c r="J1946" i="4"/>
  <c r="O1946" i="4"/>
  <c r="F1948" i="4"/>
  <c r="P1948" i="4"/>
  <c r="O1951" i="4"/>
  <c r="P1952" i="4"/>
  <c r="K1952" i="4"/>
  <c r="B1957" i="4"/>
  <c r="E1955" i="4"/>
  <c r="O1955" i="4"/>
  <c r="P1956" i="4"/>
  <c r="F1956" i="4"/>
  <c r="E1958" i="4"/>
  <c r="K1960" i="4"/>
  <c r="J1958" i="4"/>
  <c r="O1958" i="4"/>
  <c r="E1957" i="4"/>
  <c r="B1962" i="4"/>
  <c r="B1966" i="4"/>
  <c r="J1962" i="4"/>
  <c r="K1959" i="4"/>
  <c r="J1957" i="4"/>
  <c r="O1957" i="4"/>
  <c r="F1959" i="4"/>
  <c r="P1959" i="4"/>
  <c r="O1962" i="4"/>
  <c r="P1963" i="4"/>
  <c r="K1963" i="4"/>
  <c r="E1966" i="4"/>
  <c r="B1968" i="4"/>
  <c r="B1973" i="4"/>
  <c r="E1968" i="4"/>
  <c r="E1969" i="4"/>
  <c r="K1971" i="4"/>
  <c r="J1969" i="4"/>
  <c r="O1969" i="4"/>
  <c r="E1878" i="4"/>
  <c r="F1967" i="4"/>
  <c r="O1966" i="4"/>
  <c r="P1967" i="4"/>
  <c r="F1879" i="4"/>
  <c r="K1970" i="4"/>
  <c r="J1968" i="4"/>
  <c r="O1968" i="4"/>
  <c r="P1879" i="4"/>
  <c r="F1970" i="4"/>
  <c r="P1970" i="4"/>
  <c r="O1878" i="4"/>
  <c r="J1973" i="4"/>
  <c r="B1977" i="4"/>
  <c r="K1974" i="4"/>
  <c r="O1973" i="4"/>
  <c r="P1974" i="4"/>
  <c r="B1979" i="4"/>
  <c r="E1977" i="4"/>
  <c r="F1978" i="4"/>
  <c r="O1977" i="4"/>
  <c r="P1978" i="4"/>
  <c r="E1980" i="4"/>
  <c r="K1982" i="4"/>
  <c r="J1980" i="4"/>
  <c r="O1980" i="4"/>
  <c r="E1979" i="4"/>
  <c r="B1984" i="4"/>
  <c r="B1988" i="4"/>
  <c r="J1984" i="4"/>
  <c r="F1981" i="4"/>
  <c r="P1981" i="4"/>
  <c r="K1981" i="4"/>
  <c r="J1979" i="4"/>
  <c r="O1979" i="4"/>
  <c r="O1984" i="4"/>
  <c r="P1985" i="4"/>
  <c r="K1985" i="4"/>
  <c r="E1988" i="4"/>
  <c r="B1990" i="4"/>
  <c r="E1991" i="4"/>
  <c r="K1993" i="4"/>
  <c r="J1991" i="4"/>
  <c r="O1991" i="4"/>
  <c r="E1990" i="4"/>
  <c r="B1995" i="4"/>
  <c r="F1989" i="4"/>
  <c r="O1988" i="4"/>
  <c r="P1989" i="4"/>
  <c r="J1995" i="4"/>
  <c r="B1999" i="4"/>
  <c r="F1992" i="4"/>
  <c r="P1992" i="4"/>
  <c r="K1992" i="4"/>
  <c r="J1990" i="4"/>
  <c r="O1990" i="4"/>
  <c r="B2001" i="4"/>
  <c r="E1999" i="4"/>
  <c r="K1996" i="4"/>
  <c r="O1995" i="4"/>
  <c r="P1996" i="4"/>
  <c r="O1999" i="4"/>
  <c r="P2000" i="4"/>
  <c r="F2000" i="4"/>
  <c r="E2001" i="4"/>
  <c r="B2006" i="4"/>
  <c r="E2002" i="4"/>
  <c r="K2004" i="4"/>
  <c r="J2002" i="4"/>
  <c r="O2002" i="4"/>
  <c r="J2006" i="4"/>
  <c r="B2010" i="4"/>
  <c r="K2003" i="4"/>
  <c r="J2001" i="4"/>
  <c r="O2001" i="4"/>
  <c r="F2003" i="4"/>
  <c r="P2003" i="4"/>
  <c r="E2010" i="4"/>
  <c r="B2012" i="4"/>
  <c r="K2007" i="4"/>
  <c r="O2006" i="4"/>
  <c r="P2007" i="4"/>
  <c r="B2017" i="4"/>
  <c r="E2012" i="4"/>
  <c r="E2013" i="4"/>
  <c r="K2015" i="4"/>
  <c r="J2013" i="4"/>
  <c r="O2013" i="4"/>
  <c r="F2011" i="4"/>
  <c r="O2010" i="4"/>
  <c r="P2011" i="4"/>
  <c r="K2014" i="4"/>
  <c r="J2012" i="4"/>
  <c r="O2012" i="4"/>
  <c r="F2014" i="4"/>
  <c r="P2014" i="4"/>
  <c r="J2017" i="4"/>
  <c r="B2021" i="4"/>
  <c r="E2021" i="4"/>
  <c r="B2023" i="4"/>
  <c r="O2017" i="4"/>
  <c r="P2018" i="4"/>
  <c r="K2018" i="4"/>
  <c r="E2024" i="4"/>
  <c r="K2026" i="4"/>
  <c r="J2024" i="4"/>
  <c r="O2024" i="4"/>
  <c r="E2023" i="4"/>
  <c r="B2028" i="4"/>
  <c r="F2022" i="4"/>
  <c r="O2021" i="4"/>
  <c r="P2022" i="4"/>
  <c r="J2028" i="4"/>
  <c r="B2032" i="4"/>
  <c r="F2025" i="4"/>
  <c r="P2025" i="4"/>
  <c r="K2025" i="4"/>
  <c r="J2023" i="4"/>
  <c r="O2023" i="4"/>
  <c r="E2032" i="4"/>
  <c r="B2034" i="4"/>
  <c r="O2028" i="4"/>
  <c r="P2029" i="4"/>
  <c r="K2029" i="4"/>
  <c r="B2039" i="4"/>
  <c r="E2034" i="4"/>
  <c r="E2035" i="4"/>
  <c r="K2037" i="4"/>
  <c r="J2035" i="4"/>
  <c r="O2035" i="4"/>
  <c r="F2033" i="4"/>
  <c r="O2032" i="4"/>
  <c r="P2033" i="4"/>
  <c r="K2036" i="4"/>
  <c r="J2034" i="4"/>
  <c r="O2034" i="4"/>
  <c r="F2036" i="4"/>
  <c r="P2036" i="4"/>
  <c r="B2043" i="4"/>
  <c r="J2039" i="4"/>
  <c r="K2040" i="4"/>
  <c r="O2039" i="4"/>
  <c r="P2040" i="4"/>
  <c r="E2043" i="4"/>
  <c r="B2045" i="4"/>
  <c r="E2046" i="4"/>
  <c r="K2048" i="4"/>
  <c r="J2046" i="4"/>
  <c r="O2046" i="4"/>
  <c r="B2050" i="4"/>
  <c r="E2045" i="4"/>
  <c r="O2043" i="4"/>
  <c r="P2044" i="4"/>
  <c r="F2044" i="4"/>
  <c r="K2047" i="4"/>
  <c r="J2045" i="4"/>
  <c r="O2045" i="4"/>
  <c r="F2047" i="4"/>
  <c r="P2047" i="4"/>
  <c r="J2050" i="4"/>
  <c r="B2054" i="4"/>
  <c r="E2054" i="4"/>
  <c r="B2056" i="4"/>
  <c r="K2051" i="4"/>
  <c r="O2050" i="4"/>
  <c r="P2051" i="4"/>
  <c r="E2057" i="4"/>
  <c r="K2059" i="4"/>
  <c r="J2057" i="4"/>
  <c r="O2057" i="4"/>
  <c r="E2056" i="4"/>
  <c r="B2061" i="4"/>
  <c r="O2054" i="4"/>
  <c r="P2055" i="4"/>
  <c r="F2055" i="4"/>
  <c r="B2065" i="4"/>
  <c r="J2061" i="4"/>
  <c r="F2058" i="4"/>
  <c r="P2058" i="4"/>
  <c r="K2058" i="4"/>
  <c r="J2056" i="4"/>
  <c r="O2056" i="4"/>
  <c r="O2061" i="4"/>
  <c r="P2062" i="4"/>
  <c r="K2062" i="4"/>
  <c r="E2065" i="4"/>
  <c r="B2067" i="4"/>
  <c r="E2068" i="4"/>
  <c r="K2070" i="4"/>
  <c r="J2068" i="4"/>
  <c r="O2068" i="4"/>
  <c r="B2072" i="4"/>
  <c r="E2067" i="4"/>
  <c r="O2065" i="4"/>
  <c r="P2066" i="4"/>
  <c r="F2066" i="4"/>
  <c r="K2069" i="4"/>
  <c r="J2067" i="4"/>
  <c r="O2067" i="4"/>
  <c r="F2069" i="4"/>
  <c r="P2069" i="4"/>
  <c r="B2076" i="4"/>
  <c r="J2072" i="4"/>
  <c r="K2073" i="4"/>
  <c r="O2072" i="4"/>
  <c r="P2073" i="4"/>
  <c r="B2078" i="4"/>
  <c r="E2076" i="4"/>
  <c r="E2079" i="4"/>
  <c r="K2081" i="4"/>
  <c r="J2079" i="4"/>
  <c r="O2079" i="4"/>
  <c r="B2083" i="4"/>
  <c r="E2078" i="4"/>
  <c r="O2076" i="4"/>
  <c r="P2077" i="4"/>
  <c r="F2077" i="4"/>
  <c r="K2080" i="4"/>
  <c r="J2078" i="4"/>
  <c r="O2078" i="4"/>
  <c r="F2080" i="4"/>
  <c r="P2080" i="4"/>
  <c r="J2083" i="4"/>
  <c r="B2087" i="4"/>
  <c r="K2084" i="4"/>
  <c r="O2083" i="4"/>
  <c r="P2084" i="4"/>
</calcChain>
</file>

<file path=xl/sharedStrings.xml><?xml version="1.0" encoding="utf-8"?>
<sst xmlns="http://schemas.openxmlformats.org/spreadsheetml/2006/main" count="16731" uniqueCount="138">
  <si>
    <t>Last Payment</t>
  </si>
  <si>
    <t>Discount rate</t>
  </si>
  <si>
    <t>PV</t>
  </si>
  <si>
    <t>PV Calc as of</t>
  </si>
  <si>
    <t>Y</t>
  </si>
  <si>
    <t>Worksheet Instructions:</t>
  </si>
  <si>
    <t>N</t>
  </si>
  <si>
    <t>Beginning measurement date</t>
  </si>
  <si>
    <t>First Payment in measurement period</t>
  </si>
  <si>
    <t>Payment Date</t>
  </si>
  <si>
    <t>Interest</t>
  </si>
  <si>
    <t>Difference Between Actual and Expected Rent</t>
  </si>
  <si>
    <t>Total Actual Payment</t>
  </si>
  <si>
    <t>Amortization</t>
  </si>
  <si>
    <t>EOM</t>
  </si>
  <si>
    <t>Input Errors</t>
  </si>
  <si>
    <t>Implementation FYE</t>
  </si>
  <si>
    <t>General Fund</t>
  </si>
  <si>
    <t>Conversion to Governmental Activities</t>
  </si>
  <si>
    <t>Governmental Activities</t>
  </si>
  <si>
    <t>DR</t>
  </si>
  <si>
    <t>CR</t>
  </si>
  <si>
    <t>Cumulative Effect PPA</t>
  </si>
  <si>
    <t>Other Financing Source</t>
  </si>
  <si>
    <t>Accumulated Depreciation - Asset under Capital Lease</t>
  </si>
  <si>
    <t>Asset under Capital Lease</t>
  </si>
  <si>
    <t>Capital Outlay</t>
  </si>
  <si>
    <t>Debt Payable under Capital Lease</t>
  </si>
  <si>
    <t>What is your fiscal year end?</t>
  </si>
  <si>
    <t xml:space="preserve">Fiscal Year Ended </t>
  </si>
  <si>
    <t>Month-End for JE</t>
  </si>
  <si>
    <t>Cash</t>
  </si>
  <si>
    <t>Debt Service Expenditure - Principal</t>
  </si>
  <si>
    <t>Debt Service Expenditure - Interest</t>
  </si>
  <si>
    <t>No Entry</t>
  </si>
  <si>
    <t>Interest Expense</t>
  </si>
  <si>
    <t xml:space="preserve">  &lt;&lt; Select from dropdown list</t>
  </si>
  <si>
    <t>Operating</t>
  </si>
  <si>
    <t>Lessor</t>
  </si>
  <si>
    <t xml:space="preserve">  &lt;&lt; Formula driven by prior responses</t>
  </si>
  <si>
    <t>Initial date to record lease under GASB 87</t>
  </si>
  <si>
    <t>Before Restatement</t>
  </si>
  <si>
    <t>Inflows/Outflows(Revenues/Expenses)</t>
  </si>
  <si>
    <t>Assets/Liabilities</t>
  </si>
  <si>
    <t>Accrued Interest</t>
  </si>
  <si>
    <t>Accrue unpaid interest at year-end - entry reverses in subsequent month.</t>
  </si>
  <si>
    <t>1st Year Debits</t>
  </si>
  <si>
    <t>1st Year Credits</t>
  </si>
  <si>
    <t>Ending Balance</t>
  </si>
  <si>
    <t>Monthly</t>
  </si>
  <si>
    <t>Quarterly</t>
  </si>
  <si>
    <t>Annually</t>
  </si>
  <si>
    <t>Frequency Factor</t>
  </si>
  <si>
    <t xml:space="preserve">Number of amortization periods = </t>
  </si>
  <si>
    <t>Period</t>
  </si>
  <si>
    <t>LCYP</t>
  </si>
  <si>
    <t>Warnings</t>
  </si>
  <si>
    <t>Note: Adjust for rounding differences as needed</t>
  </si>
  <si>
    <t xml:space="preserve">  &lt;&lt; Formula - This date is the later of day 1 of the 1st year of implementation or the beginning lease date</t>
  </si>
  <si>
    <t>Remove Asset under Capital Lease and Debt Payable under Capital Lease</t>
  </si>
  <si>
    <t>Accrued Interest Payable</t>
  </si>
  <si>
    <t>GASB 96 Accounting Template</t>
  </si>
  <si>
    <t>Note 1 - This workbook should be completed for each individual IT arrangement being reported under GASB 96.  Modifications that  are required to be reported as separate arrangements under the guidance will also require a separate workbook.  If, after initial recording of a SBITA under GASB 96, the arrangement is modified, terminated or partially terminated (see GASB 96 paragraphs 52-57 for qualifying modifications), the unit will need to remeasure the subscription liability and asset during the accounting period of modification/termination/partial termination.  A separate SBITA template should be used to perform the remeasurement.  The existing balances should then be adjusted to the new modified balances, with any difference being posted to a gain or loss account.</t>
  </si>
  <si>
    <t>Note 2 - This workbook assumes GASB 96 implementation for FYE 6/30/2023 (or later, depending on your fiscal year end), applied retroactively to the prior fiscal year for presentation for arrangements entered into prior to the implementation year.  Prior period restatements should be made with materiality in consideration.  If no prior period restatements are made due to immateriality, prior period reclassifications can still be applied to MD&amp;A discussions.</t>
  </si>
  <si>
    <t>SBITA Description (include description of asset)</t>
  </si>
  <si>
    <t xml:space="preserve">  &lt;&lt; Enter brief description of asset</t>
  </si>
  <si>
    <t>Was the arrangement in place prior to the first year of GASB 96 implementation?</t>
  </si>
  <si>
    <t>Prior fiscal year end for SBITA restatement under GASB 96</t>
  </si>
  <si>
    <t>Ending Arrangement Date</t>
  </si>
  <si>
    <t>First Subscription Payment Due Date on/after</t>
  </si>
  <si>
    <t>Last Subscription Payment Due Date</t>
  </si>
  <si>
    <t>What is the subscription payment frequency (monthly, quarterly, annually)?</t>
  </si>
  <si>
    <t>Are there any subscription prepayments to be applied to future months?</t>
  </si>
  <si>
    <t>Are there capitalizable implementaion costs associated with the subscription asset?</t>
  </si>
  <si>
    <t>Was an incentive received at or before the commencement of the SBITA?</t>
  </si>
  <si>
    <t>What is the annual discount rate for the SBITA at</t>
  </si>
  <si>
    <t>Step 1 - Complete the first section of the Lease Questionnaire tab in order of the questions per the specific instructions for each line 1 - 16.</t>
  </si>
  <si>
    <t>Step 2 - On the Calculations tab, fill in the estimated payment amounts in the red-highlighted Column "I" labelled "INPUT Expected Scheduled Payment Amount, net of Any Incentive".  Monthly payment dates automatically populate based on questionnaire responses.  Make sure there is a payment amount provided for each scheduled payment date.  If there is no scheduled payment for a given month, then disregard the warning sign.  The amounts input should be what is known at the later of SBITA inception or the beginning of year 1 of GASB 96 implementation. Refer to GASB 96 paragraph 16 for more information.</t>
  </si>
  <si>
    <t>Ending SBITA date</t>
  </si>
  <si>
    <t>= Beginning Subscription Liability</t>
  </si>
  <si>
    <t xml:space="preserve">  Prepayments, capitalizable implementation costs net of incentives</t>
  </si>
  <si>
    <t>= Beginning Subscription Asset</t>
  </si>
  <si>
    <t>Expected/Base Subscription Payments and Subscription Liability</t>
  </si>
  <si>
    <t>Actual Subscription Payments and Adjustments to Amortization Expense</t>
  </si>
  <si>
    <t>Subscription Asset Amortization</t>
  </si>
  <si>
    <t>INPUT 
Expected Scheduled Payment Amount net of any Incentive (include asset component, do not include usage/other components)</t>
  </si>
  <si>
    <t>INPUT
Actual Scheduled Payment Amount net of Incentive</t>
  </si>
  <si>
    <t>Principal (Reduction)
Increase</t>
  </si>
  <si>
    <t>Step 3 - On the Lessee Calculations tab, fill in the actual scheduled payment amounts in the red-highlighted Column "R" labelled  "INPUT Actual Scheduled Payment Amount".  Generally, this amount should be the same as the amount entered in Step 2.  If the expected scheduled payment was based on an increase based upon a future index rate, then an index rate change may cause a difference between this amount and the amount in Step 2.  Populate through the end of the fiscal year.  If there is no scheduled payment for a given month, then disregard the warning sign.</t>
  </si>
  <si>
    <t>Record subscription payment</t>
  </si>
  <si>
    <t>Subscription Asset</t>
  </si>
  <si>
    <t>Accumulated amortization - subscription asset</t>
  </si>
  <si>
    <t>Subscription Liability</t>
  </si>
  <si>
    <t>Subscription Amortization Expense</t>
  </si>
  <si>
    <t>Interest Expense-96</t>
  </si>
  <si>
    <t>Variable expense - 96</t>
  </si>
  <si>
    <t>INPUT
Add'l Usage/Other Payments for SBITA (those deemed not unreasonable) net of any Contingent and Variable Incentives</t>
  </si>
  <si>
    <t>Variable Expense - 96</t>
  </si>
  <si>
    <t>Variable  Expenditure expense - 96</t>
  </si>
  <si>
    <t>Amortization Expense Subscription Asset</t>
  </si>
  <si>
    <t>Record subscription asset amortization</t>
  </si>
  <si>
    <t>Record variable expense</t>
  </si>
  <si>
    <t>subscription Liability</t>
  </si>
  <si>
    <t>Amortization Expense subscription Asset</t>
  </si>
  <si>
    <t>subscription Amortization Expense</t>
  </si>
  <si>
    <t xml:space="preserve">Variable Rental expense - 96 </t>
  </si>
  <si>
    <t>variable expenditure expense - 96</t>
  </si>
  <si>
    <t>Adjustment to Subscription Expense</t>
  </si>
  <si>
    <t>Beginning Subscription Asset Balance</t>
  </si>
  <si>
    <t>Ending Subscription Asset Balance</t>
  </si>
  <si>
    <t>SBITA Questionnaire</t>
  </si>
  <si>
    <t>Beginning Subscription Date</t>
  </si>
  <si>
    <t xml:space="preserve">  &lt;&lt; Enter beginning subscription date</t>
  </si>
  <si>
    <t xml:space="preserve">  &lt;&lt; Enter ending subscription date</t>
  </si>
  <si>
    <t xml:space="preserve">  &lt;&lt; Enter the first subscription payment due date after the date indicated</t>
  </si>
  <si>
    <t xml:space="preserve">  &lt;&lt; Enter the last subscription payment due date in the subscription term</t>
  </si>
  <si>
    <t xml:space="preserve">  &lt;&lt; Use the annual discount rate stated in subscription contract if available, otherwise use the internal rate of return for the subscription.  If the internal rate of return cannot be determined, use the organization's annual incremental borrowing rate (See GASB 62 paragraphs 183-184)</t>
  </si>
  <si>
    <t>To record inception of SBITA and data migration costs</t>
  </si>
  <si>
    <t>Updating Instructions:</t>
  </si>
  <si>
    <t>Password GASB 96</t>
  </si>
  <si>
    <t>n</t>
  </si>
  <si>
    <t>3rd Year Debits</t>
  </si>
  <si>
    <t>3rd Year Credits</t>
  </si>
  <si>
    <t>2nd Year Debits</t>
  </si>
  <si>
    <t>2nd Year Credits</t>
  </si>
  <si>
    <t>4th Year Debits</t>
  </si>
  <si>
    <t>4th Year Credits</t>
  </si>
  <si>
    <t>5th Year Debits</t>
  </si>
  <si>
    <t>5th Year Credits</t>
  </si>
  <si>
    <t>Beg of Month, Quarter, Year Principal (Based on payment frequency)</t>
  </si>
  <si>
    <r>
      <t>End of Month, Quarter, Year Principal (</t>
    </r>
    <r>
      <rPr>
        <b/>
        <sz val="12"/>
        <color theme="1"/>
        <rFont val="Arial"/>
        <family val="2"/>
      </rPr>
      <t>B</t>
    </r>
    <r>
      <rPr>
        <sz val="12"/>
        <color theme="1"/>
        <rFont val="Arial"/>
        <family val="2"/>
      </rPr>
      <t>ased on payment frequency)</t>
    </r>
  </si>
  <si>
    <t>Unpaid Interest at End of Month, Quarter, Year (Based on payment frequency)</t>
  </si>
  <si>
    <t xml:space="preserve">Step 4 - Review the resulting journal entries on the 1st Year AJEs tab.  Make modifications to the resulting entries as necessary. </t>
  </si>
  <si>
    <r>
      <t>Step 5</t>
    </r>
    <r>
      <rPr>
        <b/>
        <sz val="11"/>
        <color theme="1"/>
        <rFont val="Arial"/>
        <family val="2"/>
      </rPr>
      <t xml:space="preserve"> – </t>
    </r>
    <r>
      <rPr>
        <b/>
        <sz val="12"/>
        <color theme="1"/>
        <rFont val="Arial"/>
        <family val="2"/>
      </rPr>
      <t>Review the Trial Balance Crosswalk tab ending balances for appropriateness.  Subscription Asset less Accumulated Amortization, and Subscription Liability amounts should tie back to the amortization schedules on the Calculations tab.  The "Cash" credit amount represents all subscription payments made during the year.</t>
    </r>
  </si>
  <si>
    <t xml:space="preserve">5 years out should be good for calculations. If you find you need more there are hidden items on the first year AJEs that will go out futher and you can create a tab and trial balance. </t>
  </si>
  <si>
    <t>Subscription Based IT Arrangements</t>
  </si>
  <si>
    <t>To record inception of SBITA and data conversion costs</t>
  </si>
  <si>
    <t xml:space="preserve">Update the calculation dates on questionnaire page.  They are hidden with white lettering below the questionnaire.  You will also have to update that data table range for the hidden dates so after this implementation it can go for years without updating or you can choose to update annually.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</si>
</sst>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5" x14ac:knownFonts="1">
    <font>
      <sz val="11"/>
      <color theme="1"/>
      <name val="Calibri"/>
      <family val="2"/>
      <scheme val="minor"/>
    </font>
    <font>
      <sz val="11"/>
      <color theme="1"/>
      <name val="Calibri"/>
      <family val="2"/>
      <scheme val="minor"/>
    </font>
    <font>
      <sz val="10"/>
      <name val="Arial"/>
      <family val="2"/>
    </font>
    <font>
      <b/>
      <sz val="11"/>
      <color rgb="FFFF0000"/>
      <name val="Calibri"/>
      <family val="2"/>
      <scheme val="minor"/>
    </font>
    <font>
      <sz val="11"/>
      <color theme="1"/>
      <name val="Arial"/>
      <family val="2"/>
    </font>
    <font>
      <b/>
      <sz val="11"/>
      <color theme="1"/>
      <name val="Arial"/>
      <family val="2"/>
    </font>
    <font>
      <b/>
      <sz val="12"/>
      <color theme="1"/>
      <name val="Arial"/>
      <family val="2"/>
    </font>
    <font>
      <sz val="12"/>
      <color theme="1"/>
      <name val="Arial"/>
      <family val="2"/>
    </font>
    <font>
      <sz val="12"/>
      <color theme="0"/>
      <name val="Arial"/>
      <family val="2"/>
    </font>
    <font>
      <sz val="12"/>
      <color rgb="FFFF0000"/>
      <name val="Arial"/>
      <family val="2"/>
    </font>
    <font>
      <b/>
      <sz val="12"/>
      <color rgb="FFFF0000"/>
      <name val="Arial"/>
      <family val="2"/>
    </font>
    <font>
      <b/>
      <sz val="12"/>
      <name val="Arial"/>
      <family val="2"/>
    </font>
    <font>
      <i/>
      <sz val="12"/>
      <color theme="1"/>
      <name val="Arial"/>
      <family val="2"/>
    </font>
    <font>
      <sz val="11"/>
      <color theme="0"/>
      <name val="Calibri"/>
      <family val="2"/>
      <scheme val="minor"/>
    </font>
    <font>
      <sz val="11"/>
      <color rgb="FFFF000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43">
    <xf numFmtId="0" fontId="0" fillId="0" borderId="0" xfId="0"/>
    <xf numFmtId="14" fontId="0" fillId="0" borderId="0" xfId="0" applyNumberFormat="1"/>
    <xf numFmtId="43" fontId="0" fillId="0" borderId="0" xfId="1" applyFont="1"/>
    <xf numFmtId="43" fontId="0" fillId="0" borderId="0" xfId="0" applyNumberFormat="1"/>
    <xf numFmtId="0" fontId="0" fillId="2" borderId="0" xfId="0" applyFill="1"/>
    <xf numFmtId="43" fontId="0" fillId="0" borderId="0" xfId="1" applyFont="1" applyFill="1"/>
    <xf numFmtId="43" fontId="3" fillId="0" borderId="0" xfId="1" applyFont="1" applyFill="1"/>
    <xf numFmtId="43" fontId="3" fillId="0" borderId="0" xfId="1" applyFont="1" applyFill="1" applyAlignment="1">
      <alignment wrapText="1"/>
    </xf>
    <xf numFmtId="43" fontId="0" fillId="0" borderId="0" xfId="1" applyFont="1" applyFill="1" applyProtection="1">
      <protection locked="0"/>
    </xf>
    <xf numFmtId="43" fontId="0" fillId="0" borderId="0" xfId="1" applyFont="1" applyProtection="1">
      <protection locked="0"/>
    </xf>
    <xf numFmtId="0" fontId="4" fillId="0" borderId="0" xfId="0" applyFont="1"/>
    <xf numFmtId="0" fontId="5" fillId="0" borderId="0" xfId="0" applyFont="1"/>
    <xf numFmtId="43" fontId="4" fillId="0" borderId="0" xfId="1" applyFont="1" applyBorder="1"/>
    <xf numFmtId="0" fontId="6" fillId="0" borderId="0" xfId="0" applyFont="1" applyAlignment="1">
      <alignment horizontal="left"/>
    </xf>
    <xf numFmtId="0" fontId="7" fillId="0" borderId="0" xfId="0" applyFont="1"/>
    <xf numFmtId="14" fontId="6" fillId="0" borderId="0" xfId="0" applyNumberFormat="1" applyFont="1"/>
    <xf numFmtId="0" fontId="6" fillId="0" borderId="0" xfId="0" applyFont="1"/>
    <xf numFmtId="0" fontId="7" fillId="0" borderId="0" xfId="0" applyFont="1" applyAlignment="1">
      <alignment horizontal="left"/>
    </xf>
    <xf numFmtId="0" fontId="8" fillId="0" borderId="0" xfId="0" applyFont="1"/>
    <xf numFmtId="0" fontId="9" fillId="0" borderId="0" xfId="0" quotePrefix="1" applyFont="1" applyAlignment="1">
      <alignment vertical="center"/>
    </xf>
    <xf numFmtId="14" fontId="7" fillId="0" borderId="1" xfId="0" applyNumberFormat="1" applyFont="1" applyBorder="1" applyAlignment="1" applyProtection="1">
      <alignment horizontal="right"/>
      <protection locked="0"/>
    </xf>
    <xf numFmtId="0" fontId="9" fillId="0" borderId="0" xfId="0" quotePrefix="1" applyFont="1"/>
    <xf numFmtId="14" fontId="8" fillId="0" borderId="0" xfId="0" applyNumberFormat="1" applyFont="1"/>
    <xf numFmtId="14" fontId="7" fillId="0" borderId="1" xfId="0" applyNumberFormat="1" applyFont="1" applyBorder="1" applyAlignment="1">
      <alignment horizontal="right"/>
    </xf>
    <xf numFmtId="0" fontId="7" fillId="0" borderId="0" xfId="0" quotePrefix="1" applyFont="1"/>
    <xf numFmtId="14" fontId="7" fillId="0" borderId="0" xfId="0" applyNumberFormat="1" applyFont="1" applyAlignment="1">
      <alignment horizontal="left"/>
    </xf>
    <xf numFmtId="0" fontId="7" fillId="0" borderId="1" xfId="0" applyFont="1" applyBorder="1" applyAlignment="1" applyProtection="1">
      <alignment horizontal="right"/>
      <protection locked="0"/>
    </xf>
    <xf numFmtId="43" fontId="7" fillId="0" borderId="1" xfId="1" applyFont="1" applyBorder="1" applyAlignment="1" applyProtection="1">
      <alignment horizontal="left"/>
      <protection locked="0"/>
    </xf>
    <xf numFmtId="14" fontId="7" fillId="0" borderId="0" xfId="0" applyNumberFormat="1" applyFont="1" applyAlignment="1">
      <alignment horizontal="right"/>
    </xf>
    <xf numFmtId="0" fontId="9" fillId="0" borderId="0" xfId="0" applyFont="1"/>
    <xf numFmtId="0" fontId="7" fillId="0" borderId="14" xfId="0" applyFont="1" applyBorder="1" applyAlignment="1" applyProtection="1">
      <alignment horizontal="center" wrapText="1"/>
      <protection locked="0"/>
    </xf>
    <xf numFmtId="43" fontId="4" fillId="0" borderId="0" xfId="1" applyFont="1"/>
    <xf numFmtId="43" fontId="4" fillId="0" borderId="0" xfId="0" applyNumberFormat="1" applyFont="1"/>
    <xf numFmtId="43" fontId="8" fillId="0" borderId="0" xfId="1" applyFont="1"/>
    <xf numFmtId="43" fontId="7" fillId="0" borderId="0" xfId="1" applyFont="1"/>
    <xf numFmtId="14" fontId="7" fillId="0" borderId="0" xfId="0" applyNumberFormat="1" applyFont="1"/>
    <xf numFmtId="10" fontId="7" fillId="0" borderId="0" xfId="2" applyNumberFormat="1" applyFont="1" applyAlignment="1"/>
    <xf numFmtId="14" fontId="7" fillId="0" borderId="0" xfId="0" applyNumberFormat="1" applyFont="1" applyAlignment="1">
      <alignment horizontal="center" wrapText="1"/>
    </xf>
    <xf numFmtId="43" fontId="6" fillId="0" borderId="0" xfId="1" applyFont="1"/>
    <xf numFmtId="0" fontId="6" fillId="0" borderId="0" xfId="0" quotePrefix="1" applyFont="1"/>
    <xf numFmtId="43" fontId="7" fillId="0" borderId="2" xfId="0" applyNumberFormat="1" applyFont="1" applyBorder="1"/>
    <xf numFmtId="43" fontId="6" fillId="0" borderId="0" xfId="0" applyNumberFormat="1" applyFont="1"/>
    <xf numFmtId="0" fontId="7" fillId="2" borderId="0" xfId="0" applyFont="1" applyFill="1"/>
    <xf numFmtId="14" fontId="7" fillId="0" borderId="1" xfId="0" applyNumberFormat="1" applyFont="1" applyBorder="1" applyAlignment="1">
      <alignment horizontal="center"/>
    </xf>
    <xf numFmtId="43" fontId="10" fillId="0" borderId="1" xfId="1" applyFont="1" applyFill="1" applyBorder="1" applyAlignment="1">
      <alignment horizontal="center" wrapText="1"/>
    </xf>
    <xf numFmtId="43" fontId="7" fillId="0" borderId="1" xfId="1" applyFont="1" applyFill="1" applyBorder="1" applyAlignment="1">
      <alignment horizontal="center" wrapText="1"/>
    </xf>
    <xf numFmtId="0" fontId="7" fillId="0" borderId="1" xfId="0" applyFont="1" applyBorder="1" applyAlignment="1">
      <alignment horizontal="center" wrapText="1"/>
    </xf>
    <xf numFmtId="0" fontId="10" fillId="0" borderId="1" xfId="0" applyFont="1" applyBorder="1" applyAlignment="1">
      <alignment horizontal="center" wrapText="1"/>
    </xf>
    <xf numFmtId="43" fontId="7" fillId="0" borderId="0" xfId="1" applyFont="1" applyFill="1" applyProtection="1">
      <protection locked="0"/>
    </xf>
    <xf numFmtId="43" fontId="10" fillId="0" borderId="0" xfId="1" applyFont="1" applyFill="1" applyAlignment="1">
      <alignment wrapText="1"/>
    </xf>
    <xf numFmtId="43" fontId="7" fillId="0" borderId="0" xfId="0" applyNumberFormat="1" applyFont="1"/>
    <xf numFmtId="43" fontId="10" fillId="0" borderId="0" xfId="1" applyFont="1" applyFill="1"/>
    <xf numFmtId="43" fontId="7" fillId="0" borderId="0" xfId="1" applyFont="1" applyFill="1"/>
    <xf numFmtId="43" fontId="7" fillId="0" borderId="0" xfId="1" applyFont="1" applyProtection="1">
      <protection locked="0"/>
    </xf>
    <xf numFmtId="0" fontId="6" fillId="0" borderId="0" xfId="0" applyFont="1" applyAlignment="1">
      <alignment horizontal="right"/>
    </xf>
    <xf numFmtId="0" fontId="6" fillId="0" borderId="0" xfId="0" applyFont="1" applyAlignment="1">
      <alignment vertical="center"/>
    </xf>
    <xf numFmtId="164" fontId="6" fillId="0" borderId="0" xfId="1" applyNumberFormat="1" applyFont="1" applyFill="1" applyBorder="1" applyAlignment="1">
      <alignment horizontal="center" vertical="center"/>
    </xf>
    <xf numFmtId="0" fontId="6" fillId="0" borderId="0" xfId="0" applyFont="1" applyAlignment="1">
      <alignment horizontal="center"/>
    </xf>
    <xf numFmtId="43" fontId="7" fillId="0" borderId="0" xfId="1" applyFont="1" applyFill="1" applyBorder="1" applyAlignment="1">
      <alignment horizontal="right"/>
    </xf>
    <xf numFmtId="164" fontId="7" fillId="0" borderId="0" xfId="1" applyNumberFormat="1" applyFont="1" applyFill="1" applyBorder="1" applyAlignment="1">
      <alignment horizontal="right"/>
    </xf>
    <xf numFmtId="14" fontId="6" fillId="0" borderId="6" xfId="0" applyNumberFormat="1" applyFont="1" applyBorder="1" applyAlignment="1">
      <alignment horizontal="right"/>
    </xf>
    <xf numFmtId="0" fontId="7" fillId="0" borderId="7" xfId="0" applyFont="1" applyBorder="1"/>
    <xf numFmtId="43" fontId="7" fillId="0" borderId="7" xfId="1" applyFont="1" applyFill="1" applyBorder="1" applyAlignment="1">
      <alignment horizontal="right"/>
    </xf>
    <xf numFmtId="0" fontId="6" fillId="0" borderId="7" xfId="0" applyFont="1" applyBorder="1"/>
    <xf numFmtId="164" fontId="7" fillId="0" borderId="7" xfId="1" applyNumberFormat="1" applyFont="1" applyFill="1" applyBorder="1" applyAlignment="1">
      <alignment horizontal="right"/>
    </xf>
    <xf numFmtId="164" fontId="7" fillId="0" borderId="8" xfId="1" applyNumberFormat="1" applyFont="1" applyFill="1" applyBorder="1" applyAlignment="1">
      <alignment horizontal="right"/>
    </xf>
    <xf numFmtId="0" fontId="6" fillId="0" borderId="9" xfId="0" applyFont="1" applyBorder="1" applyAlignment="1">
      <alignment horizontal="center"/>
    </xf>
    <xf numFmtId="164" fontId="7" fillId="0" borderId="10" xfId="1" applyNumberFormat="1" applyFont="1" applyFill="1" applyBorder="1" applyAlignment="1">
      <alignment horizontal="right"/>
    </xf>
    <xf numFmtId="0" fontId="7" fillId="0" borderId="7" xfId="0" applyFont="1" applyBorder="1" applyAlignment="1">
      <alignment vertical="center"/>
    </xf>
    <xf numFmtId="43" fontId="7" fillId="0" borderId="7" xfId="1" applyFont="1" applyFill="1" applyBorder="1" applyAlignment="1">
      <alignment horizontal="right" vertical="center"/>
    </xf>
    <xf numFmtId="14" fontId="6" fillId="0" borderId="9" xfId="0" applyNumberFormat="1" applyFont="1" applyBorder="1" applyAlignment="1">
      <alignment horizontal="right"/>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6" fillId="0" borderId="9" xfId="0" applyFont="1" applyBorder="1" applyAlignment="1">
      <alignment horizontal="right"/>
    </xf>
    <xf numFmtId="0" fontId="6" fillId="0" borderId="11" xfId="0" applyFont="1" applyBorder="1" applyAlignment="1">
      <alignment horizontal="right"/>
    </xf>
    <xf numFmtId="0" fontId="7" fillId="0" borderId="2" xfId="0" applyFont="1" applyBorder="1"/>
    <xf numFmtId="0" fontId="12" fillId="0" borderId="0" xfId="0" applyFont="1" applyAlignment="1">
      <alignment vertical="center"/>
    </xf>
    <xf numFmtId="14" fontId="6" fillId="0" borderId="11" xfId="0" applyNumberFormat="1" applyFont="1" applyBorder="1" applyAlignment="1">
      <alignment horizontal="right"/>
    </xf>
    <xf numFmtId="0" fontId="7" fillId="0" borderId="2" xfId="0" applyFont="1" applyBorder="1" applyAlignment="1">
      <alignment vertical="center"/>
    </xf>
    <xf numFmtId="14" fontId="6" fillId="0" borderId="0" xfId="0" applyNumberFormat="1" applyFont="1" applyAlignment="1">
      <alignment horizontal="right"/>
    </xf>
    <xf numFmtId="0" fontId="7" fillId="0" borderId="0" xfId="0" applyFont="1" applyAlignment="1">
      <alignment horizontal="center" vertical="center"/>
    </xf>
    <xf numFmtId="0" fontId="12" fillId="0" borderId="2" xfId="0" applyFont="1" applyBorder="1" applyAlignment="1">
      <alignment vertical="center"/>
    </xf>
    <xf numFmtId="43" fontId="7" fillId="0" borderId="7" xfId="1" applyFont="1" applyBorder="1" applyAlignment="1">
      <alignment wrapText="1"/>
    </xf>
    <xf numFmtId="43" fontId="7" fillId="0" borderId="7" xfId="1" applyFont="1" applyBorder="1"/>
    <xf numFmtId="43" fontId="7" fillId="0" borderId="8" xfId="1" applyFont="1" applyBorder="1" applyAlignment="1">
      <alignment wrapText="1"/>
    </xf>
    <xf numFmtId="43" fontId="7" fillId="0" borderId="0" xfId="1" applyFont="1" applyBorder="1"/>
    <xf numFmtId="43" fontId="7" fillId="0" borderId="0" xfId="1" applyFont="1" applyBorder="1" applyAlignment="1">
      <alignment wrapText="1"/>
    </xf>
    <xf numFmtId="43" fontId="7" fillId="0" borderId="10" xfId="1" applyFont="1" applyBorder="1" applyAlignment="1">
      <alignment wrapText="1"/>
    </xf>
    <xf numFmtId="43" fontId="7" fillId="0" borderId="2" xfId="1" applyFont="1" applyBorder="1"/>
    <xf numFmtId="43" fontId="7" fillId="0" borderId="12" xfId="1" applyFont="1" applyBorder="1"/>
    <xf numFmtId="43" fontId="7" fillId="0" borderId="8" xfId="1" applyFont="1" applyBorder="1"/>
    <xf numFmtId="43" fontId="7" fillId="0" borderId="10" xfId="1" applyFont="1" applyBorder="1"/>
    <xf numFmtId="0" fontId="7" fillId="0" borderId="9" xfId="0" applyFont="1" applyBorder="1"/>
    <xf numFmtId="0" fontId="7" fillId="0" borderId="0" xfId="0" applyFont="1" applyAlignment="1">
      <alignment wrapText="1"/>
    </xf>
    <xf numFmtId="43" fontId="7" fillId="0" borderId="0" xfId="1" applyFont="1" applyBorder="1" applyAlignment="1"/>
    <xf numFmtId="14"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horizontal="center"/>
    </xf>
    <xf numFmtId="0" fontId="6" fillId="0" borderId="2" xfId="0" applyFont="1" applyBorder="1" applyAlignment="1">
      <alignment horizontal="center" vertical="center"/>
    </xf>
    <xf numFmtId="43" fontId="4" fillId="0" borderId="0" xfId="1" applyFont="1" applyAlignment="1">
      <alignment horizontal="right"/>
    </xf>
    <xf numFmtId="43" fontId="4" fillId="0" borderId="13" xfId="1" applyFont="1" applyBorder="1"/>
    <xf numFmtId="0" fontId="6" fillId="0" borderId="0" xfId="0" applyFont="1" applyAlignment="1">
      <alignment horizontal="left" vertical="top" wrapText="1"/>
    </xf>
    <xf numFmtId="0" fontId="8" fillId="0" borderId="0" xfId="0" applyFont="1" applyAlignment="1">
      <alignment wrapText="1"/>
    </xf>
    <xf numFmtId="43" fontId="7" fillId="0" borderId="0" xfId="1" applyFont="1" applyBorder="1" applyAlignment="1" applyProtection="1">
      <alignment horizontal="center"/>
      <protection locked="0"/>
    </xf>
    <xf numFmtId="43" fontId="7" fillId="0" borderId="0" xfId="1" applyFont="1" applyBorder="1" applyProtection="1">
      <protection locked="0"/>
    </xf>
    <xf numFmtId="165" fontId="7" fillId="0" borderId="15" xfId="2" applyNumberFormat="1" applyFont="1" applyBorder="1" applyAlignment="1" applyProtection="1">
      <protection locked="0"/>
    </xf>
    <xf numFmtId="14" fontId="7" fillId="0" borderId="7" xfId="0" applyNumberFormat="1" applyFont="1" applyBorder="1" applyAlignment="1" applyProtection="1">
      <alignment horizontal="right"/>
      <protection locked="0"/>
    </xf>
    <xf numFmtId="0" fontId="6" fillId="0" borderId="2" xfId="0" applyFont="1" applyBorder="1" applyAlignment="1">
      <alignment horizontal="center"/>
    </xf>
    <xf numFmtId="43" fontId="1" fillId="0" borderId="0" xfId="1" applyFont="1" applyBorder="1"/>
    <xf numFmtId="0" fontId="1" fillId="0" borderId="0" xfId="0" applyFont="1"/>
    <xf numFmtId="0" fontId="13" fillId="0" borderId="0" xfId="0" applyFont="1"/>
    <xf numFmtId="14" fontId="13" fillId="0" borderId="0" xfId="0" applyNumberFormat="1" applyFont="1"/>
    <xf numFmtId="0" fontId="7" fillId="0" borderId="1" xfId="0" applyFont="1" applyBorder="1" applyAlignment="1">
      <alignment horizontal="center"/>
    </xf>
    <xf numFmtId="0" fontId="0" fillId="0" borderId="0" xfId="0" applyFont="1"/>
    <xf numFmtId="14" fontId="14" fillId="0" borderId="0" xfId="0" applyNumberFormat="1" applyFont="1"/>
    <xf numFmtId="0" fontId="14" fillId="0" borderId="0" xfId="0" applyFont="1"/>
    <xf numFmtId="0" fontId="6" fillId="0" borderId="0" xfId="0" applyFont="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5" xfId="0" applyFont="1" applyBorder="1" applyAlignment="1">
      <alignment horizontal="justify" vertical="top" wrapText="1"/>
    </xf>
    <xf numFmtId="0" fontId="6" fillId="0" borderId="0" xfId="0" applyFont="1" applyAlignment="1">
      <alignment horizontal="justify" wrapText="1"/>
    </xf>
    <xf numFmtId="0" fontId="9" fillId="0" borderId="9" xfId="0" quotePrefix="1" applyFont="1" applyBorder="1" applyAlignment="1">
      <alignment horizontal="left" vertical="top" wrapText="1"/>
    </xf>
    <xf numFmtId="0" fontId="9" fillId="0" borderId="0" xfId="0" quotePrefix="1" applyFont="1" applyAlignment="1">
      <alignment horizontal="left" vertical="top" wrapText="1"/>
    </xf>
    <xf numFmtId="0" fontId="6" fillId="3" borderId="2" xfId="0" applyFont="1" applyFill="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1" xfId="0" applyFont="1" applyBorder="1" applyAlignment="1">
      <alignment horizontal="center"/>
    </xf>
    <xf numFmtId="14" fontId="7" fillId="0" borderId="3" xfId="0" applyNumberFormat="1" applyFont="1" applyBorder="1" applyAlignment="1">
      <alignment horizontal="center"/>
    </xf>
    <xf numFmtId="14" fontId="7" fillId="0" borderId="4" xfId="0" applyNumberFormat="1" applyFont="1" applyBorder="1" applyAlignment="1">
      <alignment horizontal="center"/>
    </xf>
    <xf numFmtId="14" fontId="7" fillId="0" borderId="5" xfId="0" applyNumberFormat="1" applyFont="1" applyBorder="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7" fillId="0" borderId="2" xfId="0" applyFont="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2" fillId="0" borderId="2" xfId="0" applyFont="1" applyBorder="1" applyAlignment="1">
      <alignment horizontal="center" wrapText="1"/>
    </xf>
    <xf numFmtId="0" fontId="12" fillId="0" borderId="2" xfId="0" applyFont="1" applyBorder="1" applyAlignment="1">
      <alignment horizontal="left" vertical="center"/>
    </xf>
    <xf numFmtId="0" fontId="12" fillId="0" borderId="0" xfId="0" applyFont="1" applyAlignment="1">
      <alignment horizontal="center" wrapText="1"/>
    </xf>
    <xf numFmtId="0" fontId="12" fillId="0" borderId="2" xfId="0" applyFont="1" applyBorder="1" applyAlignment="1">
      <alignment horizontal="left"/>
    </xf>
    <xf numFmtId="0" fontId="7" fillId="0" borderId="7" xfId="0" applyFont="1" applyBorder="1" applyAlignment="1">
      <alignment horizontal="center" vertical="center"/>
    </xf>
  </cellXfs>
  <cellStyles count="4">
    <cellStyle name="Comma" xfId="1" builtinId="3"/>
    <cellStyle name="Normal" xfId="0" builtinId="0"/>
    <cellStyle name="Normal 3" xfId="3" xr:uid="{9199F03B-C691-4D18-8BBA-7A92B42909A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2EA5-DA88-47AB-83C5-AD75E0043F74}">
  <sheetPr>
    <pageSetUpPr fitToPage="1"/>
  </sheetPr>
  <dimension ref="A1:P21"/>
  <sheetViews>
    <sheetView zoomScale="85" zoomScaleNormal="85" workbookViewId="0"/>
  </sheetViews>
  <sheetFormatPr defaultColWidth="9.140625" defaultRowHeight="15" x14ac:dyDescent="0.25"/>
  <cols>
    <col min="3" max="3" width="31.7109375" customWidth="1"/>
    <col min="4" max="4" width="15.140625" bestFit="1" customWidth="1"/>
    <col min="5" max="5" width="12.42578125" bestFit="1" customWidth="1"/>
    <col min="6" max="6" width="12" customWidth="1"/>
    <col min="7" max="7" width="12.140625" bestFit="1" customWidth="1"/>
    <col min="8" max="8" width="11" customWidth="1"/>
    <col min="9" max="9" width="15.28515625" customWidth="1"/>
    <col min="10" max="10" width="9.7109375" bestFit="1" customWidth="1"/>
    <col min="11" max="11" width="11.42578125" customWidth="1"/>
  </cols>
  <sheetData>
    <row r="1" spans="1:16" ht="15.75" x14ac:dyDescent="0.25">
      <c r="A1" s="10"/>
      <c r="B1" s="13" t="s">
        <v>61</v>
      </c>
      <c r="C1" s="14"/>
      <c r="D1" s="14"/>
      <c r="E1" s="14"/>
      <c r="F1" s="14"/>
      <c r="G1" s="14"/>
      <c r="H1" s="14"/>
      <c r="I1" s="14"/>
      <c r="J1" s="14"/>
      <c r="K1" s="14"/>
      <c r="L1" s="14"/>
      <c r="M1" s="14"/>
      <c r="N1" s="14"/>
      <c r="O1" s="14"/>
      <c r="P1" s="14"/>
    </row>
    <row r="2" spans="1:16" ht="15.75" x14ac:dyDescent="0.25">
      <c r="A2" s="10"/>
      <c r="B2" s="13" t="s">
        <v>135</v>
      </c>
      <c r="C2" s="14"/>
      <c r="D2" s="14"/>
      <c r="E2" s="14"/>
      <c r="F2" s="14"/>
      <c r="G2" s="14"/>
      <c r="H2" s="14"/>
      <c r="I2" s="14"/>
      <c r="J2" s="14"/>
      <c r="K2" s="14"/>
      <c r="L2" s="14"/>
      <c r="M2" s="14"/>
      <c r="N2" s="14"/>
      <c r="O2" s="14"/>
      <c r="P2" s="14"/>
    </row>
    <row r="3" spans="1:16" ht="15.75" x14ac:dyDescent="0.25">
      <c r="A3" s="10"/>
      <c r="B3" s="13" t="s">
        <v>29</v>
      </c>
      <c r="C3" s="14"/>
      <c r="D3" s="15">
        <f>Questionnaire!I4</f>
        <v>45838</v>
      </c>
      <c r="E3" s="14"/>
      <c r="F3" s="14"/>
      <c r="G3" s="14"/>
      <c r="H3" s="14"/>
      <c r="I3" s="14"/>
      <c r="J3" s="14"/>
      <c r="K3" s="14"/>
      <c r="L3" s="14"/>
      <c r="M3" s="14"/>
      <c r="N3" s="14"/>
      <c r="O3" s="14"/>
      <c r="P3" s="14"/>
    </row>
    <row r="4" spans="1:16" ht="15.75" x14ac:dyDescent="0.25">
      <c r="A4" s="10"/>
      <c r="B4" s="13"/>
      <c r="C4" s="14"/>
      <c r="D4" s="14"/>
      <c r="E4" s="14"/>
      <c r="F4" s="14"/>
      <c r="G4" s="14"/>
      <c r="H4" s="14"/>
      <c r="I4" s="14"/>
      <c r="J4" s="14"/>
      <c r="K4" s="14"/>
      <c r="L4" s="14"/>
      <c r="M4" s="14"/>
      <c r="N4" s="14"/>
      <c r="O4" s="14"/>
      <c r="P4" s="14"/>
    </row>
    <row r="5" spans="1:16" ht="15.75" x14ac:dyDescent="0.25">
      <c r="A5" s="10"/>
      <c r="B5" s="14"/>
      <c r="C5" s="14"/>
      <c r="D5" s="14"/>
      <c r="E5" s="14"/>
      <c r="F5" s="14"/>
      <c r="G5" s="14"/>
      <c r="H5" s="14"/>
      <c r="I5" s="14"/>
      <c r="J5" s="14"/>
      <c r="K5" s="14"/>
      <c r="L5" s="14"/>
      <c r="M5" s="14"/>
      <c r="N5" s="14"/>
      <c r="O5" s="14"/>
      <c r="P5" s="14"/>
    </row>
    <row r="6" spans="1:16" ht="15.75" x14ac:dyDescent="0.25">
      <c r="A6" s="10"/>
      <c r="B6" s="16" t="s">
        <v>5</v>
      </c>
      <c r="C6" s="14"/>
      <c r="D6" s="14"/>
      <c r="E6" s="14"/>
      <c r="F6" s="14"/>
      <c r="G6" s="14"/>
      <c r="H6" s="14"/>
      <c r="I6" s="14"/>
      <c r="J6" s="14"/>
      <c r="K6" s="14"/>
      <c r="L6" s="14"/>
      <c r="M6" s="14"/>
      <c r="N6" s="14"/>
      <c r="O6" s="14"/>
      <c r="P6" s="14"/>
    </row>
    <row r="7" spans="1:16" ht="15.75" x14ac:dyDescent="0.25">
      <c r="A7" s="10"/>
      <c r="B7" s="14"/>
      <c r="C7" s="14"/>
      <c r="D7" s="14"/>
      <c r="E7" s="14"/>
      <c r="F7" s="14"/>
      <c r="G7" s="14"/>
      <c r="H7" s="14"/>
      <c r="I7" s="14"/>
      <c r="J7" s="14"/>
      <c r="K7" s="14"/>
      <c r="L7" s="14"/>
      <c r="M7" s="14"/>
      <c r="N7" s="14"/>
      <c r="O7" s="14"/>
      <c r="P7" s="14"/>
    </row>
    <row r="8" spans="1:16" ht="120" customHeight="1" x14ac:dyDescent="0.25">
      <c r="A8" s="10"/>
      <c r="B8" s="118" t="s">
        <v>62</v>
      </c>
      <c r="C8" s="119"/>
      <c r="D8" s="119"/>
      <c r="E8" s="119"/>
      <c r="F8" s="119"/>
      <c r="G8" s="119"/>
      <c r="H8" s="119"/>
      <c r="I8" s="119"/>
      <c r="J8" s="119"/>
      <c r="K8" s="119"/>
      <c r="L8" s="120"/>
      <c r="M8" s="14"/>
      <c r="N8" s="14"/>
      <c r="O8" s="14"/>
      <c r="P8" s="14"/>
    </row>
    <row r="9" spans="1:16" ht="15.75" x14ac:dyDescent="0.25">
      <c r="A9" s="10"/>
      <c r="B9" s="17"/>
      <c r="C9" s="17"/>
      <c r="D9" s="17"/>
      <c r="E9" s="17"/>
      <c r="F9" s="17"/>
      <c r="G9" s="17"/>
      <c r="H9" s="17"/>
      <c r="I9" s="17"/>
      <c r="J9" s="17"/>
      <c r="K9" s="17"/>
      <c r="L9" s="17"/>
      <c r="M9" s="14"/>
      <c r="N9" s="14"/>
      <c r="O9" s="14"/>
      <c r="P9" s="14"/>
    </row>
    <row r="10" spans="1:16" ht="66.75" customHeight="1" x14ac:dyDescent="0.25">
      <c r="A10" s="11"/>
      <c r="B10" s="118" t="s">
        <v>63</v>
      </c>
      <c r="C10" s="119"/>
      <c r="D10" s="119"/>
      <c r="E10" s="119"/>
      <c r="F10" s="119"/>
      <c r="G10" s="119"/>
      <c r="H10" s="119"/>
      <c r="I10" s="119"/>
      <c r="J10" s="119"/>
      <c r="K10" s="119"/>
      <c r="L10" s="120"/>
      <c r="M10" s="14"/>
      <c r="N10" s="14"/>
      <c r="O10" s="14"/>
      <c r="P10" s="14"/>
    </row>
    <row r="11" spans="1:16" ht="15" customHeight="1" x14ac:dyDescent="0.25">
      <c r="A11" s="11"/>
      <c r="B11" s="102"/>
      <c r="C11" s="102"/>
      <c r="D11" s="102"/>
      <c r="E11" s="102"/>
      <c r="F11" s="102"/>
      <c r="G11" s="102"/>
      <c r="H11" s="102"/>
      <c r="I11" s="102"/>
      <c r="J11" s="102"/>
      <c r="K11" s="102"/>
      <c r="L11" s="102"/>
      <c r="M11" s="14"/>
      <c r="N11" s="14"/>
      <c r="O11" s="14"/>
      <c r="P11" s="14"/>
    </row>
    <row r="12" spans="1:16" ht="30" customHeight="1" x14ac:dyDescent="0.25">
      <c r="A12" s="11"/>
      <c r="B12" s="121" t="s">
        <v>76</v>
      </c>
      <c r="C12" s="121"/>
      <c r="D12" s="121"/>
      <c r="E12" s="121"/>
      <c r="F12" s="121"/>
      <c r="G12" s="121"/>
      <c r="H12" s="121"/>
      <c r="I12" s="121"/>
      <c r="J12" s="121"/>
      <c r="K12" s="121"/>
      <c r="L12" s="121"/>
      <c r="M12" s="14"/>
      <c r="N12" s="14"/>
      <c r="O12" s="14"/>
      <c r="P12" s="14"/>
    </row>
    <row r="13" spans="1:16" ht="15.75" x14ac:dyDescent="0.25">
      <c r="A13" s="11"/>
      <c r="B13" s="13"/>
      <c r="C13" s="13"/>
      <c r="D13" s="13"/>
      <c r="E13" s="13"/>
      <c r="F13" s="13"/>
      <c r="G13" s="13"/>
      <c r="H13" s="13"/>
      <c r="I13" s="13"/>
      <c r="J13" s="13"/>
      <c r="K13" s="13"/>
      <c r="L13" s="13"/>
      <c r="M13" s="14"/>
      <c r="N13" s="14"/>
      <c r="O13" s="14"/>
      <c r="P13" s="14"/>
    </row>
    <row r="14" spans="1:16" ht="98.25" customHeight="1" x14ac:dyDescent="0.25">
      <c r="A14" s="11"/>
      <c r="B14" s="117" t="s">
        <v>77</v>
      </c>
      <c r="C14" s="117"/>
      <c r="D14" s="117"/>
      <c r="E14" s="117"/>
      <c r="F14" s="117"/>
      <c r="G14" s="117"/>
      <c r="H14" s="117"/>
      <c r="I14" s="117"/>
      <c r="J14" s="117"/>
      <c r="K14" s="117"/>
      <c r="L14" s="117"/>
      <c r="M14" s="14"/>
      <c r="N14" s="14"/>
      <c r="O14" s="14"/>
      <c r="P14" s="14"/>
    </row>
    <row r="15" spans="1:16" ht="14.25" customHeight="1" x14ac:dyDescent="0.25">
      <c r="A15" s="11"/>
      <c r="B15" s="102"/>
      <c r="C15" s="102"/>
      <c r="D15" s="102"/>
      <c r="E15" s="102"/>
      <c r="F15" s="102"/>
      <c r="G15" s="102"/>
      <c r="H15" s="102"/>
      <c r="I15" s="102"/>
      <c r="J15" s="102"/>
      <c r="K15" s="102"/>
      <c r="L15" s="102"/>
      <c r="M15" s="14"/>
      <c r="N15" s="14"/>
      <c r="O15" s="14"/>
      <c r="P15" s="14"/>
    </row>
    <row r="16" spans="1:16" ht="80.25" customHeight="1" x14ac:dyDescent="0.25">
      <c r="A16" s="11"/>
      <c r="B16" s="117" t="s">
        <v>88</v>
      </c>
      <c r="C16" s="117"/>
      <c r="D16" s="117"/>
      <c r="E16" s="117"/>
      <c r="F16" s="117"/>
      <c r="G16" s="117"/>
      <c r="H16" s="117"/>
      <c r="I16" s="117"/>
      <c r="J16" s="117"/>
      <c r="K16" s="117"/>
      <c r="L16" s="117"/>
      <c r="M16" s="14"/>
      <c r="N16" s="14"/>
      <c r="O16" s="14"/>
      <c r="P16" s="14"/>
    </row>
    <row r="17" spans="1:16" ht="12.75" customHeight="1" x14ac:dyDescent="0.25">
      <c r="A17" s="11"/>
      <c r="B17" s="102"/>
      <c r="C17" s="102"/>
      <c r="D17" s="102"/>
      <c r="E17" s="102"/>
      <c r="F17" s="102"/>
      <c r="G17" s="102"/>
      <c r="H17" s="102"/>
      <c r="I17" s="102"/>
      <c r="J17" s="102"/>
      <c r="K17" s="102"/>
      <c r="L17" s="102"/>
      <c r="M17" s="14"/>
      <c r="N17" s="14"/>
      <c r="O17" s="14"/>
      <c r="P17" s="14"/>
    </row>
    <row r="18" spans="1:16" ht="16.5" customHeight="1" x14ac:dyDescent="0.25">
      <c r="A18" s="11"/>
      <c r="B18" s="102"/>
      <c r="C18" s="102"/>
      <c r="D18" s="102"/>
      <c r="E18" s="102"/>
      <c r="F18" s="102"/>
      <c r="G18" s="102"/>
      <c r="H18" s="102"/>
      <c r="I18" s="102"/>
      <c r="J18" s="102"/>
      <c r="K18" s="102"/>
      <c r="L18" s="102"/>
      <c r="M18" s="14"/>
      <c r="N18" s="14"/>
      <c r="O18" s="14"/>
      <c r="P18" s="14"/>
    </row>
    <row r="19" spans="1:16" ht="39" customHeight="1" x14ac:dyDescent="0.25">
      <c r="A19" s="11"/>
      <c r="B19" s="117" t="s">
        <v>132</v>
      </c>
      <c r="C19" s="117"/>
      <c r="D19" s="117"/>
      <c r="E19" s="117"/>
      <c r="F19" s="117"/>
      <c r="G19" s="117"/>
      <c r="H19" s="117"/>
      <c r="I19" s="117"/>
      <c r="J19" s="117"/>
      <c r="K19" s="117"/>
      <c r="L19" s="117"/>
      <c r="M19" s="14"/>
      <c r="N19" s="14"/>
      <c r="O19" s="14"/>
      <c r="P19" s="14"/>
    </row>
    <row r="20" spans="1:16" ht="15.75" x14ac:dyDescent="0.25">
      <c r="A20" s="10"/>
      <c r="B20" s="14"/>
      <c r="C20" s="14"/>
      <c r="D20" s="14"/>
      <c r="E20" s="14"/>
      <c r="F20" s="14"/>
      <c r="G20" s="14"/>
      <c r="H20" s="14"/>
      <c r="I20" s="14"/>
      <c r="J20" s="14"/>
      <c r="K20" s="14"/>
      <c r="L20" s="14"/>
      <c r="M20" s="14"/>
      <c r="N20" s="14"/>
      <c r="O20" s="14"/>
      <c r="P20" s="14"/>
    </row>
    <row r="21" spans="1:16" ht="54.75" customHeight="1" x14ac:dyDescent="0.25">
      <c r="B21" s="117" t="s">
        <v>133</v>
      </c>
      <c r="C21" s="117"/>
      <c r="D21" s="117"/>
      <c r="E21" s="117"/>
      <c r="F21" s="117"/>
      <c r="G21" s="117"/>
      <c r="H21" s="117"/>
      <c r="I21" s="117"/>
      <c r="J21" s="117"/>
      <c r="K21" s="117"/>
      <c r="L21" s="117"/>
    </row>
  </sheetData>
  <sheetProtection algorithmName="SHA-512" hashValue="BGE0nW+biScBgZcE5GpDbROqbRZOCq3/GqSGi9KbQlJCq4MYQn7hKwBHDLiy554TC0iVR+0c4sNOXpEZvVA2Vw==" saltValue="tWsfyyN9+vQ2zuhcn9DAUA==" spinCount="100000" sheet="1" objects="1" scenarios="1"/>
  <customSheetViews>
    <customSheetView guid="{FCA35455-335F-4626-96F0-BE56B1506CD1}" scale="85" fitToPage="1">
      <selection activeCell="B4" sqref="B4"/>
      <pageMargins left="0.7" right="0.7" top="0.75" bottom="0.75" header="0.3" footer="0.3"/>
      <pageSetup scale="66" orientation="landscape" r:id="rId1"/>
    </customSheetView>
    <customSheetView guid="{AC4B4CCF-BBC3-4509-AA28-900EA04D9756}" scale="85" fitToPage="1">
      <selection activeCell="B4" sqref="B4"/>
      <pageMargins left="0.7" right="0.7" top="0.75" bottom="0.75" header="0.3" footer="0.3"/>
      <pageSetup scale="66" orientation="landscape" r:id="rId2"/>
    </customSheetView>
    <customSheetView guid="{8C97AF9F-B562-4B43-9554-4EA4A9ADCFA1}" scale="85" fitToPage="1">
      <selection activeCell="J4" sqref="J4"/>
      <pageMargins left="0.7" right="0.7" top="0.75" bottom="0.75" header="0.3" footer="0.3"/>
      <pageSetup scale="66" orientation="landscape" r:id="rId3"/>
    </customSheetView>
  </customSheetViews>
  <mergeCells count="7">
    <mergeCell ref="B19:L19"/>
    <mergeCell ref="B21:L21"/>
    <mergeCell ref="B8:L8"/>
    <mergeCell ref="B10:L10"/>
    <mergeCell ref="B12:L12"/>
    <mergeCell ref="B14:L14"/>
    <mergeCell ref="B16:L16"/>
  </mergeCells>
  <pageMargins left="0.7" right="0.7" top="0.75" bottom="0.75" header="0.3" footer="0.3"/>
  <pageSetup scale="66"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9077-A511-4153-B8C8-1A421E481322}">
  <dimension ref="B1:Q1879"/>
  <sheetViews>
    <sheetView zoomScale="70" zoomScaleNormal="70" workbookViewId="0">
      <selection activeCell="C36" sqref="C36"/>
    </sheetView>
  </sheetViews>
  <sheetFormatPr defaultColWidth="9.140625" defaultRowHeight="15" x14ac:dyDescent="0.2"/>
  <cols>
    <col min="1" max="1" width="9.140625" style="14"/>
    <col min="2" max="2" width="18.140625" style="14" customWidth="1"/>
    <col min="3" max="3" width="24.7109375" style="14" customWidth="1"/>
    <col min="4" max="4" width="34.42578125" style="14" customWidth="1"/>
    <col min="5" max="5" width="17.7109375" style="14" customWidth="1"/>
    <col min="6" max="6" width="16.7109375" style="14" customWidth="1"/>
    <col min="7" max="7" width="10.42578125" style="14" customWidth="1"/>
    <col min="8" max="8" width="33.42578125" style="14" customWidth="1"/>
    <col min="9" max="9" width="28.42578125" style="14" customWidth="1"/>
    <col min="10" max="10" width="18.42578125" style="14" customWidth="1"/>
    <col min="11" max="11" width="20.28515625" style="14" customWidth="1"/>
    <col min="12" max="12" width="7.42578125" style="14" customWidth="1"/>
    <col min="13" max="13" width="25.28515625" style="14" customWidth="1"/>
    <col min="14" max="14" width="52" style="14" customWidth="1"/>
    <col min="15" max="15" width="15.140625" style="14" customWidth="1"/>
    <col min="16" max="16" width="19.28515625" style="14" customWidth="1"/>
    <col min="17" max="17" width="14.7109375" style="14" customWidth="1"/>
    <col min="18" max="16384" width="9.140625" style="14"/>
  </cols>
  <sheetData>
    <row r="1" spans="2:16" ht="15.75" x14ac:dyDescent="0.25">
      <c r="B1" s="54"/>
      <c r="C1" s="135" t="s">
        <v>17</v>
      </c>
      <c r="D1" s="136"/>
      <c r="E1" s="136"/>
      <c r="F1" s="137"/>
      <c r="H1" s="135" t="s">
        <v>18</v>
      </c>
      <c r="I1" s="136"/>
      <c r="J1" s="136"/>
      <c r="K1" s="137"/>
      <c r="M1" s="135" t="s">
        <v>19</v>
      </c>
      <c r="N1" s="136"/>
      <c r="O1" s="136"/>
      <c r="P1" s="137"/>
    </row>
    <row r="2" spans="2:16" ht="15.75" x14ac:dyDescent="0.25">
      <c r="B2" s="54" t="s">
        <v>30</v>
      </c>
      <c r="C2" s="55"/>
      <c r="D2" s="55"/>
      <c r="E2" s="56" t="s">
        <v>20</v>
      </c>
      <c r="F2" s="56" t="s">
        <v>21</v>
      </c>
      <c r="H2" s="55"/>
      <c r="I2" s="55"/>
      <c r="J2" s="56" t="s">
        <v>20</v>
      </c>
      <c r="K2" s="56" t="s">
        <v>21</v>
      </c>
      <c r="M2" s="55"/>
      <c r="N2" s="55"/>
      <c r="O2" s="56" t="s">
        <v>20</v>
      </c>
      <c r="P2" s="56" t="s">
        <v>21</v>
      </c>
    </row>
    <row r="3" spans="2:16" ht="15.75" x14ac:dyDescent="0.25">
      <c r="B3" s="57"/>
      <c r="C3" s="16"/>
      <c r="D3" s="16"/>
      <c r="E3" s="58"/>
      <c r="F3" s="58"/>
      <c r="H3" s="16"/>
      <c r="I3" s="16"/>
      <c r="J3" s="58"/>
      <c r="K3" s="58"/>
      <c r="M3" s="16"/>
      <c r="N3" s="16"/>
      <c r="O3" s="59"/>
      <c r="P3" s="59"/>
    </row>
    <row r="4" spans="2:16" ht="15.75" hidden="1" x14ac:dyDescent="0.25">
      <c r="B4" s="60" t="e">
        <f>IF(Questionnaire!H5&gt;VLOOKUP(Questionnaire!I4,Questionnaire!E39:I42,5,FALSE),Questionnaire!H5,VLOOKUP(Questionnaire!I4,Questionnaire!E39:I42,5,FALSE))</f>
        <v>#N/A</v>
      </c>
      <c r="C4" s="61" t="s">
        <v>23</v>
      </c>
      <c r="D4" s="61"/>
      <c r="E4" s="62">
        <f>-Questionnaire!I25</f>
        <v>0</v>
      </c>
      <c r="F4" s="62"/>
      <c r="G4" s="61"/>
      <c r="H4" s="61" t="s">
        <v>27</v>
      </c>
      <c r="I4" s="63"/>
      <c r="J4" s="62">
        <f>E4</f>
        <v>0</v>
      </c>
      <c r="K4" s="62"/>
      <c r="L4" s="61"/>
      <c r="M4" s="61" t="s">
        <v>27</v>
      </c>
      <c r="N4" s="63"/>
      <c r="O4" s="64">
        <f>J4</f>
        <v>0</v>
      </c>
      <c r="P4" s="65"/>
    </row>
    <row r="5" spans="2:16" ht="15.75" hidden="1" x14ac:dyDescent="0.25">
      <c r="B5" s="66"/>
      <c r="D5" s="14" t="s">
        <v>26</v>
      </c>
      <c r="E5" s="58"/>
      <c r="F5" s="58">
        <f>Questionnaire!I23+Questionnaire!I24</f>
        <v>0</v>
      </c>
      <c r="H5" s="16"/>
      <c r="I5" s="14" t="s">
        <v>23</v>
      </c>
      <c r="J5" s="58"/>
      <c r="K5" s="58">
        <f>J4</f>
        <v>0</v>
      </c>
      <c r="M5" s="14" t="s">
        <v>24</v>
      </c>
      <c r="N5" s="16"/>
      <c r="O5" s="59">
        <f>J7</f>
        <v>0</v>
      </c>
      <c r="P5" s="67"/>
    </row>
    <row r="6" spans="2:16" ht="15.75" hidden="1" x14ac:dyDescent="0.25">
      <c r="B6" s="66"/>
      <c r="C6" s="14" t="str">
        <f>IF(E4&gt;F5,"  ","Cumulative Effect PPA")</f>
        <v>Cumulative Effect PPA</v>
      </c>
      <c r="D6" s="14" t="str">
        <f>IF(E4&gt;F5,"Cumulative Effect PPA","  ")</f>
        <v xml:space="preserve">  </v>
      </c>
      <c r="E6" s="58">
        <f>IF(F5-E4&gt;0,F5-E4,0)</f>
        <v>0</v>
      </c>
      <c r="F6" s="58">
        <f>IF(E4-F5&gt;0,E4-F5,0)</f>
        <v>0</v>
      </c>
      <c r="H6" s="14" t="s">
        <v>26</v>
      </c>
      <c r="I6" s="16"/>
      <c r="J6" s="58">
        <f>F5</f>
        <v>0</v>
      </c>
      <c r="K6" s="58"/>
      <c r="M6" s="16"/>
      <c r="N6" s="14" t="s">
        <v>25</v>
      </c>
      <c r="O6" s="59"/>
      <c r="P6" s="67">
        <f>K8</f>
        <v>0</v>
      </c>
    </row>
    <row r="7" spans="2:16" ht="15.75" hidden="1" x14ac:dyDescent="0.25">
      <c r="B7" s="66"/>
      <c r="C7" s="16"/>
      <c r="D7" s="16"/>
      <c r="E7" s="58"/>
      <c r="F7" s="58"/>
      <c r="H7" s="14" t="s">
        <v>24</v>
      </c>
      <c r="I7" s="16"/>
      <c r="J7" s="58">
        <f>-Questionnaire!I24</f>
        <v>0</v>
      </c>
      <c r="K7" s="58"/>
      <c r="M7" s="14" t="str">
        <f>C6</f>
        <v>Cumulative Effect PPA</v>
      </c>
      <c r="N7" s="14" t="str">
        <f>D6</f>
        <v xml:space="preserve">  </v>
      </c>
      <c r="O7" s="59">
        <f>E6</f>
        <v>0</v>
      </c>
      <c r="P7" s="67">
        <f>F6</f>
        <v>0</v>
      </c>
    </row>
    <row r="8" spans="2:16" ht="15.75" hidden="1" x14ac:dyDescent="0.25">
      <c r="B8" s="66"/>
      <c r="C8" s="16"/>
      <c r="D8" s="16"/>
      <c r="E8" s="58"/>
      <c r="F8" s="58"/>
      <c r="H8" s="16"/>
      <c r="I8" s="14" t="s">
        <v>25</v>
      </c>
      <c r="J8" s="58"/>
      <c r="K8" s="58">
        <f>Questionnaire!I23</f>
        <v>0</v>
      </c>
      <c r="M8" s="16"/>
      <c r="N8" s="16"/>
      <c r="O8" s="59"/>
      <c r="P8" s="67"/>
    </row>
    <row r="9" spans="2:16" ht="15.75" hidden="1" x14ac:dyDescent="0.25">
      <c r="B9" s="66"/>
      <c r="C9" s="16"/>
      <c r="D9" s="16"/>
      <c r="E9" s="58"/>
      <c r="F9" s="58"/>
      <c r="I9" s="16"/>
      <c r="J9" s="58"/>
      <c r="K9" s="58"/>
      <c r="M9" s="16"/>
      <c r="N9" s="16"/>
      <c r="O9" s="59"/>
      <c r="P9" s="67"/>
    </row>
    <row r="10" spans="2:16" ht="33" hidden="1" customHeight="1" x14ac:dyDescent="0.25">
      <c r="B10" s="66"/>
      <c r="C10" s="140" t="s">
        <v>59</v>
      </c>
      <c r="D10" s="140"/>
      <c r="E10" s="58"/>
      <c r="F10" s="58"/>
      <c r="H10" s="140" t="s">
        <v>59</v>
      </c>
      <c r="I10" s="140"/>
      <c r="J10" s="58"/>
      <c r="K10" s="58"/>
      <c r="M10" s="140" t="s">
        <v>59</v>
      </c>
      <c r="N10" s="140"/>
      <c r="O10" s="59"/>
      <c r="P10" s="67"/>
    </row>
    <row r="11" spans="2:16" ht="15.75" hidden="1" x14ac:dyDescent="0.25">
      <c r="B11" s="60" t="e">
        <f>IF(Questionnaire!H5&gt;VLOOKUP(Questionnaire!I4,Questionnaire!E39:I42,5,FALSE),Questionnaire!H5,VLOOKUP(Questionnaire!I4,Questionnaire!E39:I42,5,FALSE))</f>
        <v>#N/A</v>
      </c>
      <c r="C11" s="61" t="s">
        <v>26</v>
      </c>
      <c r="D11" s="68"/>
      <c r="E11" s="83">
        <f>Calculations!L7</f>
        <v>0</v>
      </c>
      <c r="F11" s="69"/>
      <c r="G11" s="61"/>
      <c r="H11" s="61" t="s">
        <v>90</v>
      </c>
      <c r="I11" s="61"/>
      <c r="J11" s="83">
        <f>E11</f>
        <v>0</v>
      </c>
      <c r="K11" s="84"/>
      <c r="L11" s="61"/>
      <c r="M11" s="61" t="s">
        <v>90</v>
      </c>
      <c r="N11" s="61"/>
      <c r="O11" s="83">
        <f>J11</f>
        <v>0</v>
      </c>
      <c r="P11" s="85"/>
    </row>
    <row r="12" spans="2:16" ht="15.75" hidden="1" x14ac:dyDescent="0.25">
      <c r="B12" s="70"/>
      <c r="D12" s="14" t="s">
        <v>23</v>
      </c>
      <c r="E12" s="86"/>
      <c r="F12" s="87">
        <f>Calculations!L5</f>
        <v>0</v>
      </c>
      <c r="H12" s="17" t="s">
        <v>23</v>
      </c>
      <c r="I12" s="71"/>
      <c r="J12" s="87">
        <f>K13</f>
        <v>0</v>
      </c>
      <c r="K12" s="86"/>
      <c r="N12" s="14" t="s">
        <v>92</v>
      </c>
      <c r="O12" s="87"/>
      <c r="P12" s="88">
        <f>K13</f>
        <v>0</v>
      </c>
    </row>
    <row r="13" spans="2:16" ht="15.75" hidden="1" x14ac:dyDescent="0.25">
      <c r="B13" s="70"/>
      <c r="C13" s="72"/>
      <c r="D13" s="17" t="str">
        <f>IF(Questionnaire!I5&lt;=Questionnaire!I7,"Cumulative Effect PPA","Cash")</f>
        <v>Cumulative Effect PPA</v>
      </c>
      <c r="E13" s="86"/>
      <c r="F13" s="87">
        <f>E11-F12</f>
        <v>0</v>
      </c>
      <c r="I13" s="14" t="s">
        <v>92</v>
      </c>
      <c r="J13" s="86"/>
      <c r="K13" s="87">
        <f>F12</f>
        <v>0</v>
      </c>
      <c r="M13" s="73"/>
      <c r="N13" s="14" t="s">
        <v>31</v>
      </c>
      <c r="O13" s="87"/>
      <c r="P13" s="88">
        <f>F13</f>
        <v>0</v>
      </c>
    </row>
    <row r="14" spans="2:16" ht="15.75" hidden="1" x14ac:dyDescent="0.25">
      <c r="B14" s="74"/>
      <c r="E14" s="86"/>
      <c r="F14" s="86"/>
      <c r="H14" s="73"/>
      <c r="I14" s="14" t="s">
        <v>26</v>
      </c>
      <c r="J14" s="86"/>
      <c r="K14" s="87">
        <f>J11</f>
        <v>0</v>
      </c>
      <c r="N14" s="72"/>
      <c r="O14" s="87"/>
      <c r="P14" s="88"/>
    </row>
    <row r="15" spans="2:16" ht="67.5" hidden="1" customHeight="1" x14ac:dyDescent="0.25">
      <c r="B15" s="75"/>
      <c r="C15" s="138" t="s">
        <v>117</v>
      </c>
      <c r="D15" s="138"/>
      <c r="E15" s="89"/>
      <c r="F15" s="89"/>
      <c r="G15" s="76"/>
      <c r="H15" s="138" t="s">
        <v>117</v>
      </c>
      <c r="I15" s="138"/>
      <c r="J15" s="89"/>
      <c r="K15" s="89"/>
      <c r="L15" s="76"/>
      <c r="M15" s="138" t="s">
        <v>117</v>
      </c>
      <c r="N15" s="138"/>
      <c r="O15" s="89"/>
      <c r="P15" s="90"/>
    </row>
    <row r="16" spans="2:16" ht="15.75" hidden="1" x14ac:dyDescent="0.25">
      <c r="B16" s="54"/>
      <c r="C16" s="77"/>
      <c r="E16" s="34"/>
      <c r="F16" s="34"/>
      <c r="H16" s="77"/>
      <c r="J16" s="34"/>
      <c r="K16" s="34"/>
      <c r="M16" s="77"/>
      <c r="N16" s="73"/>
      <c r="O16" s="34"/>
      <c r="P16" s="34"/>
    </row>
    <row r="17" spans="2:16" ht="15.75" hidden="1" x14ac:dyDescent="0.25">
      <c r="B17" s="54"/>
      <c r="C17" s="77"/>
      <c r="E17" s="34"/>
      <c r="F17" s="34"/>
      <c r="H17" s="77"/>
      <c r="J17" s="34"/>
      <c r="K17" s="34"/>
      <c r="M17" s="77"/>
      <c r="N17" s="73"/>
      <c r="O17" s="34"/>
      <c r="P17" s="34"/>
    </row>
    <row r="18" spans="2:16" ht="15.75" hidden="1" x14ac:dyDescent="0.25">
      <c r="B18" s="60" t="e">
        <f>B11</f>
        <v>#N/A</v>
      </c>
      <c r="C18" s="61" t="s">
        <v>32</v>
      </c>
      <c r="D18" s="61"/>
      <c r="E18" s="84">
        <f>IFERROR(-VLOOKUP(B18,Calculations!$G$10:$N$448,8,FALSE),0)</f>
        <v>0</v>
      </c>
      <c r="F18" s="84"/>
      <c r="G18" s="61"/>
      <c r="H18" s="61" t="s">
        <v>92</v>
      </c>
      <c r="I18" s="61"/>
      <c r="J18" s="84">
        <f>K20</f>
        <v>0</v>
      </c>
      <c r="K18" s="84"/>
      <c r="L18" s="61"/>
      <c r="M18" s="61" t="s">
        <v>92</v>
      </c>
      <c r="N18" s="68"/>
      <c r="O18" s="84">
        <f>J18</f>
        <v>0</v>
      </c>
      <c r="P18" s="91"/>
    </row>
    <row r="19" spans="2:16" ht="15.75" hidden="1" x14ac:dyDescent="0.25">
      <c r="B19" s="74"/>
      <c r="C19" s="14" t="s">
        <v>33</v>
      </c>
      <c r="E19" s="86">
        <f>IFERROR(VLOOKUP(B18,Calculations!$G$10:$M$448,7,FALSE),0)</f>
        <v>0</v>
      </c>
      <c r="F19" s="86"/>
      <c r="H19" s="14" t="s">
        <v>35</v>
      </c>
      <c r="J19" s="86">
        <f>K21</f>
        <v>0</v>
      </c>
      <c r="K19" s="86"/>
      <c r="M19" s="14" t="s">
        <v>94</v>
      </c>
      <c r="N19" s="73"/>
      <c r="O19" s="86">
        <f>J19</f>
        <v>0</v>
      </c>
      <c r="P19" s="92"/>
    </row>
    <row r="20" spans="2:16" ht="15.75" hidden="1" x14ac:dyDescent="0.25">
      <c r="B20" s="70"/>
      <c r="C20" s="73"/>
      <c r="D20" s="14" t="s">
        <v>31</v>
      </c>
      <c r="E20" s="86"/>
      <c r="F20" s="86">
        <f>E18+E19</f>
        <v>0</v>
      </c>
      <c r="H20" s="73"/>
      <c r="I20" s="14" t="s">
        <v>32</v>
      </c>
      <c r="J20" s="86"/>
      <c r="K20" s="86">
        <f>E18</f>
        <v>0</v>
      </c>
      <c r="M20" s="72"/>
      <c r="N20" s="14" t="s">
        <v>31</v>
      </c>
      <c r="O20" s="86"/>
      <c r="P20" s="92">
        <f>F20</f>
        <v>0</v>
      </c>
    </row>
    <row r="21" spans="2:16" ht="15.75" hidden="1" x14ac:dyDescent="0.25">
      <c r="B21" s="74"/>
      <c r="C21" s="73"/>
      <c r="E21" s="86"/>
      <c r="F21" s="86"/>
      <c r="H21" s="73"/>
      <c r="I21" s="14" t="s">
        <v>33</v>
      </c>
      <c r="J21" s="86"/>
      <c r="K21" s="86">
        <f>E19</f>
        <v>0</v>
      </c>
      <c r="M21" s="72"/>
      <c r="N21" s="73"/>
      <c r="O21" s="86"/>
      <c r="P21" s="92"/>
    </row>
    <row r="22" spans="2:16" ht="15.75" hidden="1" x14ac:dyDescent="0.25">
      <c r="B22" s="75"/>
      <c r="C22" s="139" t="s">
        <v>89</v>
      </c>
      <c r="D22" s="139"/>
      <c r="E22" s="89"/>
      <c r="F22" s="89"/>
      <c r="G22" s="76"/>
      <c r="H22" s="139" t="s">
        <v>89</v>
      </c>
      <c r="I22" s="139"/>
      <c r="J22" s="89"/>
      <c r="K22" s="89"/>
      <c r="L22" s="76"/>
      <c r="M22" s="139" t="s">
        <v>89</v>
      </c>
      <c r="N22" s="139"/>
      <c r="O22" s="89"/>
      <c r="P22" s="90"/>
    </row>
    <row r="23" spans="2:16" ht="15.75" hidden="1" x14ac:dyDescent="0.25">
      <c r="B23" s="54"/>
      <c r="C23" s="77"/>
      <c r="E23" s="34"/>
      <c r="F23" s="34"/>
      <c r="H23" s="77"/>
      <c r="I23" s="73"/>
      <c r="J23" s="34"/>
      <c r="K23" s="34"/>
      <c r="M23" s="77"/>
      <c r="N23" s="73"/>
      <c r="O23" s="34"/>
      <c r="P23" s="34"/>
    </row>
    <row r="24" spans="2:16" ht="15.75" hidden="1" x14ac:dyDescent="0.25">
      <c r="B24" s="54"/>
      <c r="C24" s="77"/>
      <c r="E24" s="34"/>
      <c r="F24" s="34"/>
      <c r="H24" s="77"/>
      <c r="I24" s="73"/>
      <c r="J24" s="34"/>
      <c r="K24" s="34"/>
      <c r="M24" s="77"/>
      <c r="N24" s="73"/>
      <c r="O24" s="34"/>
      <c r="P24" s="34"/>
    </row>
    <row r="25" spans="2:16" ht="15.75" hidden="1" x14ac:dyDescent="0.25">
      <c r="B25" s="60" t="e">
        <f>B18</f>
        <v>#N/A</v>
      </c>
      <c r="C25" s="142" t="s">
        <v>34</v>
      </c>
      <c r="D25" s="142"/>
      <c r="E25" s="142"/>
      <c r="F25" s="142"/>
      <c r="G25" s="61"/>
      <c r="H25" s="61" t="s">
        <v>99</v>
      </c>
      <c r="I25" s="61"/>
      <c r="J25" s="84">
        <f>IFERROR(VLOOKUP(B25,Calculations!$Z$10:$AB$448,3,FALSE),0)</f>
        <v>0</v>
      </c>
      <c r="K25" s="84"/>
      <c r="L25" s="61"/>
      <c r="M25" s="61" t="s">
        <v>93</v>
      </c>
      <c r="N25" s="61"/>
      <c r="O25" s="84">
        <f>J25</f>
        <v>0</v>
      </c>
      <c r="P25" s="91"/>
    </row>
    <row r="26" spans="2:16" ht="15.75" hidden="1" x14ac:dyDescent="0.25">
      <c r="B26" s="74"/>
      <c r="C26" s="133"/>
      <c r="D26" s="133"/>
      <c r="E26" s="133"/>
      <c r="F26" s="133"/>
      <c r="H26" s="77"/>
      <c r="I26" s="14" t="s">
        <v>91</v>
      </c>
      <c r="J26" s="86"/>
      <c r="K26" s="86">
        <f>J25</f>
        <v>0</v>
      </c>
      <c r="M26" s="77"/>
      <c r="N26" s="14" t="s">
        <v>91</v>
      </c>
      <c r="O26" s="86"/>
      <c r="P26" s="92">
        <f>O25</f>
        <v>0</v>
      </c>
    </row>
    <row r="27" spans="2:16" ht="15.75" hidden="1" x14ac:dyDescent="0.25">
      <c r="B27" s="74"/>
      <c r="C27" s="133"/>
      <c r="D27" s="133"/>
      <c r="E27" s="133"/>
      <c r="F27" s="133"/>
      <c r="H27" s="77"/>
      <c r="J27" s="86"/>
      <c r="K27" s="86"/>
      <c r="M27" s="77"/>
      <c r="O27" s="86"/>
      <c r="P27" s="92"/>
    </row>
    <row r="28" spans="2:16" ht="15.75" hidden="1" x14ac:dyDescent="0.25">
      <c r="B28" s="78"/>
      <c r="C28" s="76"/>
      <c r="D28" s="79"/>
      <c r="E28" s="89"/>
      <c r="F28" s="89"/>
      <c r="G28" s="76"/>
      <c r="H28" s="139" t="s">
        <v>100</v>
      </c>
      <c r="I28" s="139"/>
      <c r="J28" s="89"/>
      <c r="K28" s="89"/>
      <c r="L28" s="76"/>
      <c r="M28" s="139" t="s">
        <v>100</v>
      </c>
      <c r="N28" s="139"/>
      <c r="O28" s="89"/>
      <c r="P28" s="90"/>
    </row>
    <row r="29" spans="2:16" ht="15.75" hidden="1" x14ac:dyDescent="0.25">
      <c r="B29" s="54"/>
      <c r="E29" s="34"/>
      <c r="F29" s="34"/>
      <c r="H29" s="55"/>
      <c r="I29" s="73"/>
      <c r="J29" s="34"/>
      <c r="K29" s="34"/>
      <c r="O29" s="34"/>
      <c r="P29" s="34"/>
    </row>
    <row r="30" spans="2:16" ht="15.75" hidden="1" x14ac:dyDescent="0.25">
      <c r="B30" s="60" t="e">
        <f>B25</f>
        <v>#N/A</v>
      </c>
      <c r="C30" s="61" t="s">
        <v>98</v>
      </c>
      <c r="D30" s="61"/>
      <c r="E30" s="84">
        <f>IFERROR(VLOOKUP(B30,Calculations!$G$10:$W$448,17,FALSE),0)</f>
        <v>0</v>
      </c>
      <c r="F30" s="84"/>
      <c r="G30" s="61"/>
      <c r="H30" s="142" t="s">
        <v>34</v>
      </c>
      <c r="I30" s="142"/>
      <c r="J30" s="142"/>
      <c r="K30" s="142"/>
      <c r="L30" s="61"/>
      <c r="M30" s="61" t="s">
        <v>95</v>
      </c>
      <c r="N30" s="61"/>
      <c r="O30" s="84">
        <f>E30</f>
        <v>0</v>
      </c>
      <c r="P30" s="91"/>
    </row>
    <row r="31" spans="2:16" ht="15.75" hidden="1" x14ac:dyDescent="0.25">
      <c r="B31" s="74"/>
      <c r="C31" s="77"/>
      <c r="D31" s="14" t="s">
        <v>31</v>
      </c>
      <c r="E31" s="86"/>
      <c r="F31" s="86">
        <f>E30</f>
        <v>0</v>
      </c>
      <c r="H31" s="133"/>
      <c r="I31" s="133"/>
      <c r="J31" s="133"/>
      <c r="K31" s="133"/>
      <c r="M31" s="77"/>
      <c r="N31" s="14" t="s">
        <v>31</v>
      </c>
      <c r="O31" s="86"/>
      <c r="P31" s="92">
        <f>O30</f>
        <v>0</v>
      </c>
    </row>
    <row r="32" spans="2:16" ht="15.75" hidden="1" x14ac:dyDescent="0.25">
      <c r="B32" s="74"/>
      <c r="C32" s="77"/>
      <c r="D32" s="73"/>
      <c r="E32" s="86"/>
      <c r="F32" s="86"/>
      <c r="H32" s="77"/>
      <c r="I32" s="77"/>
      <c r="J32" s="86"/>
      <c r="K32" s="86"/>
      <c r="M32" s="77"/>
      <c r="N32" s="73"/>
      <c r="O32" s="86"/>
      <c r="P32" s="92"/>
    </row>
    <row r="33" spans="2:16" ht="15.75" hidden="1" x14ac:dyDescent="0.25">
      <c r="B33" s="75"/>
      <c r="C33" s="141" t="s">
        <v>101</v>
      </c>
      <c r="D33" s="141"/>
      <c r="E33" s="89"/>
      <c r="F33" s="89"/>
      <c r="G33" s="76"/>
      <c r="H33" s="76"/>
      <c r="I33" s="76"/>
      <c r="J33" s="89"/>
      <c r="K33" s="89"/>
      <c r="L33" s="76"/>
      <c r="M33" s="141" t="s">
        <v>101</v>
      </c>
      <c r="N33" s="141"/>
      <c r="O33" s="89"/>
      <c r="P33" s="90"/>
    </row>
    <row r="34" spans="2:16" ht="15.75" hidden="1" x14ac:dyDescent="0.25">
      <c r="B34" s="80"/>
      <c r="E34" s="34"/>
      <c r="F34" s="34"/>
      <c r="H34" s="73"/>
      <c r="I34" s="73"/>
      <c r="J34" s="34"/>
      <c r="K34" s="34"/>
      <c r="N34" s="73"/>
      <c r="O34" s="34"/>
      <c r="P34" s="34"/>
    </row>
    <row r="35" spans="2:16" hidden="1" x14ac:dyDescent="0.2">
      <c r="E35" s="34"/>
      <c r="F35" s="34"/>
      <c r="J35" s="34"/>
      <c r="K35" s="34"/>
      <c r="O35" s="34"/>
      <c r="P35" s="34"/>
    </row>
    <row r="36" spans="2:16" ht="15.75" hidden="1" x14ac:dyDescent="0.25">
      <c r="B36" s="60" t="str">
        <f>IFERROR(IF(EOMONTH(B34,1)&gt;Questionnaire!$I$4,"  ",EOMONTH(B30,1)),"  ")</f>
        <v xml:space="preserve">  </v>
      </c>
      <c r="C36" s="61" t="s">
        <v>32</v>
      </c>
      <c r="D36" s="61"/>
      <c r="E36" s="84">
        <f>IFERROR(-VLOOKUP(B36,Calculations!$G$10:$N$448,8,FALSE),0)</f>
        <v>0</v>
      </c>
      <c r="F36" s="84"/>
      <c r="G36" s="61"/>
      <c r="H36" s="61" t="s">
        <v>92</v>
      </c>
      <c r="I36" s="61"/>
      <c r="J36" s="84">
        <f>K38</f>
        <v>0</v>
      </c>
      <c r="K36" s="84"/>
      <c r="L36" s="61"/>
      <c r="M36" s="61" t="s">
        <v>92</v>
      </c>
      <c r="N36" s="68"/>
      <c r="O36" s="84">
        <f>J36</f>
        <v>0</v>
      </c>
      <c r="P36" s="91"/>
    </row>
    <row r="37" spans="2:16" hidden="1" x14ac:dyDescent="0.2">
      <c r="B37" s="93"/>
      <c r="C37" s="14" t="s">
        <v>33</v>
      </c>
      <c r="E37" s="86" t="str">
        <f>IFERROR(VLOOKUP(B36,Calculations!$G$10:$M$448,7,FALSE),0)</f>
        <v xml:space="preserve">  </v>
      </c>
      <c r="F37" s="86"/>
      <c r="H37" s="14" t="s">
        <v>35</v>
      </c>
      <c r="J37" s="86" t="str">
        <f>K39</f>
        <v xml:space="preserve">  </v>
      </c>
      <c r="K37" s="86"/>
      <c r="M37" s="14" t="s">
        <v>94</v>
      </c>
      <c r="N37" s="73"/>
      <c r="O37" s="86" t="str">
        <f>J37</f>
        <v xml:space="preserve">  </v>
      </c>
      <c r="P37" s="92"/>
    </row>
    <row r="38" spans="2:16" hidden="1" x14ac:dyDescent="0.2">
      <c r="B38" s="93"/>
      <c r="C38" s="73"/>
      <c r="D38" s="14" t="s">
        <v>31</v>
      </c>
      <c r="E38" s="86"/>
      <c r="F38" s="86">
        <f>IFERROR(E36+E37,0)</f>
        <v>0</v>
      </c>
      <c r="H38" s="73"/>
      <c r="I38" s="14" t="s">
        <v>32</v>
      </c>
      <c r="J38" s="86"/>
      <c r="K38" s="86">
        <f>E36</f>
        <v>0</v>
      </c>
      <c r="M38" s="72"/>
      <c r="N38" s="14" t="s">
        <v>31</v>
      </c>
      <c r="O38" s="86"/>
      <c r="P38" s="92">
        <f>F38</f>
        <v>0</v>
      </c>
    </row>
    <row r="39" spans="2:16" ht="15.75" hidden="1" x14ac:dyDescent="0.25">
      <c r="B39" s="74"/>
      <c r="C39" s="73"/>
      <c r="E39" s="86"/>
      <c r="F39" s="86"/>
      <c r="H39" s="73"/>
      <c r="I39" s="14" t="s">
        <v>33</v>
      </c>
      <c r="J39" s="86"/>
      <c r="K39" s="86" t="str">
        <f>E37</f>
        <v xml:space="preserve">  </v>
      </c>
      <c r="M39" s="72"/>
      <c r="N39" s="73"/>
      <c r="O39" s="86"/>
      <c r="P39" s="92"/>
    </row>
    <row r="40" spans="2:16" ht="15.75" hidden="1" x14ac:dyDescent="0.25">
      <c r="B40" s="74"/>
      <c r="C40" s="73"/>
      <c r="E40" s="86"/>
      <c r="F40" s="86"/>
      <c r="H40" s="73"/>
      <c r="J40" s="86"/>
      <c r="K40" s="86"/>
      <c r="M40" s="72"/>
      <c r="N40" s="73"/>
      <c r="O40" s="86"/>
      <c r="P40" s="92"/>
    </row>
    <row r="41" spans="2:16" ht="15.75" hidden="1" x14ac:dyDescent="0.25">
      <c r="B41" s="70" t="str">
        <f>B36</f>
        <v xml:space="preserve">  </v>
      </c>
      <c r="C41" s="133" t="s">
        <v>34</v>
      </c>
      <c r="D41" s="133"/>
      <c r="E41" s="133"/>
      <c r="F41" s="133"/>
      <c r="H41" s="61" t="s">
        <v>99</v>
      </c>
      <c r="J41" s="86" t="str">
        <f>IFERROR(VLOOKUP(B41,Calculations!$Z$10:$AB$448,3,FALSE),0)</f>
        <v xml:space="preserve">  </v>
      </c>
      <c r="K41" s="86"/>
      <c r="M41" s="14" t="s">
        <v>93</v>
      </c>
      <c r="O41" s="86" t="str">
        <f>J41</f>
        <v xml:space="preserve">  </v>
      </c>
      <c r="P41" s="92"/>
    </row>
    <row r="42" spans="2:16" ht="15.75" hidden="1" x14ac:dyDescent="0.25">
      <c r="B42" s="74"/>
      <c r="C42" s="133"/>
      <c r="D42" s="133"/>
      <c r="E42" s="133"/>
      <c r="F42" s="133"/>
      <c r="H42" s="77"/>
      <c r="I42" s="14" t="s">
        <v>91</v>
      </c>
      <c r="J42" s="86"/>
      <c r="K42" s="86" t="str">
        <f>J41</f>
        <v xml:space="preserve">  </v>
      </c>
      <c r="M42" s="77"/>
      <c r="N42" s="14" t="s">
        <v>91</v>
      </c>
      <c r="O42" s="86"/>
      <c r="P42" s="92" t="str">
        <f>O41</f>
        <v xml:space="preserve">  </v>
      </c>
    </row>
    <row r="43" spans="2:16" ht="15.75" hidden="1" x14ac:dyDescent="0.25">
      <c r="B43" s="74"/>
      <c r="C43" s="133"/>
      <c r="D43" s="133"/>
      <c r="E43" s="133"/>
      <c r="F43" s="133"/>
      <c r="H43" s="77"/>
      <c r="J43" s="86"/>
      <c r="K43" s="86"/>
      <c r="M43" s="77"/>
      <c r="O43" s="86"/>
      <c r="P43" s="92"/>
    </row>
    <row r="44" spans="2:16" ht="15.75" hidden="1" x14ac:dyDescent="0.25">
      <c r="B44" s="74"/>
      <c r="C44" s="81"/>
      <c r="D44" s="81"/>
      <c r="E44" s="81"/>
      <c r="F44" s="81"/>
      <c r="H44" s="77"/>
      <c r="J44" s="86"/>
      <c r="K44" s="86"/>
      <c r="M44" s="77"/>
      <c r="O44" s="86"/>
      <c r="P44" s="92"/>
    </row>
    <row r="45" spans="2:16" ht="15.75" hidden="1" x14ac:dyDescent="0.25">
      <c r="B45" s="70" t="str">
        <f>B41</f>
        <v xml:space="preserve">  </v>
      </c>
      <c r="C45" s="61" t="s">
        <v>98</v>
      </c>
      <c r="E45" s="86" t="str">
        <f>IFERROR(VLOOKUP(B45,Calculations!$G$10:$W$448,17,FALSE),0)</f>
        <v xml:space="preserve">  </v>
      </c>
      <c r="F45" s="86"/>
      <c r="H45" s="133" t="s">
        <v>34</v>
      </c>
      <c r="I45" s="133"/>
      <c r="J45" s="133"/>
      <c r="K45" s="133"/>
      <c r="M45" s="14" t="s">
        <v>95</v>
      </c>
      <c r="O45" s="86" t="str">
        <f>E45</f>
        <v xml:space="preserve">  </v>
      </c>
      <c r="P45" s="92"/>
    </row>
    <row r="46" spans="2:16" ht="15.75" hidden="1" x14ac:dyDescent="0.25">
      <c r="B46" s="75"/>
      <c r="C46" s="82"/>
      <c r="D46" s="76" t="s">
        <v>31</v>
      </c>
      <c r="E46" s="89"/>
      <c r="F46" s="89" t="str">
        <f>E45</f>
        <v xml:space="preserve">  </v>
      </c>
      <c r="G46" s="76"/>
      <c r="H46" s="134"/>
      <c r="I46" s="134"/>
      <c r="J46" s="134"/>
      <c r="K46" s="134"/>
      <c r="L46" s="76"/>
      <c r="M46" s="82"/>
      <c r="N46" s="76" t="s">
        <v>31</v>
      </c>
      <c r="O46" s="89"/>
      <c r="P46" s="90" t="str">
        <f>O45</f>
        <v xml:space="preserve">  </v>
      </c>
    </row>
    <row r="47" spans="2:16" ht="15.75" hidden="1" x14ac:dyDescent="0.25">
      <c r="B47" s="60" t="str">
        <f>IFERROR(IF(EOMONTH(B45,1)&gt;Questionnaire!$I$4,"  ",EOMONTH(B45,1)),"  ")</f>
        <v xml:space="preserve">  </v>
      </c>
      <c r="C47" s="61" t="s">
        <v>32</v>
      </c>
      <c r="D47" s="61"/>
      <c r="E47" s="84">
        <f>IFERROR(-VLOOKUP(B47,Calculations!$G$10:$N$448,8,FALSE),0)</f>
        <v>0</v>
      </c>
      <c r="F47" s="84"/>
      <c r="G47" s="61"/>
      <c r="H47" s="61" t="s">
        <v>92</v>
      </c>
      <c r="I47" s="61"/>
      <c r="J47" s="84">
        <f>K49</f>
        <v>0</v>
      </c>
      <c r="K47" s="84"/>
      <c r="L47" s="61"/>
      <c r="M47" s="61" t="s">
        <v>92</v>
      </c>
      <c r="N47" s="68"/>
      <c r="O47" s="84">
        <f>J47</f>
        <v>0</v>
      </c>
      <c r="P47" s="91"/>
    </row>
    <row r="48" spans="2:16" ht="15.75" hidden="1" x14ac:dyDescent="0.25">
      <c r="B48" s="74"/>
      <c r="C48" s="14" t="s">
        <v>33</v>
      </c>
      <c r="E48" s="86" t="str">
        <f>IFERROR(VLOOKUP(B47,Calculations!$G$10:$M$448,7,FALSE),0)</f>
        <v xml:space="preserve">  </v>
      </c>
      <c r="F48" s="86"/>
      <c r="H48" s="14" t="s">
        <v>35</v>
      </c>
      <c r="J48" s="86" t="str">
        <f>K50</f>
        <v xml:space="preserve">  </v>
      </c>
      <c r="K48" s="86"/>
      <c r="M48" s="14" t="s">
        <v>94</v>
      </c>
      <c r="N48" s="73"/>
      <c r="O48" s="86" t="str">
        <f>J48</f>
        <v xml:space="preserve">  </v>
      </c>
      <c r="P48" s="92"/>
    </row>
    <row r="49" spans="2:16" ht="15.75" hidden="1" x14ac:dyDescent="0.25">
      <c r="B49" s="74"/>
      <c r="C49" s="73"/>
      <c r="D49" s="14" t="s">
        <v>31</v>
      </c>
      <c r="E49" s="86"/>
      <c r="F49" s="86">
        <f>IFERROR(E47+E48,0)</f>
        <v>0</v>
      </c>
      <c r="H49" s="73"/>
      <c r="I49" s="14" t="s">
        <v>32</v>
      </c>
      <c r="J49" s="86"/>
      <c r="K49" s="86">
        <f>E47</f>
        <v>0</v>
      </c>
      <c r="M49" s="72"/>
      <c r="N49" s="14" t="s">
        <v>31</v>
      </c>
      <c r="O49" s="86"/>
      <c r="P49" s="92">
        <f>F49</f>
        <v>0</v>
      </c>
    </row>
    <row r="50" spans="2:16" ht="15.75" hidden="1" x14ac:dyDescent="0.25">
      <c r="B50" s="74"/>
      <c r="C50" s="73"/>
      <c r="E50" s="86"/>
      <c r="F50" s="86"/>
      <c r="H50" s="73"/>
      <c r="I50" s="14" t="s">
        <v>33</v>
      </c>
      <c r="J50" s="86"/>
      <c r="K50" s="86" t="str">
        <f>E48</f>
        <v xml:space="preserve">  </v>
      </c>
      <c r="M50" s="72"/>
      <c r="N50" s="73"/>
      <c r="O50" s="86"/>
      <c r="P50" s="92"/>
    </row>
    <row r="51" spans="2:16" ht="15.75" hidden="1" x14ac:dyDescent="0.25">
      <c r="B51" s="74"/>
      <c r="C51" s="73"/>
      <c r="E51" s="86"/>
      <c r="F51" s="86"/>
      <c r="H51" s="73"/>
      <c r="J51" s="86"/>
      <c r="K51" s="86"/>
      <c r="M51" s="72"/>
      <c r="N51" s="73"/>
      <c r="O51" s="86"/>
      <c r="P51" s="92"/>
    </row>
    <row r="52" spans="2:16" ht="15.75" hidden="1" x14ac:dyDescent="0.25">
      <c r="B52" s="70" t="str">
        <f>B47</f>
        <v xml:space="preserve">  </v>
      </c>
      <c r="C52" s="133" t="s">
        <v>34</v>
      </c>
      <c r="D52" s="133"/>
      <c r="E52" s="133"/>
      <c r="F52" s="133"/>
      <c r="H52" s="61" t="s">
        <v>99</v>
      </c>
      <c r="J52" s="86" t="str">
        <f>IFERROR(VLOOKUP(B52,Calculations!$Z$10:$AB$448,3,FALSE),0)</f>
        <v xml:space="preserve">  </v>
      </c>
      <c r="K52" s="86"/>
      <c r="M52" s="14" t="s">
        <v>93</v>
      </c>
      <c r="O52" s="86" t="str">
        <f>J52</f>
        <v xml:space="preserve">  </v>
      </c>
      <c r="P52" s="92"/>
    </row>
    <row r="53" spans="2:16" ht="15.75" hidden="1" x14ac:dyDescent="0.25">
      <c r="B53" s="74"/>
      <c r="C53" s="133"/>
      <c r="D53" s="133"/>
      <c r="E53" s="133"/>
      <c r="F53" s="133"/>
      <c r="H53" s="77"/>
      <c r="I53" s="14" t="s">
        <v>91</v>
      </c>
      <c r="J53" s="86"/>
      <c r="K53" s="86" t="str">
        <f>J52</f>
        <v xml:space="preserve">  </v>
      </c>
      <c r="M53" s="77"/>
      <c r="N53" s="14" t="s">
        <v>91</v>
      </c>
      <c r="O53" s="86"/>
      <c r="P53" s="92" t="str">
        <f>O52</f>
        <v xml:space="preserve">  </v>
      </c>
    </row>
    <row r="54" spans="2:16" ht="15.75" hidden="1" x14ac:dyDescent="0.25">
      <c r="B54" s="74"/>
      <c r="C54" s="133"/>
      <c r="D54" s="133"/>
      <c r="E54" s="133"/>
      <c r="F54" s="133"/>
      <c r="H54" s="77"/>
      <c r="J54" s="86"/>
      <c r="K54" s="86"/>
      <c r="M54" s="77"/>
      <c r="O54" s="86"/>
      <c r="P54" s="92"/>
    </row>
    <row r="55" spans="2:16" ht="15.75" hidden="1" x14ac:dyDescent="0.25">
      <c r="B55" s="74"/>
      <c r="C55" s="81"/>
      <c r="D55" s="81"/>
      <c r="E55" s="81"/>
      <c r="F55" s="81"/>
      <c r="H55" s="77"/>
      <c r="J55" s="86"/>
      <c r="K55" s="86"/>
      <c r="M55" s="77"/>
      <c r="O55" s="86"/>
      <c r="P55" s="92"/>
    </row>
    <row r="56" spans="2:16" ht="15.75" hidden="1" x14ac:dyDescent="0.25">
      <c r="B56" s="70" t="str">
        <f>B52</f>
        <v xml:space="preserve">  </v>
      </c>
      <c r="C56" s="61" t="s">
        <v>98</v>
      </c>
      <c r="E56" s="86" t="str">
        <f>IFERROR(VLOOKUP(B56,Calculations!$G$10:$W$448,17,FALSE),0)</f>
        <v xml:space="preserve">  </v>
      </c>
      <c r="F56" s="86"/>
      <c r="H56" s="133" t="s">
        <v>34</v>
      </c>
      <c r="I56" s="133"/>
      <c r="J56" s="133"/>
      <c r="K56" s="133"/>
      <c r="M56" s="14" t="s">
        <v>95</v>
      </c>
      <c r="O56" s="86" t="str">
        <f>E56</f>
        <v xml:space="preserve">  </v>
      </c>
      <c r="P56" s="92"/>
    </row>
    <row r="57" spans="2:16" ht="15.75" hidden="1" x14ac:dyDescent="0.25">
      <c r="B57" s="75"/>
      <c r="C57" s="82"/>
      <c r="D57" s="76" t="s">
        <v>31</v>
      </c>
      <c r="E57" s="89"/>
      <c r="F57" s="89" t="str">
        <f>E56</f>
        <v xml:space="preserve">  </v>
      </c>
      <c r="G57" s="76"/>
      <c r="H57" s="134"/>
      <c r="I57" s="134"/>
      <c r="J57" s="134"/>
      <c r="K57" s="134"/>
      <c r="L57" s="76"/>
      <c r="M57" s="82"/>
      <c r="N57" s="76" t="s">
        <v>31</v>
      </c>
      <c r="O57" s="89"/>
      <c r="P57" s="90" t="str">
        <f>O56</f>
        <v xml:space="preserve">  </v>
      </c>
    </row>
    <row r="58" spans="2:16" ht="15.75" hidden="1" x14ac:dyDescent="0.25">
      <c r="B58" s="60" t="str">
        <f>IFERROR(IF(EOMONTH(B56,1)&gt;Questionnaire!$I$4,"  ",EOMONTH(B56,1)),"  ")</f>
        <v xml:space="preserve">  </v>
      </c>
      <c r="C58" s="61" t="s">
        <v>32</v>
      </c>
      <c r="D58" s="61"/>
      <c r="E58" s="84">
        <f>IFERROR(-VLOOKUP(B58,Calculations!$G$10:$N$448,8,FALSE),0)</f>
        <v>0</v>
      </c>
      <c r="F58" s="84"/>
      <c r="G58" s="61"/>
      <c r="H58" s="61" t="s">
        <v>92</v>
      </c>
      <c r="I58" s="61"/>
      <c r="J58" s="84">
        <f>K60</f>
        <v>0</v>
      </c>
      <c r="K58" s="84"/>
      <c r="L58" s="61"/>
      <c r="M58" s="61" t="s">
        <v>92</v>
      </c>
      <c r="N58" s="68"/>
      <c r="O58" s="84">
        <f>J58</f>
        <v>0</v>
      </c>
      <c r="P58" s="91"/>
    </row>
    <row r="59" spans="2:16" ht="15.75" hidden="1" x14ac:dyDescent="0.25">
      <c r="B59" s="74"/>
      <c r="C59" s="14" t="s">
        <v>33</v>
      </c>
      <c r="E59" s="86" t="str">
        <f>IFERROR(VLOOKUP(B58,Calculations!$G$10:$M$448,7,FALSE),0)</f>
        <v xml:space="preserve">  </v>
      </c>
      <c r="F59" s="86"/>
      <c r="H59" s="14" t="s">
        <v>35</v>
      </c>
      <c r="J59" s="86" t="str">
        <f>K61</f>
        <v xml:space="preserve">  </v>
      </c>
      <c r="K59" s="86"/>
      <c r="M59" s="14" t="s">
        <v>94</v>
      </c>
      <c r="N59" s="73"/>
      <c r="O59" s="86" t="str">
        <f>J59</f>
        <v xml:space="preserve">  </v>
      </c>
      <c r="P59" s="92"/>
    </row>
    <row r="60" spans="2:16" ht="15.75" hidden="1" x14ac:dyDescent="0.25">
      <c r="B60" s="74"/>
      <c r="C60" s="73"/>
      <c r="D60" s="14" t="s">
        <v>31</v>
      </c>
      <c r="E60" s="86"/>
      <c r="F60" s="86">
        <f>IFERROR(E58+E59,0)</f>
        <v>0</v>
      </c>
      <c r="H60" s="73"/>
      <c r="I60" s="14" t="s">
        <v>32</v>
      </c>
      <c r="J60" s="86"/>
      <c r="K60" s="86">
        <f>E58</f>
        <v>0</v>
      </c>
      <c r="M60" s="72"/>
      <c r="N60" s="14" t="s">
        <v>31</v>
      </c>
      <c r="O60" s="86"/>
      <c r="P60" s="92">
        <f>F60</f>
        <v>0</v>
      </c>
    </row>
    <row r="61" spans="2:16" ht="15.75" hidden="1" x14ac:dyDescent="0.25">
      <c r="B61" s="74"/>
      <c r="C61" s="73"/>
      <c r="E61" s="86"/>
      <c r="F61" s="86"/>
      <c r="H61" s="73"/>
      <c r="I61" s="14" t="s">
        <v>33</v>
      </c>
      <c r="J61" s="86"/>
      <c r="K61" s="86" t="str">
        <f>E59</f>
        <v xml:space="preserve">  </v>
      </c>
      <c r="M61" s="72"/>
      <c r="N61" s="73"/>
      <c r="O61" s="86"/>
      <c r="P61" s="92"/>
    </row>
    <row r="62" spans="2:16" ht="15.75" hidden="1" x14ac:dyDescent="0.25">
      <c r="B62" s="74"/>
      <c r="C62" s="73"/>
      <c r="E62" s="86"/>
      <c r="F62" s="86"/>
      <c r="H62" s="73"/>
      <c r="J62" s="86"/>
      <c r="K62" s="86"/>
      <c r="M62" s="72"/>
      <c r="N62" s="73"/>
      <c r="O62" s="86"/>
      <c r="P62" s="92"/>
    </row>
    <row r="63" spans="2:16" ht="15.75" hidden="1" x14ac:dyDescent="0.25">
      <c r="B63" s="70" t="str">
        <f>B58</f>
        <v xml:space="preserve">  </v>
      </c>
      <c r="C63" s="133" t="s">
        <v>34</v>
      </c>
      <c r="D63" s="133"/>
      <c r="E63" s="133"/>
      <c r="F63" s="133"/>
      <c r="H63" s="61" t="s">
        <v>99</v>
      </c>
      <c r="J63" s="86" t="str">
        <f>IFERROR(VLOOKUP(B63,Calculations!$Z$10:$AB$448,3,FALSE),0)</f>
        <v xml:space="preserve">  </v>
      </c>
      <c r="K63" s="86"/>
      <c r="M63" s="14" t="s">
        <v>93</v>
      </c>
      <c r="O63" s="86" t="str">
        <f>J63</f>
        <v xml:space="preserve">  </v>
      </c>
      <c r="P63" s="92"/>
    </row>
    <row r="64" spans="2:16" ht="15.75" hidden="1" x14ac:dyDescent="0.25">
      <c r="B64" s="74"/>
      <c r="C64" s="133"/>
      <c r="D64" s="133"/>
      <c r="E64" s="133"/>
      <c r="F64" s="133"/>
      <c r="H64" s="77"/>
      <c r="I64" s="14" t="s">
        <v>91</v>
      </c>
      <c r="J64" s="86"/>
      <c r="K64" s="86" t="str">
        <f>J63</f>
        <v xml:space="preserve">  </v>
      </c>
      <c r="M64" s="77"/>
      <c r="N64" s="14" t="s">
        <v>91</v>
      </c>
      <c r="O64" s="86"/>
      <c r="P64" s="92" t="str">
        <f>O63</f>
        <v xml:space="preserve">  </v>
      </c>
    </row>
    <row r="65" spans="2:17" ht="15.75" hidden="1" x14ac:dyDescent="0.25">
      <c r="B65" s="74"/>
      <c r="C65" s="133"/>
      <c r="D65" s="133"/>
      <c r="E65" s="133"/>
      <c r="F65" s="133"/>
      <c r="H65" s="77"/>
      <c r="J65" s="86"/>
      <c r="K65" s="86"/>
      <c r="M65" s="77"/>
      <c r="O65" s="86"/>
      <c r="P65" s="92"/>
    </row>
    <row r="66" spans="2:17" ht="15.75" hidden="1" x14ac:dyDescent="0.25">
      <c r="B66" s="74"/>
      <c r="C66" s="81"/>
      <c r="D66" s="81"/>
      <c r="E66" s="81"/>
      <c r="F66" s="81"/>
      <c r="H66" s="77"/>
      <c r="J66" s="86"/>
      <c r="K66" s="86"/>
      <c r="M66" s="77"/>
      <c r="O66" s="86"/>
      <c r="P66" s="92"/>
    </row>
    <row r="67" spans="2:17" ht="15.75" hidden="1" x14ac:dyDescent="0.25">
      <c r="B67" s="70" t="str">
        <f>B63</f>
        <v xml:space="preserve">  </v>
      </c>
      <c r="C67" s="61" t="s">
        <v>98</v>
      </c>
      <c r="E67" s="86" t="str">
        <f>IFERROR(VLOOKUP(B67,Calculations!$G$10:$W$448,17,FALSE),0)</f>
        <v xml:space="preserve">  </v>
      </c>
      <c r="F67" s="86"/>
      <c r="H67" s="133" t="s">
        <v>34</v>
      </c>
      <c r="I67" s="133"/>
      <c r="J67" s="133"/>
      <c r="K67" s="133"/>
      <c r="M67" s="14" t="s">
        <v>95</v>
      </c>
      <c r="O67" s="86" t="str">
        <f>E67</f>
        <v xml:space="preserve">  </v>
      </c>
      <c r="P67" s="92"/>
    </row>
    <row r="68" spans="2:17" ht="15.75" hidden="1" x14ac:dyDescent="0.25">
      <c r="B68" s="75"/>
      <c r="C68" s="82"/>
      <c r="D68" s="76" t="s">
        <v>31</v>
      </c>
      <c r="E68" s="89"/>
      <c r="F68" s="89" t="str">
        <f>E67</f>
        <v xml:space="preserve">  </v>
      </c>
      <c r="G68" s="76"/>
      <c r="H68" s="134"/>
      <c r="I68" s="134"/>
      <c r="J68" s="134"/>
      <c r="K68" s="134"/>
      <c r="L68" s="76"/>
      <c r="M68" s="82"/>
      <c r="N68" s="76" t="s">
        <v>31</v>
      </c>
      <c r="O68" s="89"/>
      <c r="P68" s="90" t="str">
        <f>O67</f>
        <v xml:space="preserve">  </v>
      </c>
    </row>
    <row r="69" spans="2:17" ht="15.75" hidden="1" x14ac:dyDescent="0.25">
      <c r="B69" s="60" t="str">
        <f>IFERROR(IF(EOMONTH(B67,1)&gt;Questionnaire!$I$4,"  ",EOMONTH(B67,1)),"  ")</f>
        <v xml:space="preserve">  </v>
      </c>
      <c r="C69" s="61" t="s">
        <v>32</v>
      </c>
      <c r="D69" s="61"/>
      <c r="E69" s="84">
        <f>IFERROR(-VLOOKUP(B69,Calculations!$G$10:$N$448,8,FALSE),0)</f>
        <v>0</v>
      </c>
      <c r="F69" s="84"/>
      <c r="G69" s="61"/>
      <c r="H69" s="61" t="s">
        <v>92</v>
      </c>
      <c r="I69" s="61"/>
      <c r="J69" s="84">
        <f>K71</f>
        <v>0</v>
      </c>
      <c r="K69" s="84"/>
      <c r="L69" s="61"/>
      <c r="M69" s="61" t="s">
        <v>92</v>
      </c>
      <c r="N69" s="68"/>
      <c r="O69" s="84">
        <f>J69</f>
        <v>0</v>
      </c>
      <c r="P69" s="91"/>
    </row>
    <row r="70" spans="2:17" ht="15.75" hidden="1" x14ac:dyDescent="0.25">
      <c r="B70" s="74"/>
      <c r="C70" s="14" t="s">
        <v>33</v>
      </c>
      <c r="E70" s="86" t="str">
        <f>IFERROR(VLOOKUP(B69,Calculations!$G$10:$M$448,7,FALSE),0)</f>
        <v xml:space="preserve">  </v>
      </c>
      <c r="F70" s="86"/>
      <c r="H70" s="14" t="s">
        <v>35</v>
      </c>
      <c r="J70" s="86" t="str">
        <f>K72</f>
        <v xml:space="preserve">  </v>
      </c>
      <c r="K70" s="86"/>
      <c r="M70" s="14" t="s">
        <v>94</v>
      </c>
      <c r="N70" s="73"/>
      <c r="O70" s="86" t="str">
        <f>J70</f>
        <v xml:space="preserve">  </v>
      </c>
      <c r="P70" s="92"/>
      <c r="Q70" s="94"/>
    </row>
    <row r="71" spans="2:17" ht="15.75" hidden="1" x14ac:dyDescent="0.25">
      <c r="B71" s="74"/>
      <c r="C71" s="73"/>
      <c r="D71" s="14" t="s">
        <v>31</v>
      </c>
      <c r="E71" s="86"/>
      <c r="F71" s="86">
        <f>IFERROR(E69+E70,0)</f>
        <v>0</v>
      </c>
      <c r="H71" s="73"/>
      <c r="I71" s="14" t="s">
        <v>32</v>
      </c>
      <c r="J71" s="86"/>
      <c r="K71" s="86">
        <f>E69</f>
        <v>0</v>
      </c>
      <c r="M71" s="72"/>
      <c r="N71" s="14" t="s">
        <v>31</v>
      </c>
      <c r="O71" s="86"/>
      <c r="P71" s="92">
        <f>F71</f>
        <v>0</v>
      </c>
    </row>
    <row r="72" spans="2:17" ht="15.75" hidden="1" x14ac:dyDescent="0.25">
      <c r="B72" s="74"/>
      <c r="C72" s="73"/>
      <c r="E72" s="86"/>
      <c r="F72" s="86"/>
      <c r="H72" s="73"/>
      <c r="I72" s="14" t="s">
        <v>33</v>
      </c>
      <c r="J72" s="86"/>
      <c r="K72" s="86" t="str">
        <f>E70</f>
        <v xml:space="preserve">  </v>
      </c>
      <c r="M72" s="72"/>
      <c r="N72" s="73"/>
      <c r="O72" s="86"/>
      <c r="P72" s="92"/>
      <c r="Q72" s="86"/>
    </row>
    <row r="73" spans="2:17" ht="15.75" hidden="1" x14ac:dyDescent="0.25">
      <c r="B73" s="74"/>
      <c r="C73" s="73"/>
      <c r="E73" s="86"/>
      <c r="F73" s="86"/>
      <c r="H73" s="73"/>
      <c r="J73" s="86"/>
      <c r="K73" s="86"/>
      <c r="M73" s="72"/>
      <c r="N73" s="73"/>
      <c r="O73" s="86"/>
      <c r="P73" s="92"/>
      <c r="Q73" s="86"/>
    </row>
    <row r="74" spans="2:17" ht="15.75" hidden="1" x14ac:dyDescent="0.25">
      <c r="B74" s="70" t="str">
        <f>B69</f>
        <v xml:space="preserve">  </v>
      </c>
      <c r="C74" s="133" t="s">
        <v>34</v>
      </c>
      <c r="D74" s="133"/>
      <c r="E74" s="133"/>
      <c r="F74" s="133"/>
      <c r="H74" s="61" t="s">
        <v>99</v>
      </c>
      <c r="J74" s="86" t="str">
        <f>IFERROR(VLOOKUP(B74,Calculations!$Z$10:$AB$448,3,FALSE),0)</f>
        <v xml:space="preserve">  </v>
      </c>
      <c r="K74" s="86"/>
      <c r="M74" s="14" t="s">
        <v>93</v>
      </c>
      <c r="O74" s="86" t="str">
        <f>J74</f>
        <v xml:space="preserve">  </v>
      </c>
      <c r="P74" s="92"/>
      <c r="Q74" s="86"/>
    </row>
    <row r="75" spans="2:17" ht="15.75" hidden="1" x14ac:dyDescent="0.25">
      <c r="B75" s="74"/>
      <c r="C75" s="133"/>
      <c r="D75" s="133"/>
      <c r="E75" s="133"/>
      <c r="F75" s="133"/>
      <c r="H75" s="77"/>
      <c r="I75" s="14" t="s">
        <v>91</v>
      </c>
      <c r="J75" s="86"/>
      <c r="K75" s="86" t="str">
        <f>J74</f>
        <v xml:space="preserve">  </v>
      </c>
      <c r="M75" s="77"/>
      <c r="N75" s="14" t="s">
        <v>91</v>
      </c>
      <c r="O75" s="86"/>
      <c r="P75" s="92" t="str">
        <f>O74</f>
        <v xml:space="preserve">  </v>
      </c>
      <c r="Q75" s="86"/>
    </row>
    <row r="76" spans="2:17" ht="15.75" hidden="1" x14ac:dyDescent="0.25">
      <c r="B76" s="74"/>
      <c r="C76" s="133"/>
      <c r="D76" s="133"/>
      <c r="E76" s="133"/>
      <c r="F76" s="133"/>
      <c r="H76" s="77"/>
      <c r="J76" s="86"/>
      <c r="K76" s="86"/>
      <c r="M76" s="77"/>
      <c r="O76" s="86"/>
      <c r="P76" s="92"/>
      <c r="Q76" s="86"/>
    </row>
    <row r="77" spans="2:17" ht="15.75" hidden="1" x14ac:dyDescent="0.25">
      <c r="B77" s="74"/>
      <c r="C77" s="81"/>
      <c r="D77" s="81"/>
      <c r="E77" s="81"/>
      <c r="F77" s="81"/>
      <c r="H77" s="77"/>
      <c r="J77" s="86"/>
      <c r="K77" s="86"/>
      <c r="M77" s="77"/>
      <c r="O77" s="86"/>
      <c r="P77" s="92"/>
      <c r="Q77" s="86"/>
    </row>
    <row r="78" spans="2:17" ht="15.75" hidden="1" x14ac:dyDescent="0.25">
      <c r="B78" s="70" t="str">
        <f>B74</f>
        <v xml:space="preserve">  </v>
      </c>
      <c r="C78" s="61" t="s">
        <v>98</v>
      </c>
      <c r="E78" s="86" t="str">
        <f>IFERROR(VLOOKUP(B78,Calculations!$G$10:$W$448,17,FALSE),0)</f>
        <v xml:space="preserve">  </v>
      </c>
      <c r="F78" s="86"/>
      <c r="H78" s="133" t="s">
        <v>34</v>
      </c>
      <c r="I78" s="133"/>
      <c r="J78" s="133"/>
      <c r="K78" s="133"/>
      <c r="M78" s="14" t="s">
        <v>95</v>
      </c>
      <c r="O78" s="86" t="str">
        <f>E78</f>
        <v xml:space="preserve">  </v>
      </c>
      <c r="P78" s="92"/>
      <c r="Q78" s="86"/>
    </row>
    <row r="79" spans="2:17" ht="15.75" hidden="1" x14ac:dyDescent="0.25">
      <c r="B79" s="75"/>
      <c r="C79" s="82"/>
      <c r="D79" s="76" t="s">
        <v>31</v>
      </c>
      <c r="E79" s="89"/>
      <c r="F79" s="89" t="str">
        <f>E78</f>
        <v xml:space="preserve">  </v>
      </c>
      <c r="G79" s="76"/>
      <c r="H79" s="134"/>
      <c r="I79" s="134"/>
      <c r="J79" s="134"/>
      <c r="K79" s="134"/>
      <c r="L79" s="76"/>
      <c r="M79" s="82"/>
      <c r="N79" s="76" t="s">
        <v>31</v>
      </c>
      <c r="O79" s="89"/>
      <c r="P79" s="90" t="str">
        <f>O78</f>
        <v xml:space="preserve">  </v>
      </c>
      <c r="Q79" s="86"/>
    </row>
    <row r="80" spans="2:17" ht="15.75" hidden="1" x14ac:dyDescent="0.25">
      <c r="B80" s="60" t="str">
        <f>IFERROR(IF(EOMONTH(B78,1)&gt;Questionnaire!$I$4,"  ",EOMONTH(B78,1)),"  ")</f>
        <v xml:space="preserve">  </v>
      </c>
      <c r="C80" s="61" t="s">
        <v>32</v>
      </c>
      <c r="D80" s="61"/>
      <c r="E80" s="84">
        <f>IFERROR(-VLOOKUP(B80,Calculations!$G$10:$N$448,8,FALSE),0)</f>
        <v>0</v>
      </c>
      <c r="F80" s="84"/>
      <c r="G80" s="61"/>
      <c r="H80" s="61" t="s">
        <v>92</v>
      </c>
      <c r="I80" s="61"/>
      <c r="J80" s="84">
        <f>K82</f>
        <v>0</v>
      </c>
      <c r="K80" s="84"/>
      <c r="L80" s="61"/>
      <c r="M80" s="61" t="s">
        <v>92</v>
      </c>
      <c r="N80" s="68"/>
      <c r="O80" s="84">
        <f>J80</f>
        <v>0</v>
      </c>
      <c r="P80" s="91"/>
      <c r="Q80" s="86"/>
    </row>
    <row r="81" spans="2:17" ht="15.75" hidden="1" x14ac:dyDescent="0.25">
      <c r="B81" s="74"/>
      <c r="C81" s="14" t="s">
        <v>33</v>
      </c>
      <c r="E81" s="86" t="str">
        <f>IFERROR(VLOOKUP(B80,Calculations!$G$10:$M$448,7,FALSE),0)</f>
        <v xml:space="preserve">  </v>
      </c>
      <c r="F81" s="86"/>
      <c r="H81" s="14" t="s">
        <v>35</v>
      </c>
      <c r="J81" s="86" t="str">
        <f>K83</f>
        <v xml:space="preserve">  </v>
      </c>
      <c r="K81" s="86"/>
      <c r="M81" s="14" t="s">
        <v>94</v>
      </c>
      <c r="N81" s="73"/>
      <c r="O81" s="86" t="str">
        <f>J81</f>
        <v xml:space="preserve">  </v>
      </c>
      <c r="P81" s="92"/>
      <c r="Q81" s="86"/>
    </row>
    <row r="82" spans="2:17" ht="15.75" hidden="1" x14ac:dyDescent="0.25">
      <c r="B82" s="74"/>
      <c r="C82" s="73"/>
      <c r="D82" s="14" t="s">
        <v>31</v>
      </c>
      <c r="E82" s="86"/>
      <c r="F82" s="86">
        <f>IFERROR(E80+E81,0)</f>
        <v>0</v>
      </c>
      <c r="H82" s="73"/>
      <c r="I82" s="14" t="s">
        <v>32</v>
      </c>
      <c r="J82" s="86"/>
      <c r="K82" s="86">
        <f>E80</f>
        <v>0</v>
      </c>
      <c r="M82" s="72"/>
      <c r="N82" s="14" t="s">
        <v>31</v>
      </c>
      <c r="O82" s="86"/>
      <c r="P82" s="92">
        <f>F82</f>
        <v>0</v>
      </c>
      <c r="Q82" s="86"/>
    </row>
    <row r="83" spans="2:17" ht="15.75" hidden="1" x14ac:dyDescent="0.25">
      <c r="B83" s="74"/>
      <c r="C83" s="73"/>
      <c r="E83" s="86"/>
      <c r="F83" s="86"/>
      <c r="H83" s="73"/>
      <c r="I83" s="14" t="s">
        <v>33</v>
      </c>
      <c r="J83" s="86"/>
      <c r="K83" s="86" t="str">
        <f>E81</f>
        <v xml:space="preserve">  </v>
      </c>
      <c r="M83" s="72"/>
      <c r="N83" s="73"/>
      <c r="O83" s="86"/>
      <c r="P83" s="92"/>
      <c r="Q83" s="86"/>
    </row>
    <row r="84" spans="2:17" ht="15.75" hidden="1" x14ac:dyDescent="0.25">
      <c r="B84" s="74"/>
      <c r="C84" s="73"/>
      <c r="E84" s="86"/>
      <c r="F84" s="86"/>
      <c r="H84" s="73"/>
      <c r="J84" s="86"/>
      <c r="K84" s="86"/>
      <c r="M84" s="72"/>
      <c r="N84" s="73"/>
      <c r="O84" s="86"/>
      <c r="P84" s="92"/>
      <c r="Q84" s="86"/>
    </row>
    <row r="85" spans="2:17" ht="15.75" hidden="1" x14ac:dyDescent="0.25">
      <c r="B85" s="70" t="str">
        <f>B80</f>
        <v xml:space="preserve">  </v>
      </c>
      <c r="C85" s="133" t="s">
        <v>34</v>
      </c>
      <c r="D85" s="133"/>
      <c r="E85" s="133"/>
      <c r="F85" s="133"/>
      <c r="H85" s="61" t="s">
        <v>99</v>
      </c>
      <c r="J85" s="86" t="str">
        <f>IFERROR(VLOOKUP(B85,Calculations!$Z$10:$AB$448,3,FALSE),0)</f>
        <v xml:space="preserve">  </v>
      </c>
      <c r="K85" s="86"/>
      <c r="M85" s="14" t="s">
        <v>93</v>
      </c>
      <c r="O85" s="86" t="str">
        <f>J85</f>
        <v xml:space="preserve">  </v>
      </c>
      <c r="P85" s="92"/>
      <c r="Q85" s="86"/>
    </row>
    <row r="86" spans="2:17" ht="15.75" hidden="1" x14ac:dyDescent="0.25">
      <c r="B86" s="74"/>
      <c r="C86" s="133"/>
      <c r="D86" s="133"/>
      <c r="E86" s="133"/>
      <c r="F86" s="133"/>
      <c r="H86" s="77"/>
      <c r="I86" s="14" t="s">
        <v>91</v>
      </c>
      <c r="J86" s="86"/>
      <c r="K86" s="86" t="str">
        <f>J85</f>
        <v xml:space="preserve">  </v>
      </c>
      <c r="M86" s="77"/>
      <c r="N86" s="14" t="s">
        <v>91</v>
      </c>
      <c r="O86" s="86"/>
      <c r="P86" s="92" t="str">
        <f>O85</f>
        <v xml:space="preserve">  </v>
      </c>
      <c r="Q86" s="86"/>
    </row>
    <row r="87" spans="2:17" ht="15.75" hidden="1" x14ac:dyDescent="0.25">
      <c r="B87" s="74"/>
      <c r="C87" s="133"/>
      <c r="D87" s="133"/>
      <c r="E87" s="133"/>
      <c r="F87" s="133"/>
      <c r="H87" s="77"/>
      <c r="J87" s="86"/>
      <c r="K87" s="86"/>
      <c r="M87" s="77"/>
      <c r="O87" s="86"/>
      <c r="P87" s="92"/>
      <c r="Q87" s="86"/>
    </row>
    <row r="88" spans="2:17" ht="15.75" hidden="1" x14ac:dyDescent="0.25">
      <c r="B88" s="74"/>
      <c r="C88" s="81"/>
      <c r="D88" s="81"/>
      <c r="E88" s="81"/>
      <c r="F88" s="81"/>
      <c r="H88" s="77"/>
      <c r="J88" s="86"/>
      <c r="K88" s="86"/>
      <c r="M88" s="77"/>
      <c r="O88" s="86"/>
      <c r="P88" s="92"/>
      <c r="Q88" s="86"/>
    </row>
    <row r="89" spans="2:17" ht="15.75" hidden="1" x14ac:dyDescent="0.25">
      <c r="B89" s="70" t="str">
        <f>B85</f>
        <v xml:space="preserve">  </v>
      </c>
      <c r="C89" s="61" t="s">
        <v>98</v>
      </c>
      <c r="E89" s="86" t="str">
        <f>IFERROR(VLOOKUP(B89,Calculations!$G$10:$W$448,17,FALSE),0)</f>
        <v xml:space="preserve">  </v>
      </c>
      <c r="F89" s="86"/>
      <c r="H89" s="133" t="s">
        <v>34</v>
      </c>
      <c r="I89" s="133"/>
      <c r="J89" s="133"/>
      <c r="K89" s="133"/>
      <c r="M89" s="14" t="s">
        <v>95</v>
      </c>
      <c r="O89" s="86" t="str">
        <f>E89</f>
        <v xml:space="preserve">  </v>
      </c>
      <c r="P89" s="92"/>
      <c r="Q89" s="86"/>
    </row>
    <row r="90" spans="2:17" ht="15.75" hidden="1" x14ac:dyDescent="0.25">
      <c r="B90" s="75"/>
      <c r="C90" s="82"/>
      <c r="D90" s="76" t="s">
        <v>31</v>
      </c>
      <c r="E90" s="89"/>
      <c r="F90" s="89" t="str">
        <f>E89</f>
        <v xml:space="preserve">  </v>
      </c>
      <c r="G90" s="76"/>
      <c r="H90" s="134"/>
      <c r="I90" s="134"/>
      <c r="J90" s="134"/>
      <c r="K90" s="134"/>
      <c r="L90" s="76"/>
      <c r="M90" s="82"/>
      <c r="N90" s="76" t="s">
        <v>31</v>
      </c>
      <c r="O90" s="89"/>
      <c r="P90" s="90" t="str">
        <f>O89</f>
        <v xml:space="preserve">  </v>
      </c>
      <c r="Q90" s="86"/>
    </row>
    <row r="91" spans="2:17" ht="15.75" hidden="1" x14ac:dyDescent="0.25">
      <c r="B91" s="60" t="str">
        <f>IFERROR(IF(EOMONTH(B89,1)&gt;Questionnaire!$I$4,"  ",EOMONTH(B89,1)),"  ")</f>
        <v xml:space="preserve">  </v>
      </c>
      <c r="C91" s="61" t="s">
        <v>32</v>
      </c>
      <c r="D91" s="61"/>
      <c r="E91" s="84">
        <f>IFERROR(-VLOOKUP(B91,Calculations!$G$10:$N$448,8,FALSE),0)</f>
        <v>0</v>
      </c>
      <c r="F91" s="84"/>
      <c r="G91" s="61"/>
      <c r="H91" s="61" t="s">
        <v>92</v>
      </c>
      <c r="I91" s="61"/>
      <c r="J91" s="84">
        <f>K93</f>
        <v>0</v>
      </c>
      <c r="K91" s="84"/>
      <c r="L91" s="61"/>
      <c r="M91" s="61" t="s">
        <v>92</v>
      </c>
      <c r="N91" s="68"/>
      <c r="O91" s="84">
        <f>J91</f>
        <v>0</v>
      </c>
      <c r="P91" s="91"/>
      <c r="Q91" s="86"/>
    </row>
    <row r="92" spans="2:17" ht="15.75" hidden="1" x14ac:dyDescent="0.25">
      <c r="B92" s="74"/>
      <c r="C92" s="14" t="s">
        <v>33</v>
      </c>
      <c r="E92" s="86" t="str">
        <f>IFERROR(VLOOKUP(B91,Calculations!$G$10:$M$448,7,FALSE),0)</f>
        <v xml:space="preserve">  </v>
      </c>
      <c r="F92" s="86"/>
      <c r="H92" s="14" t="s">
        <v>35</v>
      </c>
      <c r="J92" s="86" t="str">
        <f>K94</f>
        <v xml:space="preserve">  </v>
      </c>
      <c r="K92" s="86"/>
      <c r="M92" s="14" t="s">
        <v>94</v>
      </c>
      <c r="N92" s="73"/>
      <c r="O92" s="86" t="str">
        <f>J92</f>
        <v xml:space="preserve">  </v>
      </c>
      <c r="P92" s="92"/>
      <c r="Q92" s="86"/>
    </row>
    <row r="93" spans="2:17" ht="15.75" hidden="1" x14ac:dyDescent="0.25">
      <c r="B93" s="74"/>
      <c r="C93" s="73"/>
      <c r="D93" s="14" t="s">
        <v>31</v>
      </c>
      <c r="E93" s="86"/>
      <c r="F93" s="86">
        <f>IFERROR(E91+E92,0)</f>
        <v>0</v>
      </c>
      <c r="H93" s="73"/>
      <c r="I93" s="14" t="s">
        <v>32</v>
      </c>
      <c r="J93" s="86"/>
      <c r="K93" s="86">
        <f>E91</f>
        <v>0</v>
      </c>
      <c r="M93" s="72"/>
      <c r="N93" s="14" t="s">
        <v>31</v>
      </c>
      <c r="O93" s="86"/>
      <c r="P93" s="92">
        <f>F93</f>
        <v>0</v>
      </c>
      <c r="Q93" s="34"/>
    </row>
    <row r="94" spans="2:17" ht="15.75" hidden="1" x14ac:dyDescent="0.25">
      <c r="B94" s="74"/>
      <c r="C94" s="73"/>
      <c r="E94" s="86"/>
      <c r="F94" s="86"/>
      <c r="H94" s="73"/>
      <c r="I94" s="14" t="s">
        <v>33</v>
      </c>
      <c r="J94" s="86"/>
      <c r="K94" s="86" t="str">
        <f>E92</f>
        <v xml:space="preserve">  </v>
      </c>
      <c r="M94" s="72"/>
      <c r="N94" s="73"/>
      <c r="O94" s="86"/>
      <c r="P94" s="92"/>
      <c r="Q94" s="34"/>
    </row>
    <row r="95" spans="2:17" ht="15.75" hidden="1" x14ac:dyDescent="0.25">
      <c r="B95" s="74"/>
      <c r="C95" s="73"/>
      <c r="E95" s="86"/>
      <c r="F95" s="86"/>
      <c r="H95" s="73"/>
      <c r="J95" s="86"/>
      <c r="K95" s="86"/>
      <c r="M95" s="72"/>
      <c r="N95" s="73"/>
      <c r="O95" s="86"/>
      <c r="P95" s="92"/>
      <c r="Q95" s="34"/>
    </row>
    <row r="96" spans="2:17" ht="15.75" hidden="1" x14ac:dyDescent="0.25">
      <c r="B96" s="70" t="str">
        <f>B91</f>
        <v xml:space="preserve">  </v>
      </c>
      <c r="C96" s="133" t="s">
        <v>34</v>
      </c>
      <c r="D96" s="133"/>
      <c r="E96" s="133"/>
      <c r="F96" s="133"/>
      <c r="H96" s="61" t="s">
        <v>99</v>
      </c>
      <c r="J96" s="86" t="str">
        <f>IFERROR(VLOOKUP(B96,Calculations!$Z$10:$AB$448,3,FALSE),0)</f>
        <v xml:space="preserve">  </v>
      </c>
      <c r="K96" s="86"/>
      <c r="M96" s="14" t="s">
        <v>93</v>
      </c>
      <c r="O96" s="86" t="str">
        <f>J96</f>
        <v xml:space="preserve">  </v>
      </c>
      <c r="P96" s="92"/>
      <c r="Q96" s="34"/>
    </row>
    <row r="97" spans="2:17" ht="15.75" hidden="1" x14ac:dyDescent="0.25">
      <c r="B97" s="74"/>
      <c r="C97" s="133"/>
      <c r="D97" s="133"/>
      <c r="E97" s="133"/>
      <c r="F97" s="133"/>
      <c r="H97" s="77"/>
      <c r="I97" s="14" t="s">
        <v>91</v>
      </c>
      <c r="J97" s="86"/>
      <c r="K97" s="86" t="str">
        <f>J96</f>
        <v xml:space="preserve">  </v>
      </c>
      <c r="M97" s="77"/>
      <c r="N97" s="14" t="s">
        <v>91</v>
      </c>
      <c r="O97" s="86"/>
      <c r="P97" s="92" t="str">
        <f>O96</f>
        <v xml:space="preserve">  </v>
      </c>
      <c r="Q97" s="34"/>
    </row>
    <row r="98" spans="2:17" ht="15.75" hidden="1" x14ac:dyDescent="0.25">
      <c r="B98" s="74"/>
      <c r="C98" s="133"/>
      <c r="D98" s="133"/>
      <c r="E98" s="133"/>
      <c r="F98" s="133"/>
      <c r="H98" s="77"/>
      <c r="J98" s="86"/>
      <c r="K98" s="86"/>
      <c r="M98" s="77"/>
      <c r="O98" s="86"/>
      <c r="P98" s="92"/>
      <c r="Q98" s="34"/>
    </row>
    <row r="99" spans="2:17" ht="15.75" hidden="1" x14ac:dyDescent="0.25">
      <c r="B99" s="74"/>
      <c r="C99" s="81"/>
      <c r="D99" s="81"/>
      <c r="E99" s="81"/>
      <c r="F99" s="81"/>
      <c r="H99" s="77"/>
      <c r="J99" s="86"/>
      <c r="K99" s="86"/>
      <c r="M99" s="77"/>
      <c r="O99" s="86"/>
      <c r="P99" s="92"/>
      <c r="Q99" s="34"/>
    </row>
    <row r="100" spans="2:17" ht="15.75" hidden="1" x14ac:dyDescent="0.25">
      <c r="B100" s="70" t="str">
        <f>B96</f>
        <v xml:space="preserve">  </v>
      </c>
      <c r="C100" s="61" t="s">
        <v>98</v>
      </c>
      <c r="E100" s="86" t="str">
        <f>IFERROR(VLOOKUP(B100,Calculations!$G$10:$W$448,17,FALSE),0)</f>
        <v xml:space="preserve">  </v>
      </c>
      <c r="F100" s="86"/>
      <c r="H100" s="133" t="s">
        <v>34</v>
      </c>
      <c r="I100" s="133"/>
      <c r="J100" s="133"/>
      <c r="K100" s="133"/>
      <c r="M100" s="14" t="s">
        <v>95</v>
      </c>
      <c r="O100" s="86" t="str">
        <f>E100</f>
        <v xml:space="preserve">  </v>
      </c>
      <c r="P100" s="92"/>
      <c r="Q100" s="34"/>
    </row>
    <row r="101" spans="2:17" ht="15.75" hidden="1" x14ac:dyDescent="0.25">
      <c r="B101" s="75"/>
      <c r="C101" s="82"/>
      <c r="D101" s="76" t="s">
        <v>31</v>
      </c>
      <c r="E101" s="89"/>
      <c r="F101" s="89" t="str">
        <f>E100</f>
        <v xml:space="preserve">  </v>
      </c>
      <c r="G101" s="76"/>
      <c r="H101" s="134"/>
      <c r="I101" s="134"/>
      <c r="J101" s="134"/>
      <c r="K101" s="134"/>
      <c r="L101" s="76"/>
      <c r="M101" s="82"/>
      <c r="N101" s="76" t="s">
        <v>31</v>
      </c>
      <c r="O101" s="89"/>
      <c r="P101" s="90" t="str">
        <f>O100</f>
        <v xml:space="preserve">  </v>
      </c>
    </row>
    <row r="102" spans="2:17" ht="15.75" hidden="1" x14ac:dyDescent="0.25">
      <c r="B102" s="60" t="str">
        <f>IFERROR(IF(EOMONTH(B100,1)&gt;Questionnaire!$I$4,"  ",EOMONTH(B100,1)),"  ")</f>
        <v xml:space="preserve">  </v>
      </c>
      <c r="C102" s="61" t="s">
        <v>32</v>
      </c>
      <c r="D102" s="61"/>
      <c r="E102" s="84">
        <f>IFERROR(-VLOOKUP(B102,Calculations!$G$10:$N$448,8,FALSE),0)</f>
        <v>0</v>
      </c>
      <c r="F102" s="84"/>
      <c r="G102" s="61"/>
      <c r="H102" s="61" t="s">
        <v>92</v>
      </c>
      <c r="I102" s="61"/>
      <c r="J102" s="84">
        <f>K104</f>
        <v>0</v>
      </c>
      <c r="K102" s="84"/>
      <c r="L102" s="61"/>
      <c r="M102" s="61" t="s">
        <v>92</v>
      </c>
      <c r="N102" s="68"/>
      <c r="O102" s="84">
        <f>J102</f>
        <v>0</v>
      </c>
      <c r="P102" s="91"/>
    </row>
    <row r="103" spans="2:17" ht="15.75" hidden="1" x14ac:dyDescent="0.25">
      <c r="B103" s="74"/>
      <c r="C103" s="14" t="s">
        <v>33</v>
      </c>
      <c r="E103" s="86" t="str">
        <f>IFERROR(VLOOKUP(B102,Calculations!$G$10:$M$448,7,FALSE),0)</f>
        <v xml:space="preserve">  </v>
      </c>
      <c r="F103" s="86"/>
      <c r="H103" s="14" t="s">
        <v>35</v>
      </c>
      <c r="J103" s="86" t="str">
        <f>K105</f>
        <v xml:space="preserve">  </v>
      </c>
      <c r="K103" s="86"/>
      <c r="M103" s="14" t="s">
        <v>94</v>
      </c>
      <c r="N103" s="73"/>
      <c r="O103" s="86" t="str">
        <f>J103</f>
        <v xml:space="preserve">  </v>
      </c>
      <c r="P103" s="92"/>
    </row>
    <row r="104" spans="2:17" ht="15.75" hidden="1" x14ac:dyDescent="0.25">
      <c r="B104" s="74"/>
      <c r="C104" s="73"/>
      <c r="D104" s="14" t="s">
        <v>31</v>
      </c>
      <c r="E104" s="86"/>
      <c r="F104" s="86">
        <f>IFERROR(E102+E103,0)</f>
        <v>0</v>
      </c>
      <c r="H104" s="73"/>
      <c r="I104" s="14" t="s">
        <v>32</v>
      </c>
      <c r="J104" s="86"/>
      <c r="K104" s="86">
        <f>E102</f>
        <v>0</v>
      </c>
      <c r="M104" s="72"/>
      <c r="N104" s="14" t="s">
        <v>31</v>
      </c>
      <c r="O104" s="86"/>
      <c r="P104" s="92">
        <f>F104</f>
        <v>0</v>
      </c>
    </row>
    <row r="105" spans="2:17" ht="15.75" hidden="1" x14ac:dyDescent="0.25">
      <c r="B105" s="74"/>
      <c r="C105" s="73"/>
      <c r="E105" s="86"/>
      <c r="F105" s="86"/>
      <c r="H105" s="73"/>
      <c r="I105" s="14" t="s">
        <v>33</v>
      </c>
      <c r="J105" s="86"/>
      <c r="K105" s="86" t="str">
        <f>E103</f>
        <v xml:space="preserve">  </v>
      </c>
      <c r="M105" s="72"/>
      <c r="N105" s="73"/>
      <c r="O105" s="86"/>
      <c r="P105" s="92"/>
    </row>
    <row r="106" spans="2:17" ht="15.75" hidden="1" x14ac:dyDescent="0.25">
      <c r="B106" s="74"/>
      <c r="C106" s="73"/>
      <c r="E106" s="86"/>
      <c r="F106" s="86"/>
      <c r="H106" s="73"/>
      <c r="J106" s="86"/>
      <c r="K106" s="86"/>
      <c r="M106" s="72"/>
      <c r="N106" s="73"/>
      <c r="O106" s="86"/>
      <c r="P106" s="92"/>
    </row>
    <row r="107" spans="2:17" ht="15.75" hidden="1" x14ac:dyDescent="0.25">
      <c r="B107" s="70" t="str">
        <f>B102</f>
        <v xml:space="preserve">  </v>
      </c>
      <c r="C107" s="133" t="s">
        <v>34</v>
      </c>
      <c r="D107" s="133"/>
      <c r="E107" s="133"/>
      <c r="F107" s="133"/>
      <c r="H107" s="61" t="s">
        <v>99</v>
      </c>
      <c r="J107" s="86" t="str">
        <f>IFERROR(VLOOKUP(B107,Calculations!$Z$10:$AB$448,3,FALSE),0)</f>
        <v xml:space="preserve">  </v>
      </c>
      <c r="K107" s="86"/>
      <c r="M107" s="14" t="s">
        <v>93</v>
      </c>
      <c r="O107" s="86" t="str">
        <f>J107</f>
        <v xml:space="preserve">  </v>
      </c>
      <c r="P107" s="92"/>
    </row>
    <row r="108" spans="2:17" ht="15.75" hidden="1" x14ac:dyDescent="0.25">
      <c r="B108" s="74"/>
      <c r="C108" s="133"/>
      <c r="D108" s="133"/>
      <c r="E108" s="133"/>
      <c r="F108" s="133"/>
      <c r="H108" s="77"/>
      <c r="I108" s="14" t="s">
        <v>91</v>
      </c>
      <c r="J108" s="86"/>
      <c r="K108" s="86" t="str">
        <f>J107</f>
        <v xml:space="preserve">  </v>
      </c>
      <c r="M108" s="77"/>
      <c r="N108" s="14" t="s">
        <v>91</v>
      </c>
      <c r="O108" s="86"/>
      <c r="P108" s="92" t="str">
        <f>O107</f>
        <v xml:space="preserve">  </v>
      </c>
    </row>
    <row r="109" spans="2:17" ht="15.75" hidden="1" x14ac:dyDescent="0.25">
      <c r="B109" s="74"/>
      <c r="C109" s="133"/>
      <c r="D109" s="133"/>
      <c r="E109" s="133"/>
      <c r="F109" s="133"/>
      <c r="H109" s="77"/>
      <c r="J109" s="86"/>
      <c r="K109" s="86"/>
      <c r="M109" s="77"/>
      <c r="O109" s="86"/>
      <c r="P109" s="92"/>
    </row>
    <row r="110" spans="2:17" ht="15.75" hidden="1" x14ac:dyDescent="0.25">
      <c r="B110" s="74"/>
      <c r="C110" s="81"/>
      <c r="D110" s="81"/>
      <c r="E110" s="81"/>
      <c r="F110" s="81"/>
      <c r="H110" s="77"/>
      <c r="J110" s="86"/>
      <c r="K110" s="86"/>
      <c r="M110" s="77"/>
      <c r="O110" s="86"/>
      <c r="P110" s="92"/>
    </row>
    <row r="111" spans="2:17" ht="15.75" hidden="1" x14ac:dyDescent="0.25">
      <c r="B111" s="70" t="str">
        <f>B107</f>
        <v xml:space="preserve">  </v>
      </c>
      <c r="C111" s="61" t="s">
        <v>98</v>
      </c>
      <c r="E111" s="86" t="str">
        <f>IFERROR(VLOOKUP(B111,Calculations!$G$10:$W$448,17,FALSE),0)</f>
        <v xml:space="preserve">  </v>
      </c>
      <c r="F111" s="86"/>
      <c r="H111" s="133" t="s">
        <v>34</v>
      </c>
      <c r="I111" s="133"/>
      <c r="J111" s="133"/>
      <c r="K111" s="133"/>
      <c r="M111" s="14" t="s">
        <v>95</v>
      </c>
      <c r="O111" s="86" t="str">
        <f>E111</f>
        <v xml:space="preserve">  </v>
      </c>
      <c r="P111" s="92"/>
    </row>
    <row r="112" spans="2:17" ht="15.75" hidden="1" x14ac:dyDescent="0.25">
      <c r="B112" s="75"/>
      <c r="C112" s="82"/>
      <c r="D112" s="76" t="s">
        <v>31</v>
      </c>
      <c r="E112" s="89"/>
      <c r="F112" s="89" t="str">
        <f>E111</f>
        <v xml:space="preserve">  </v>
      </c>
      <c r="G112" s="76"/>
      <c r="H112" s="134"/>
      <c r="I112" s="134"/>
      <c r="J112" s="134"/>
      <c r="K112" s="134"/>
      <c r="L112" s="76"/>
      <c r="M112" s="82"/>
      <c r="N112" s="76" t="s">
        <v>31</v>
      </c>
      <c r="O112" s="89"/>
      <c r="P112" s="90" t="str">
        <f>O111</f>
        <v xml:space="preserve">  </v>
      </c>
    </row>
    <row r="113" spans="2:16" ht="15.75" hidden="1" x14ac:dyDescent="0.25">
      <c r="B113" s="60" t="str">
        <f>IFERROR(IF(EOMONTH(B111,1)&gt;Questionnaire!$I$4,"  ",EOMONTH(B111,1)),"  ")</f>
        <v xml:space="preserve">  </v>
      </c>
      <c r="C113" s="61" t="s">
        <v>32</v>
      </c>
      <c r="D113" s="61"/>
      <c r="E113" s="84">
        <f>IFERROR(-VLOOKUP(B113,Calculations!$G$10:$N$448,8,FALSE),0)</f>
        <v>0</v>
      </c>
      <c r="F113" s="84"/>
      <c r="G113" s="61"/>
      <c r="H113" s="61" t="s">
        <v>92</v>
      </c>
      <c r="I113" s="61"/>
      <c r="J113" s="84">
        <f>K115</f>
        <v>0</v>
      </c>
      <c r="K113" s="84"/>
      <c r="L113" s="61"/>
      <c r="M113" s="61" t="s">
        <v>92</v>
      </c>
      <c r="N113" s="68"/>
      <c r="O113" s="84">
        <f>J113</f>
        <v>0</v>
      </c>
      <c r="P113" s="91"/>
    </row>
    <row r="114" spans="2:16" ht="15.75" hidden="1" x14ac:dyDescent="0.25">
      <c r="B114" s="74"/>
      <c r="C114" s="14" t="s">
        <v>33</v>
      </c>
      <c r="E114" s="86" t="str">
        <f>IFERROR(VLOOKUP(B113,Calculations!$G$10:$M$448,7,FALSE),0)</f>
        <v xml:space="preserve">  </v>
      </c>
      <c r="F114" s="86"/>
      <c r="H114" s="14" t="s">
        <v>35</v>
      </c>
      <c r="J114" s="86" t="str">
        <f>K116</f>
        <v xml:space="preserve">  </v>
      </c>
      <c r="K114" s="86"/>
      <c r="M114" s="14" t="s">
        <v>94</v>
      </c>
      <c r="N114" s="73"/>
      <c r="O114" s="86" t="str">
        <f>J114</f>
        <v xml:space="preserve">  </v>
      </c>
      <c r="P114" s="92"/>
    </row>
    <row r="115" spans="2:16" ht="15.75" hidden="1" x14ac:dyDescent="0.25">
      <c r="B115" s="74"/>
      <c r="C115" s="73"/>
      <c r="D115" s="14" t="s">
        <v>31</v>
      </c>
      <c r="E115" s="86"/>
      <c r="F115" s="86">
        <f>IFERROR(E113+E114,0)</f>
        <v>0</v>
      </c>
      <c r="H115" s="73"/>
      <c r="I115" s="14" t="s">
        <v>32</v>
      </c>
      <c r="J115" s="86"/>
      <c r="K115" s="86">
        <f>E113</f>
        <v>0</v>
      </c>
      <c r="M115" s="72"/>
      <c r="N115" s="14" t="s">
        <v>31</v>
      </c>
      <c r="O115" s="86"/>
      <c r="P115" s="92">
        <f>F115</f>
        <v>0</v>
      </c>
    </row>
    <row r="116" spans="2:16" ht="15.75" hidden="1" x14ac:dyDescent="0.25">
      <c r="B116" s="74"/>
      <c r="C116" s="73"/>
      <c r="E116" s="86"/>
      <c r="F116" s="86"/>
      <c r="H116" s="73"/>
      <c r="I116" s="14" t="s">
        <v>33</v>
      </c>
      <c r="J116" s="86"/>
      <c r="K116" s="86" t="str">
        <f>E114</f>
        <v xml:space="preserve">  </v>
      </c>
      <c r="M116" s="72"/>
      <c r="N116" s="73"/>
      <c r="O116" s="86"/>
      <c r="P116" s="92"/>
    </row>
    <row r="117" spans="2:16" ht="15.75" hidden="1" x14ac:dyDescent="0.25">
      <c r="B117" s="74"/>
      <c r="C117" s="73"/>
      <c r="E117" s="86"/>
      <c r="F117" s="86"/>
      <c r="H117" s="73"/>
      <c r="J117" s="86"/>
      <c r="K117" s="86"/>
      <c r="M117" s="72"/>
      <c r="N117" s="73"/>
      <c r="O117" s="86"/>
      <c r="P117" s="92"/>
    </row>
    <row r="118" spans="2:16" ht="15.75" hidden="1" x14ac:dyDescent="0.25">
      <c r="B118" s="70" t="str">
        <f>B113</f>
        <v xml:space="preserve">  </v>
      </c>
      <c r="C118" s="133" t="s">
        <v>34</v>
      </c>
      <c r="D118" s="133"/>
      <c r="E118" s="133"/>
      <c r="F118" s="133"/>
      <c r="H118" s="61" t="s">
        <v>99</v>
      </c>
      <c r="J118" s="86" t="str">
        <f>IFERROR(VLOOKUP(B118,Calculations!$Z$10:$AB$448,3,FALSE),0)</f>
        <v xml:space="preserve">  </v>
      </c>
      <c r="K118" s="86"/>
      <c r="M118" s="14" t="s">
        <v>93</v>
      </c>
      <c r="O118" s="86" t="str">
        <f>J118</f>
        <v xml:space="preserve">  </v>
      </c>
      <c r="P118" s="92"/>
    </row>
    <row r="119" spans="2:16" ht="15.75" hidden="1" x14ac:dyDescent="0.25">
      <c r="B119" s="74"/>
      <c r="C119" s="133"/>
      <c r="D119" s="133"/>
      <c r="E119" s="133"/>
      <c r="F119" s="133"/>
      <c r="H119" s="77"/>
      <c r="I119" s="14" t="s">
        <v>91</v>
      </c>
      <c r="J119" s="86"/>
      <c r="K119" s="86" t="str">
        <f>J118</f>
        <v xml:space="preserve">  </v>
      </c>
      <c r="M119" s="77"/>
      <c r="N119" s="14" t="s">
        <v>91</v>
      </c>
      <c r="O119" s="86"/>
      <c r="P119" s="92" t="str">
        <f>O118</f>
        <v xml:space="preserve">  </v>
      </c>
    </row>
    <row r="120" spans="2:16" ht="15.75" hidden="1" x14ac:dyDescent="0.25">
      <c r="B120" s="74"/>
      <c r="C120" s="133"/>
      <c r="D120" s="133"/>
      <c r="E120" s="133"/>
      <c r="F120" s="133"/>
      <c r="H120" s="77"/>
      <c r="J120" s="86"/>
      <c r="K120" s="86"/>
      <c r="M120" s="77"/>
      <c r="O120" s="86"/>
      <c r="P120" s="92"/>
    </row>
    <row r="121" spans="2:16" ht="15.75" hidden="1" x14ac:dyDescent="0.25">
      <c r="B121" s="74"/>
      <c r="C121" s="81"/>
      <c r="D121" s="81"/>
      <c r="E121" s="81"/>
      <c r="F121" s="81"/>
      <c r="H121" s="77"/>
      <c r="J121" s="86"/>
      <c r="K121" s="86"/>
      <c r="M121" s="77"/>
      <c r="O121" s="86"/>
      <c r="P121" s="92"/>
    </row>
    <row r="122" spans="2:16" ht="15.75" hidden="1" x14ac:dyDescent="0.25">
      <c r="B122" s="70" t="str">
        <f>B118</f>
        <v xml:space="preserve">  </v>
      </c>
      <c r="C122" s="61" t="s">
        <v>98</v>
      </c>
      <c r="E122" s="86" t="str">
        <f>IFERROR(VLOOKUP(B122,Calculations!$G$10:$W$448,17,FALSE),0)</f>
        <v xml:space="preserve">  </v>
      </c>
      <c r="F122" s="86"/>
      <c r="H122" s="133" t="s">
        <v>34</v>
      </c>
      <c r="I122" s="133"/>
      <c r="J122" s="133"/>
      <c r="K122" s="133"/>
      <c r="M122" s="14" t="s">
        <v>95</v>
      </c>
      <c r="O122" s="86" t="str">
        <f>E122</f>
        <v xml:space="preserve">  </v>
      </c>
      <c r="P122" s="92"/>
    </row>
    <row r="123" spans="2:16" ht="15.75" hidden="1" x14ac:dyDescent="0.25">
      <c r="B123" s="75"/>
      <c r="C123" s="82"/>
      <c r="D123" s="76" t="s">
        <v>31</v>
      </c>
      <c r="E123" s="89"/>
      <c r="F123" s="89" t="str">
        <f>E122</f>
        <v xml:space="preserve">  </v>
      </c>
      <c r="G123" s="76"/>
      <c r="H123" s="134"/>
      <c r="I123" s="134"/>
      <c r="J123" s="134"/>
      <c r="K123" s="134"/>
      <c r="L123" s="76"/>
      <c r="M123" s="82"/>
      <c r="N123" s="76" t="s">
        <v>31</v>
      </c>
      <c r="O123" s="89"/>
      <c r="P123" s="90" t="str">
        <f>O122</f>
        <v xml:space="preserve">  </v>
      </c>
    </row>
    <row r="124" spans="2:16" ht="15.75" hidden="1" x14ac:dyDescent="0.25">
      <c r="B124" s="60" t="str">
        <f>IFERROR(IF(EOMONTH(B122,1)&gt;Questionnaire!$I$4,"  ",EOMONTH(B122,1)),"  ")</f>
        <v xml:space="preserve">  </v>
      </c>
      <c r="C124" s="61" t="s">
        <v>32</v>
      </c>
      <c r="D124" s="61"/>
      <c r="E124" s="84">
        <f>IFERROR(-VLOOKUP(B124,Calculations!$G$10:$N$448,8,FALSE),0)</f>
        <v>0</v>
      </c>
      <c r="F124" s="84"/>
      <c r="G124" s="61"/>
      <c r="H124" s="61" t="s">
        <v>92</v>
      </c>
      <c r="I124" s="61"/>
      <c r="J124" s="84">
        <f>K126</f>
        <v>0</v>
      </c>
      <c r="K124" s="84"/>
      <c r="L124" s="61"/>
      <c r="M124" s="61" t="s">
        <v>92</v>
      </c>
      <c r="N124" s="68"/>
      <c r="O124" s="84">
        <f>J124</f>
        <v>0</v>
      </c>
      <c r="P124" s="91"/>
    </row>
    <row r="125" spans="2:16" ht="15.75" hidden="1" x14ac:dyDescent="0.25">
      <c r="B125" s="74"/>
      <c r="C125" s="14" t="s">
        <v>33</v>
      </c>
      <c r="E125" s="86" t="str">
        <f>IFERROR(VLOOKUP(B124,Calculations!$G$10:$M$448,7,FALSE),0)</f>
        <v xml:space="preserve">  </v>
      </c>
      <c r="F125" s="86"/>
      <c r="H125" s="14" t="s">
        <v>35</v>
      </c>
      <c r="J125" s="86" t="str">
        <f>K127</f>
        <v xml:space="preserve">  </v>
      </c>
      <c r="K125" s="86"/>
      <c r="M125" s="14" t="s">
        <v>94</v>
      </c>
      <c r="N125" s="73"/>
      <c r="O125" s="86" t="str">
        <f>J125</f>
        <v xml:space="preserve">  </v>
      </c>
      <c r="P125" s="92"/>
    </row>
    <row r="126" spans="2:16" ht="15.75" hidden="1" x14ac:dyDescent="0.25">
      <c r="B126" s="74"/>
      <c r="C126" s="73"/>
      <c r="D126" s="14" t="s">
        <v>31</v>
      </c>
      <c r="E126" s="86"/>
      <c r="F126" s="86">
        <f>IFERROR(E124+E125,0)</f>
        <v>0</v>
      </c>
      <c r="H126" s="73"/>
      <c r="I126" s="14" t="s">
        <v>32</v>
      </c>
      <c r="J126" s="86"/>
      <c r="K126" s="86">
        <f>E124</f>
        <v>0</v>
      </c>
      <c r="M126" s="72"/>
      <c r="N126" s="14" t="s">
        <v>31</v>
      </c>
      <c r="O126" s="86"/>
      <c r="P126" s="92">
        <f>F126</f>
        <v>0</v>
      </c>
    </row>
    <row r="127" spans="2:16" ht="15.75" hidden="1" x14ac:dyDescent="0.25">
      <c r="B127" s="74"/>
      <c r="C127" s="73"/>
      <c r="E127" s="86"/>
      <c r="F127" s="86"/>
      <c r="H127" s="73"/>
      <c r="I127" s="14" t="s">
        <v>33</v>
      </c>
      <c r="J127" s="86"/>
      <c r="K127" s="86" t="str">
        <f>E125</f>
        <v xml:space="preserve">  </v>
      </c>
      <c r="M127" s="72"/>
      <c r="N127" s="73"/>
      <c r="O127" s="86"/>
      <c r="P127" s="92"/>
    </row>
    <row r="128" spans="2:16" ht="15.75" hidden="1" x14ac:dyDescent="0.25">
      <c r="B128" s="74"/>
      <c r="C128" s="73"/>
      <c r="E128" s="86"/>
      <c r="F128" s="86"/>
      <c r="H128" s="73"/>
      <c r="J128" s="86"/>
      <c r="K128" s="86"/>
      <c r="M128" s="72"/>
      <c r="N128" s="73"/>
      <c r="O128" s="86"/>
      <c r="P128" s="92"/>
    </row>
    <row r="129" spans="2:16" ht="15.75" hidden="1" x14ac:dyDescent="0.25">
      <c r="B129" s="70" t="str">
        <f>B124</f>
        <v xml:space="preserve">  </v>
      </c>
      <c r="C129" s="133" t="s">
        <v>34</v>
      </c>
      <c r="D129" s="133"/>
      <c r="E129" s="133"/>
      <c r="F129" s="133"/>
      <c r="H129" s="61" t="s">
        <v>99</v>
      </c>
      <c r="J129" s="86" t="str">
        <f>IFERROR(VLOOKUP(B129,Calculations!$Z$10:$AB$448,3,FALSE),0)</f>
        <v xml:space="preserve">  </v>
      </c>
      <c r="K129" s="86"/>
      <c r="M129" s="14" t="s">
        <v>93</v>
      </c>
      <c r="O129" s="86" t="str">
        <f>J129</f>
        <v xml:space="preserve">  </v>
      </c>
      <c r="P129" s="92"/>
    </row>
    <row r="130" spans="2:16" ht="15.75" hidden="1" x14ac:dyDescent="0.25">
      <c r="B130" s="74"/>
      <c r="C130" s="133"/>
      <c r="D130" s="133"/>
      <c r="E130" s="133"/>
      <c r="F130" s="133"/>
      <c r="H130" s="77"/>
      <c r="I130" s="14" t="s">
        <v>91</v>
      </c>
      <c r="J130" s="86"/>
      <c r="K130" s="86" t="str">
        <f>J129</f>
        <v xml:space="preserve">  </v>
      </c>
      <c r="M130" s="77"/>
      <c r="N130" s="14" t="s">
        <v>91</v>
      </c>
      <c r="O130" s="86"/>
      <c r="P130" s="92" t="str">
        <f>O129</f>
        <v xml:space="preserve">  </v>
      </c>
    </row>
    <row r="131" spans="2:16" ht="15.75" hidden="1" x14ac:dyDescent="0.25">
      <c r="B131" s="74"/>
      <c r="C131" s="133"/>
      <c r="D131" s="133"/>
      <c r="E131" s="133"/>
      <c r="F131" s="133"/>
      <c r="H131" s="77"/>
      <c r="J131" s="86"/>
      <c r="K131" s="86"/>
      <c r="M131" s="77"/>
      <c r="O131" s="86"/>
      <c r="P131" s="92"/>
    </row>
    <row r="132" spans="2:16" ht="15.75" hidden="1" x14ac:dyDescent="0.25">
      <c r="B132" s="74"/>
      <c r="C132" s="81"/>
      <c r="D132" s="81"/>
      <c r="E132" s="81"/>
      <c r="F132" s="81"/>
      <c r="H132" s="77"/>
      <c r="J132" s="86"/>
      <c r="K132" s="86"/>
      <c r="M132" s="77"/>
      <c r="O132" s="86"/>
      <c r="P132" s="92"/>
    </row>
    <row r="133" spans="2:16" ht="15.75" hidden="1" x14ac:dyDescent="0.25">
      <c r="B133" s="70" t="str">
        <f>B129</f>
        <v xml:space="preserve">  </v>
      </c>
      <c r="C133" s="61" t="s">
        <v>98</v>
      </c>
      <c r="E133" s="86" t="str">
        <f>IFERROR(VLOOKUP(B133,Calculations!$G$10:$W$448,17,FALSE),0)</f>
        <v xml:space="preserve">  </v>
      </c>
      <c r="F133" s="86"/>
      <c r="H133" s="133" t="s">
        <v>34</v>
      </c>
      <c r="I133" s="133"/>
      <c r="J133" s="133"/>
      <c r="K133" s="133"/>
      <c r="M133" s="14" t="s">
        <v>95</v>
      </c>
      <c r="O133" s="86" t="str">
        <f>E133</f>
        <v xml:space="preserve">  </v>
      </c>
      <c r="P133" s="92"/>
    </row>
    <row r="134" spans="2:16" ht="15.75" hidden="1" x14ac:dyDescent="0.25">
      <c r="B134" s="75"/>
      <c r="C134" s="82"/>
      <c r="D134" s="76" t="s">
        <v>31</v>
      </c>
      <c r="E134" s="89"/>
      <c r="F134" s="89" t="str">
        <f>E133</f>
        <v xml:space="preserve">  </v>
      </c>
      <c r="G134" s="76"/>
      <c r="H134" s="134"/>
      <c r="I134" s="134"/>
      <c r="J134" s="134"/>
      <c r="K134" s="134"/>
      <c r="L134" s="76"/>
      <c r="M134" s="82"/>
      <c r="N134" s="76" t="s">
        <v>31</v>
      </c>
      <c r="O134" s="89"/>
      <c r="P134" s="90" t="str">
        <f>O133</f>
        <v xml:space="preserve">  </v>
      </c>
    </row>
    <row r="135" spans="2:16" ht="15.75" hidden="1" x14ac:dyDescent="0.25">
      <c r="B135" s="60" t="str">
        <f>IFERROR(IF(EOMONTH(B133,1)&gt;Questionnaire!$I$4,"  ",EOMONTH(B133,1)),"  ")</f>
        <v xml:space="preserve">  </v>
      </c>
      <c r="C135" s="61" t="s">
        <v>32</v>
      </c>
      <c r="D135" s="61"/>
      <c r="E135" s="84">
        <f>IFERROR(-VLOOKUP(B135,Calculations!$G$10:$N$448,8,FALSE),0)</f>
        <v>0</v>
      </c>
      <c r="F135" s="84"/>
      <c r="G135" s="61"/>
      <c r="H135" s="61" t="s">
        <v>92</v>
      </c>
      <c r="I135" s="61"/>
      <c r="J135" s="84">
        <f>K137</f>
        <v>0</v>
      </c>
      <c r="K135" s="84"/>
      <c r="L135" s="61"/>
      <c r="M135" s="61" t="s">
        <v>92</v>
      </c>
      <c r="N135" s="68"/>
      <c r="O135" s="84">
        <f>J135</f>
        <v>0</v>
      </c>
      <c r="P135" s="91"/>
    </row>
    <row r="136" spans="2:16" ht="15.75" hidden="1" x14ac:dyDescent="0.25">
      <c r="B136" s="74"/>
      <c r="C136" s="14" t="s">
        <v>33</v>
      </c>
      <c r="E136" s="86" t="str">
        <f>IFERROR(VLOOKUP(B135,Calculations!$G$10:$M$448,7,FALSE),0)</f>
        <v xml:space="preserve">  </v>
      </c>
      <c r="F136" s="86"/>
      <c r="H136" s="14" t="s">
        <v>35</v>
      </c>
      <c r="J136" s="86" t="str">
        <f>K138</f>
        <v xml:space="preserve">  </v>
      </c>
      <c r="K136" s="86"/>
      <c r="M136" s="14" t="s">
        <v>94</v>
      </c>
      <c r="N136" s="73"/>
      <c r="O136" s="86" t="str">
        <f>J136</f>
        <v xml:space="preserve">  </v>
      </c>
      <c r="P136" s="92"/>
    </row>
    <row r="137" spans="2:16" ht="15.75" hidden="1" x14ac:dyDescent="0.25">
      <c r="B137" s="74"/>
      <c r="C137" s="73"/>
      <c r="D137" s="14" t="s">
        <v>31</v>
      </c>
      <c r="E137" s="86"/>
      <c r="F137" s="86">
        <f>IFERROR(E135+E136,0)</f>
        <v>0</v>
      </c>
      <c r="H137" s="73"/>
      <c r="I137" s="14" t="s">
        <v>32</v>
      </c>
      <c r="J137" s="86"/>
      <c r="K137" s="86">
        <f>E135</f>
        <v>0</v>
      </c>
      <c r="M137" s="72"/>
      <c r="N137" s="14" t="s">
        <v>31</v>
      </c>
      <c r="O137" s="86"/>
      <c r="P137" s="92">
        <f>F137</f>
        <v>0</v>
      </c>
    </row>
    <row r="138" spans="2:16" ht="15.75" hidden="1" x14ac:dyDescent="0.25">
      <c r="B138" s="74"/>
      <c r="C138" s="73"/>
      <c r="E138" s="86"/>
      <c r="F138" s="86"/>
      <c r="H138" s="73"/>
      <c r="I138" s="14" t="s">
        <v>33</v>
      </c>
      <c r="J138" s="86"/>
      <c r="K138" s="86" t="str">
        <f>E136</f>
        <v xml:space="preserve">  </v>
      </c>
      <c r="M138" s="72"/>
      <c r="N138" s="73"/>
      <c r="O138" s="86"/>
      <c r="P138" s="92"/>
    </row>
    <row r="139" spans="2:16" ht="15.75" hidden="1" x14ac:dyDescent="0.25">
      <c r="B139" s="74"/>
      <c r="C139" s="73"/>
      <c r="E139" s="86"/>
      <c r="F139" s="86"/>
      <c r="H139" s="73"/>
      <c r="J139" s="86"/>
      <c r="K139" s="86"/>
      <c r="M139" s="72"/>
      <c r="N139" s="73"/>
      <c r="O139" s="86"/>
      <c r="P139" s="92"/>
    </row>
    <row r="140" spans="2:16" ht="15.75" hidden="1" x14ac:dyDescent="0.25">
      <c r="B140" s="70" t="str">
        <f>B135</f>
        <v xml:space="preserve">  </v>
      </c>
      <c r="C140" s="133" t="s">
        <v>34</v>
      </c>
      <c r="D140" s="133"/>
      <c r="E140" s="133"/>
      <c r="F140" s="133"/>
      <c r="H140" s="61" t="s">
        <v>99</v>
      </c>
      <c r="J140" s="86" t="str">
        <f>IFERROR(VLOOKUP(B140,Calculations!$Z$10:$AB$448,3,FALSE),0)</f>
        <v xml:space="preserve">  </v>
      </c>
      <c r="K140" s="86"/>
      <c r="M140" s="14" t="s">
        <v>93</v>
      </c>
      <c r="O140" s="86" t="str">
        <f>J140</f>
        <v xml:space="preserve">  </v>
      </c>
      <c r="P140" s="92"/>
    </row>
    <row r="141" spans="2:16" ht="15.75" hidden="1" x14ac:dyDescent="0.25">
      <c r="B141" s="74"/>
      <c r="C141" s="133"/>
      <c r="D141" s="133"/>
      <c r="E141" s="133"/>
      <c r="F141" s="133"/>
      <c r="H141" s="77"/>
      <c r="I141" s="14" t="s">
        <v>91</v>
      </c>
      <c r="J141" s="86"/>
      <c r="K141" s="86" t="str">
        <f>J140</f>
        <v xml:space="preserve">  </v>
      </c>
      <c r="M141" s="77"/>
      <c r="N141" s="14" t="s">
        <v>91</v>
      </c>
      <c r="O141" s="86"/>
      <c r="P141" s="92" t="str">
        <f>O140</f>
        <v xml:space="preserve">  </v>
      </c>
    </row>
    <row r="142" spans="2:16" ht="15.75" hidden="1" x14ac:dyDescent="0.25">
      <c r="B142" s="74"/>
      <c r="C142" s="133"/>
      <c r="D142" s="133"/>
      <c r="E142" s="133"/>
      <c r="F142" s="133"/>
      <c r="H142" s="77"/>
      <c r="J142" s="86"/>
      <c r="K142" s="86"/>
      <c r="M142" s="77"/>
      <c r="O142" s="86"/>
      <c r="P142" s="92"/>
    </row>
    <row r="143" spans="2:16" ht="15.75" hidden="1" x14ac:dyDescent="0.25">
      <c r="B143" s="74"/>
      <c r="C143" s="81"/>
      <c r="D143" s="81"/>
      <c r="E143" s="81"/>
      <c r="F143" s="81"/>
      <c r="H143" s="77"/>
      <c r="J143" s="86"/>
      <c r="K143" s="86"/>
      <c r="M143" s="77"/>
      <c r="O143" s="86"/>
      <c r="P143" s="92"/>
    </row>
    <row r="144" spans="2:16" ht="15.75" hidden="1" x14ac:dyDescent="0.25">
      <c r="B144" s="70" t="str">
        <f>B140</f>
        <v xml:space="preserve">  </v>
      </c>
      <c r="C144" s="61" t="s">
        <v>98</v>
      </c>
      <c r="E144" s="86" t="str">
        <f>IFERROR(VLOOKUP(B144,Calculations!$G$10:$W$448,17,FALSE),0)</f>
        <v xml:space="preserve">  </v>
      </c>
      <c r="F144" s="86"/>
      <c r="H144" s="133" t="s">
        <v>34</v>
      </c>
      <c r="I144" s="133"/>
      <c r="J144" s="133"/>
      <c r="K144" s="133"/>
      <c r="M144" s="14" t="s">
        <v>95</v>
      </c>
      <c r="O144" s="86" t="str">
        <f>E144</f>
        <v xml:space="preserve">  </v>
      </c>
      <c r="P144" s="92"/>
    </row>
    <row r="145" spans="2:16" ht="15.75" hidden="1" x14ac:dyDescent="0.25">
      <c r="B145" s="75"/>
      <c r="C145" s="82"/>
      <c r="D145" s="76" t="s">
        <v>31</v>
      </c>
      <c r="E145" s="89"/>
      <c r="F145" s="89" t="str">
        <f>E144</f>
        <v xml:space="preserve">  </v>
      </c>
      <c r="G145" s="76"/>
      <c r="H145" s="134"/>
      <c r="I145" s="134"/>
      <c r="J145" s="134"/>
      <c r="K145" s="134"/>
      <c r="L145" s="76"/>
      <c r="M145" s="82"/>
      <c r="N145" s="76" t="s">
        <v>31</v>
      </c>
      <c r="O145" s="89"/>
      <c r="P145" s="90" t="str">
        <f>O144</f>
        <v xml:space="preserve">  </v>
      </c>
    </row>
    <row r="146" spans="2:16" ht="15.75" hidden="1" x14ac:dyDescent="0.25">
      <c r="B146" s="60" t="str">
        <f>IFERROR(IF(EOMONTH(B144,1)&gt;Questionnaire!$I$4,"  ",EOMONTH(B144,1)),"  ")</f>
        <v xml:space="preserve">  </v>
      </c>
      <c r="C146" s="61" t="s">
        <v>32</v>
      </c>
      <c r="D146" s="61"/>
      <c r="E146" s="84">
        <f>IFERROR(-VLOOKUP(B146,Calculations!$G$10:$N$448,8,FALSE),0)</f>
        <v>0</v>
      </c>
      <c r="F146" s="84"/>
      <c r="G146" s="61"/>
      <c r="H146" s="61" t="s">
        <v>92</v>
      </c>
      <c r="I146" s="61"/>
      <c r="J146" s="84">
        <f>K148</f>
        <v>0</v>
      </c>
      <c r="K146" s="84"/>
      <c r="L146" s="61"/>
      <c r="M146" s="61" t="s">
        <v>92</v>
      </c>
      <c r="N146" s="68"/>
      <c r="O146" s="84">
        <f>J146</f>
        <v>0</v>
      </c>
      <c r="P146" s="91"/>
    </row>
    <row r="147" spans="2:16" ht="15.75" hidden="1" x14ac:dyDescent="0.25">
      <c r="B147" s="74"/>
      <c r="C147" s="14" t="s">
        <v>33</v>
      </c>
      <c r="E147" s="86" t="str">
        <f>IFERROR(VLOOKUP(B146,Calculations!$G$10:$M$448,7,FALSE),0)</f>
        <v xml:space="preserve">  </v>
      </c>
      <c r="F147" s="86"/>
      <c r="H147" s="14" t="s">
        <v>35</v>
      </c>
      <c r="J147" s="86" t="str">
        <f>K149</f>
        <v xml:space="preserve">  </v>
      </c>
      <c r="K147" s="86"/>
      <c r="M147" s="14" t="s">
        <v>94</v>
      </c>
      <c r="N147" s="73"/>
      <c r="O147" s="86" t="str">
        <f>J147</f>
        <v xml:space="preserve">  </v>
      </c>
      <c r="P147" s="92"/>
    </row>
    <row r="148" spans="2:16" ht="15.75" hidden="1" x14ac:dyDescent="0.25">
      <c r="B148" s="74"/>
      <c r="C148" s="73"/>
      <c r="D148" s="14" t="s">
        <v>31</v>
      </c>
      <c r="E148" s="86"/>
      <c r="F148" s="86">
        <f>IFERROR(E146+E147,0)</f>
        <v>0</v>
      </c>
      <c r="H148" s="73"/>
      <c r="I148" s="14" t="s">
        <v>32</v>
      </c>
      <c r="J148" s="86"/>
      <c r="K148" s="86">
        <f>E146</f>
        <v>0</v>
      </c>
      <c r="M148" s="72"/>
      <c r="N148" s="14" t="s">
        <v>31</v>
      </c>
      <c r="O148" s="86"/>
      <c r="P148" s="92">
        <f>F148</f>
        <v>0</v>
      </c>
    </row>
    <row r="149" spans="2:16" ht="15.75" hidden="1" x14ac:dyDescent="0.25">
      <c r="B149" s="74"/>
      <c r="C149" s="73"/>
      <c r="E149" s="86"/>
      <c r="F149" s="86"/>
      <c r="H149" s="73"/>
      <c r="I149" s="14" t="s">
        <v>33</v>
      </c>
      <c r="J149" s="86"/>
      <c r="K149" s="86" t="str">
        <f>E147</f>
        <v xml:space="preserve">  </v>
      </c>
      <c r="M149" s="72"/>
      <c r="N149" s="73"/>
      <c r="O149" s="86"/>
      <c r="P149" s="92"/>
    </row>
    <row r="150" spans="2:16" ht="15.75" hidden="1" x14ac:dyDescent="0.25">
      <c r="B150" s="74"/>
      <c r="C150" s="73"/>
      <c r="E150" s="86"/>
      <c r="F150" s="86"/>
      <c r="H150" s="73"/>
      <c r="J150" s="86"/>
      <c r="K150" s="86"/>
      <c r="M150" s="72"/>
      <c r="N150" s="73"/>
      <c r="O150" s="86"/>
      <c r="P150" s="92"/>
    </row>
    <row r="151" spans="2:16" ht="15.75" hidden="1" x14ac:dyDescent="0.25">
      <c r="B151" s="70" t="str">
        <f>B146</f>
        <v xml:space="preserve">  </v>
      </c>
      <c r="C151" s="133" t="s">
        <v>34</v>
      </c>
      <c r="D151" s="133"/>
      <c r="E151" s="133"/>
      <c r="F151" s="133"/>
      <c r="H151" s="61" t="s">
        <v>99</v>
      </c>
      <c r="J151" s="86" t="str">
        <f>IFERROR(VLOOKUP(B151,Calculations!$Z$10:$AB$448,3,FALSE),0)</f>
        <v xml:space="preserve">  </v>
      </c>
      <c r="K151" s="86"/>
      <c r="M151" s="14" t="s">
        <v>93</v>
      </c>
      <c r="O151" s="86" t="str">
        <f>J151</f>
        <v xml:space="preserve">  </v>
      </c>
      <c r="P151" s="92"/>
    </row>
    <row r="152" spans="2:16" ht="15.75" hidden="1" x14ac:dyDescent="0.25">
      <c r="B152" s="74"/>
      <c r="C152" s="133"/>
      <c r="D152" s="133"/>
      <c r="E152" s="133"/>
      <c r="F152" s="133"/>
      <c r="H152" s="77"/>
      <c r="I152" s="14" t="s">
        <v>91</v>
      </c>
      <c r="J152" s="86"/>
      <c r="K152" s="86" t="str">
        <f>J151</f>
        <v xml:space="preserve">  </v>
      </c>
      <c r="M152" s="77"/>
      <c r="N152" s="14" t="s">
        <v>91</v>
      </c>
      <c r="O152" s="86"/>
      <c r="P152" s="92" t="str">
        <f>O151</f>
        <v xml:space="preserve">  </v>
      </c>
    </row>
    <row r="153" spans="2:16" ht="15.75" hidden="1" x14ac:dyDescent="0.25">
      <c r="B153" s="74"/>
      <c r="C153" s="133"/>
      <c r="D153" s="133"/>
      <c r="E153" s="133"/>
      <c r="F153" s="133"/>
      <c r="H153" s="77"/>
      <c r="J153" s="86"/>
      <c r="K153" s="86"/>
      <c r="M153" s="77"/>
      <c r="O153" s="86"/>
      <c r="P153" s="92"/>
    </row>
    <row r="154" spans="2:16" ht="15.75" hidden="1" x14ac:dyDescent="0.25">
      <c r="B154" s="74"/>
      <c r="C154" s="81"/>
      <c r="D154" s="81"/>
      <c r="E154" s="81"/>
      <c r="F154" s="81"/>
      <c r="H154" s="77"/>
      <c r="J154" s="86"/>
      <c r="K154" s="86"/>
      <c r="M154" s="77"/>
      <c r="O154" s="86"/>
      <c r="P154" s="92"/>
    </row>
    <row r="155" spans="2:16" ht="15.75" hidden="1" x14ac:dyDescent="0.25">
      <c r="B155" s="70" t="str">
        <f>B151</f>
        <v xml:space="preserve">  </v>
      </c>
      <c r="C155" s="61" t="s">
        <v>98</v>
      </c>
      <c r="E155" s="86" t="str">
        <f>IFERROR(VLOOKUP(B155,Calculations!$G$10:$W$448,17,FALSE),0)</f>
        <v xml:space="preserve">  </v>
      </c>
      <c r="F155" s="86"/>
      <c r="H155" s="133" t="s">
        <v>34</v>
      </c>
      <c r="I155" s="133"/>
      <c r="J155" s="133"/>
      <c r="K155" s="133"/>
      <c r="M155" s="14" t="s">
        <v>95</v>
      </c>
      <c r="O155" s="86" t="str">
        <f>E155</f>
        <v xml:space="preserve">  </v>
      </c>
      <c r="P155" s="92"/>
    </row>
    <row r="156" spans="2:16" ht="15.75" hidden="1" x14ac:dyDescent="0.25">
      <c r="B156" s="75"/>
      <c r="C156" s="82"/>
      <c r="D156" s="76" t="s">
        <v>31</v>
      </c>
      <c r="E156" s="89"/>
      <c r="F156" s="89" t="str">
        <f>E155</f>
        <v xml:space="preserve">  </v>
      </c>
      <c r="G156" s="76"/>
      <c r="H156" s="134"/>
      <c r="I156" s="134"/>
      <c r="J156" s="134"/>
      <c r="K156" s="134"/>
      <c r="L156" s="76"/>
      <c r="M156" s="82"/>
      <c r="N156" s="76" t="s">
        <v>31</v>
      </c>
      <c r="O156" s="89"/>
      <c r="P156" s="90" t="str">
        <f>O155</f>
        <v xml:space="preserve">  </v>
      </c>
    </row>
    <row r="157" spans="2:16" ht="15.75" hidden="1" x14ac:dyDescent="0.25">
      <c r="B157" s="60"/>
      <c r="C157" s="61"/>
      <c r="D157" s="61"/>
      <c r="E157" s="84"/>
      <c r="F157" s="84"/>
      <c r="G157" s="61"/>
      <c r="H157" s="61"/>
      <c r="I157" s="61"/>
      <c r="J157" s="84"/>
      <c r="K157" s="84"/>
      <c r="L157" s="61"/>
      <c r="M157" s="61"/>
      <c r="N157" s="68"/>
      <c r="O157" s="84"/>
      <c r="P157" s="91"/>
    </row>
    <row r="158" spans="2:16" ht="15.75" hidden="1" x14ac:dyDescent="0.25">
      <c r="B158" s="70">
        <f>Questionnaire!I4</f>
        <v>45838</v>
      </c>
      <c r="C158" s="133" t="s">
        <v>34</v>
      </c>
      <c r="D158" s="133"/>
      <c r="E158" s="133"/>
      <c r="F158" s="133"/>
      <c r="G158" s="18" t="s">
        <v>55</v>
      </c>
      <c r="H158" s="14" t="s">
        <v>35</v>
      </c>
      <c r="J158" s="86">
        <f>IFERROR(VLOOKUP(G158,Calculations!C10:O43,13,FALSE)*Calculations!$I$2*(Calculations!$I$4-VLOOKUP(G158,Calculations!C10:D72,2,FALSE))/365,0)</f>
        <v>0</v>
      </c>
      <c r="K158" s="86"/>
      <c r="M158" s="14" t="s">
        <v>94</v>
      </c>
      <c r="O158" s="86">
        <f>J158</f>
        <v>0</v>
      </c>
      <c r="P158" s="92"/>
    </row>
    <row r="159" spans="2:16" ht="15.75" hidden="1" x14ac:dyDescent="0.25">
      <c r="B159" s="74"/>
      <c r="C159" s="133"/>
      <c r="D159" s="133"/>
      <c r="E159" s="133"/>
      <c r="F159" s="133"/>
      <c r="H159" s="73"/>
      <c r="I159" s="14" t="s">
        <v>44</v>
      </c>
      <c r="J159" s="86"/>
      <c r="K159" s="86">
        <f>J158</f>
        <v>0</v>
      </c>
      <c r="M159" s="73"/>
      <c r="N159" s="14" t="s">
        <v>60</v>
      </c>
      <c r="O159" s="86"/>
      <c r="P159" s="92">
        <f>O158</f>
        <v>0</v>
      </c>
    </row>
    <row r="160" spans="2:16" ht="15.75" hidden="1" x14ac:dyDescent="0.25">
      <c r="B160" s="74"/>
      <c r="C160" s="133"/>
      <c r="D160" s="133"/>
      <c r="E160" s="133"/>
      <c r="F160" s="133"/>
      <c r="H160" s="73"/>
      <c r="J160" s="86"/>
      <c r="K160" s="86"/>
      <c r="M160" s="72"/>
      <c r="N160" s="73"/>
      <c r="O160" s="86"/>
      <c r="P160" s="92"/>
    </row>
    <row r="161" spans="2:16" ht="15.75" hidden="1" x14ac:dyDescent="0.25">
      <c r="B161" s="70"/>
      <c r="C161" s="73"/>
      <c r="E161" s="95"/>
      <c r="F161" s="95"/>
      <c r="H161" s="77" t="s">
        <v>45</v>
      </c>
      <c r="J161" s="86"/>
      <c r="K161" s="86"/>
      <c r="M161" s="77" t="s">
        <v>45</v>
      </c>
      <c r="N161" s="73"/>
      <c r="O161" s="86"/>
      <c r="P161" s="92"/>
    </row>
    <row r="162" spans="2:16" ht="15.75" hidden="1" x14ac:dyDescent="0.25">
      <c r="B162" s="75"/>
      <c r="C162" s="79"/>
      <c r="D162" s="79"/>
      <c r="E162" s="79"/>
      <c r="F162" s="79"/>
      <c r="G162" s="76"/>
      <c r="H162" s="76"/>
      <c r="I162" s="76"/>
      <c r="J162" s="89"/>
      <c r="K162" s="89"/>
      <c r="L162" s="76"/>
      <c r="M162" s="76"/>
      <c r="N162" s="76"/>
      <c r="O162" s="89"/>
      <c r="P162" s="90"/>
    </row>
    <row r="163" spans="2:16" ht="15.75" hidden="1" x14ac:dyDescent="0.25">
      <c r="B163" s="74"/>
      <c r="C163" s="73"/>
      <c r="D163" s="73"/>
      <c r="E163" s="73"/>
      <c r="F163" s="73"/>
      <c r="J163" s="86"/>
      <c r="K163" s="86"/>
      <c r="O163" s="86"/>
      <c r="P163" s="92"/>
    </row>
    <row r="164" spans="2:16" ht="15.75" hidden="1" x14ac:dyDescent="0.25">
      <c r="B164" s="60" t="str">
        <f>IFERROR(IF(EOMONTH(B155,1)&gt;Questionnaire!$I$9,"  ",EOMONTH(B155,1)),"  ")</f>
        <v xml:space="preserve">  </v>
      </c>
      <c r="C164" s="61" t="s">
        <v>32</v>
      </c>
      <c r="D164" s="61"/>
      <c r="E164" s="84">
        <f>IFERROR(-VLOOKUP(B164,Calculations!$G$10:$N$448,8,FALSE),0)</f>
        <v>0</v>
      </c>
      <c r="F164" s="84"/>
      <c r="G164" s="61"/>
      <c r="H164" s="61" t="s">
        <v>102</v>
      </c>
      <c r="I164" s="61"/>
      <c r="J164" s="84">
        <f>K166</f>
        <v>0</v>
      </c>
      <c r="K164" s="84"/>
      <c r="L164" s="61"/>
      <c r="M164" s="61" t="s">
        <v>102</v>
      </c>
      <c r="N164" s="68"/>
      <c r="O164" s="84">
        <f>J164</f>
        <v>0</v>
      </c>
      <c r="P164" s="91"/>
    </row>
    <row r="165" spans="2:16" ht="15.75" hidden="1" x14ac:dyDescent="0.25">
      <c r="B165" s="74"/>
      <c r="C165" s="14" t="s">
        <v>33</v>
      </c>
      <c r="E165" s="86" t="str">
        <f>IFERROR(VLOOKUP(B164,Calculations!$G$10:$M$448,7,FALSE),0)</f>
        <v xml:space="preserve">  </v>
      </c>
      <c r="F165" s="86"/>
      <c r="H165" s="14" t="s">
        <v>35</v>
      </c>
      <c r="J165" s="86" t="str">
        <f>K167</f>
        <v xml:space="preserve">  </v>
      </c>
      <c r="K165" s="86"/>
      <c r="M165" s="14" t="s">
        <v>94</v>
      </c>
      <c r="N165" s="73"/>
      <c r="O165" s="86" t="str">
        <f>J165</f>
        <v xml:space="preserve">  </v>
      </c>
      <c r="P165" s="92"/>
    </row>
    <row r="166" spans="2:16" ht="15.75" hidden="1" x14ac:dyDescent="0.25">
      <c r="B166" s="74"/>
      <c r="C166" s="73"/>
      <c r="D166" s="14" t="s">
        <v>31</v>
      </c>
      <c r="E166" s="86"/>
      <c r="F166" s="86">
        <f>IFERROR(E164+E165,0)</f>
        <v>0</v>
      </c>
      <c r="H166" s="73"/>
      <c r="I166" s="14" t="s">
        <v>32</v>
      </c>
      <c r="J166" s="86"/>
      <c r="K166" s="86">
        <f>E164</f>
        <v>0</v>
      </c>
      <c r="M166" s="72"/>
      <c r="N166" s="14" t="s">
        <v>31</v>
      </c>
      <c r="O166" s="86"/>
      <c r="P166" s="92">
        <f>F166</f>
        <v>0</v>
      </c>
    </row>
    <row r="167" spans="2:16" ht="15.75" hidden="1" x14ac:dyDescent="0.25">
      <c r="B167" s="74"/>
      <c r="C167" s="73"/>
      <c r="E167" s="86"/>
      <c r="F167" s="86"/>
      <c r="H167" s="73"/>
      <c r="I167" s="14" t="s">
        <v>33</v>
      </c>
      <c r="J167" s="86"/>
      <c r="K167" s="86" t="str">
        <f>E165</f>
        <v xml:space="preserve">  </v>
      </c>
      <c r="M167" s="72"/>
      <c r="N167" s="73"/>
      <c r="O167" s="86"/>
      <c r="P167" s="92"/>
    </row>
    <row r="168" spans="2:16" ht="15.75" hidden="1" x14ac:dyDescent="0.25">
      <c r="B168" s="74"/>
      <c r="C168" s="73"/>
      <c r="E168" s="86"/>
      <c r="F168" s="86"/>
      <c r="H168" s="73"/>
      <c r="J168" s="86"/>
      <c r="K168" s="86"/>
      <c r="M168" s="72"/>
      <c r="N168" s="73"/>
      <c r="O168" s="86"/>
      <c r="P168" s="92"/>
    </row>
    <row r="169" spans="2:16" ht="15.75" hidden="1" x14ac:dyDescent="0.25">
      <c r="B169" s="70" t="str">
        <f>B164</f>
        <v xml:space="preserve">  </v>
      </c>
      <c r="C169" s="133" t="s">
        <v>34</v>
      </c>
      <c r="D169" s="133"/>
      <c r="E169" s="133"/>
      <c r="F169" s="133"/>
      <c r="H169" s="14" t="s">
        <v>103</v>
      </c>
      <c r="J169" s="86" t="str">
        <f>IFERROR(VLOOKUP(B169,Calculations!$Z$10:$AB$448,3,FALSE),0)</f>
        <v xml:space="preserve">  </v>
      </c>
      <c r="K169" s="86"/>
      <c r="M169" s="14" t="s">
        <v>104</v>
      </c>
      <c r="O169" s="86" t="str">
        <f>J169</f>
        <v xml:space="preserve">  </v>
      </c>
      <c r="P169" s="92"/>
    </row>
    <row r="170" spans="2:16" ht="15.75" hidden="1" x14ac:dyDescent="0.25">
      <c r="B170" s="74"/>
      <c r="C170" s="133"/>
      <c r="D170" s="133"/>
      <c r="E170" s="133"/>
      <c r="F170" s="133"/>
      <c r="H170" s="77"/>
      <c r="I170" s="14" t="s">
        <v>91</v>
      </c>
      <c r="J170" s="86"/>
      <c r="K170" s="86" t="str">
        <f>J169</f>
        <v xml:space="preserve">  </v>
      </c>
      <c r="M170" s="77"/>
      <c r="N170" s="14" t="s">
        <v>91</v>
      </c>
      <c r="O170" s="86"/>
      <c r="P170" s="92" t="str">
        <f>O169</f>
        <v xml:space="preserve">  </v>
      </c>
    </row>
    <row r="171" spans="2:16" ht="15.75" hidden="1" x14ac:dyDescent="0.25">
      <c r="B171" s="74"/>
      <c r="C171" s="133"/>
      <c r="D171" s="133"/>
      <c r="E171" s="133"/>
      <c r="F171" s="133"/>
      <c r="H171" s="77"/>
      <c r="J171" s="86"/>
      <c r="K171" s="86"/>
      <c r="M171" s="77"/>
      <c r="O171" s="86"/>
      <c r="P171" s="92"/>
    </row>
    <row r="172" spans="2:16" ht="15.75" hidden="1" x14ac:dyDescent="0.25">
      <c r="B172" s="74"/>
      <c r="C172" s="81"/>
      <c r="D172" s="81"/>
      <c r="E172" s="81"/>
      <c r="F172" s="81"/>
      <c r="H172" s="77"/>
      <c r="J172" s="86"/>
      <c r="K172" s="86"/>
      <c r="M172" s="77"/>
      <c r="O172" s="86"/>
      <c r="P172" s="92"/>
    </row>
    <row r="173" spans="2:16" ht="15.75" hidden="1" x14ac:dyDescent="0.25">
      <c r="B173" s="70" t="str">
        <f>B169</f>
        <v xml:space="preserve">  </v>
      </c>
      <c r="C173" s="14" t="s">
        <v>106</v>
      </c>
      <c r="E173" s="86" t="str">
        <f>IFERROR(VLOOKUP(B173,Calculations!$G$10:$W$448,17,FALSE),0)</f>
        <v xml:space="preserve">  </v>
      </c>
      <c r="F173" s="86"/>
      <c r="H173" s="133" t="s">
        <v>34</v>
      </c>
      <c r="I173" s="133"/>
      <c r="J173" s="133"/>
      <c r="K173" s="133"/>
      <c r="M173" s="14" t="s">
        <v>105</v>
      </c>
      <c r="O173" s="86" t="str">
        <f>E173</f>
        <v xml:space="preserve">  </v>
      </c>
      <c r="P173" s="92"/>
    </row>
    <row r="174" spans="2:16" ht="15.75" hidden="1" x14ac:dyDescent="0.25">
      <c r="B174" s="75"/>
      <c r="C174" s="82"/>
      <c r="D174" s="76" t="s">
        <v>31</v>
      </c>
      <c r="E174" s="89"/>
      <c r="F174" s="89" t="str">
        <f>E173</f>
        <v xml:space="preserve">  </v>
      </c>
      <c r="G174" s="76"/>
      <c r="H174" s="134"/>
      <c r="I174" s="134"/>
      <c r="J174" s="134"/>
      <c r="K174" s="134"/>
      <c r="L174" s="76"/>
      <c r="M174" s="82"/>
      <c r="N174" s="76" t="s">
        <v>31</v>
      </c>
      <c r="O174" s="89"/>
      <c r="P174" s="90" t="str">
        <f>O173</f>
        <v xml:space="preserve">  </v>
      </c>
    </row>
    <row r="175" spans="2:16" ht="15.75" hidden="1" x14ac:dyDescent="0.25">
      <c r="B175" s="60" t="str">
        <f>IFERROR(IF(EOMONTH(B173,1)&gt;Questionnaire!$I$9,"  ",EOMONTH(B173,1)),"  ")</f>
        <v xml:space="preserve">  </v>
      </c>
      <c r="C175" s="61" t="s">
        <v>32</v>
      </c>
      <c r="D175" s="61"/>
      <c r="E175" s="84">
        <f>IFERROR(-VLOOKUP(B175,Calculations!$G$10:$N$448,8,FALSE),0)</f>
        <v>0</v>
      </c>
      <c r="F175" s="84"/>
      <c r="G175" s="61"/>
      <c r="H175" s="61" t="s">
        <v>102</v>
      </c>
      <c r="I175" s="61"/>
      <c r="J175" s="84">
        <f>K177</f>
        <v>0</v>
      </c>
      <c r="K175" s="84"/>
      <c r="L175" s="61"/>
      <c r="M175" s="61" t="s">
        <v>102</v>
      </c>
      <c r="N175" s="68"/>
      <c r="O175" s="84">
        <f>J175</f>
        <v>0</v>
      </c>
      <c r="P175" s="91"/>
    </row>
    <row r="176" spans="2:16" ht="15.75" hidden="1" x14ac:dyDescent="0.25">
      <c r="B176" s="74"/>
      <c r="C176" s="14" t="s">
        <v>33</v>
      </c>
      <c r="E176" s="86" t="str">
        <f>IFERROR(VLOOKUP(B175,Calculations!$G$10:$M$448,7,FALSE),0)</f>
        <v xml:space="preserve">  </v>
      </c>
      <c r="F176" s="86"/>
      <c r="H176" s="14" t="s">
        <v>35</v>
      </c>
      <c r="J176" s="86" t="str">
        <f>K178</f>
        <v xml:space="preserve">  </v>
      </c>
      <c r="K176" s="86"/>
      <c r="M176" s="14" t="s">
        <v>94</v>
      </c>
      <c r="N176" s="73"/>
      <c r="O176" s="86" t="str">
        <f>J176</f>
        <v xml:space="preserve">  </v>
      </c>
      <c r="P176" s="92"/>
    </row>
    <row r="177" spans="2:16" ht="15.75" hidden="1" x14ac:dyDescent="0.25">
      <c r="B177" s="74"/>
      <c r="C177" s="73"/>
      <c r="D177" s="14" t="s">
        <v>31</v>
      </c>
      <c r="E177" s="86"/>
      <c r="F177" s="86">
        <f>IFERROR(E175+E176,0)</f>
        <v>0</v>
      </c>
      <c r="H177" s="73"/>
      <c r="I177" s="14" t="s">
        <v>32</v>
      </c>
      <c r="J177" s="86"/>
      <c r="K177" s="86">
        <f>E175</f>
        <v>0</v>
      </c>
      <c r="M177" s="72"/>
      <c r="N177" s="14" t="s">
        <v>31</v>
      </c>
      <c r="O177" s="86"/>
      <c r="P177" s="92">
        <f>F177</f>
        <v>0</v>
      </c>
    </row>
    <row r="178" spans="2:16" ht="15.75" hidden="1" x14ac:dyDescent="0.25">
      <c r="B178" s="74"/>
      <c r="C178" s="73"/>
      <c r="E178" s="86"/>
      <c r="F178" s="86"/>
      <c r="H178" s="73"/>
      <c r="I178" s="14" t="s">
        <v>33</v>
      </c>
      <c r="J178" s="86"/>
      <c r="K178" s="86" t="str">
        <f>E176</f>
        <v xml:space="preserve">  </v>
      </c>
      <c r="M178" s="72"/>
      <c r="N178" s="73"/>
      <c r="O178" s="86"/>
      <c r="P178" s="92"/>
    </row>
    <row r="179" spans="2:16" ht="15.75" hidden="1" x14ac:dyDescent="0.25">
      <c r="B179" s="74"/>
      <c r="C179" s="73"/>
      <c r="E179" s="86"/>
      <c r="F179" s="86"/>
      <c r="H179" s="73"/>
      <c r="J179" s="86"/>
      <c r="K179" s="86"/>
      <c r="M179" s="72"/>
      <c r="N179" s="73"/>
      <c r="O179" s="86"/>
      <c r="P179" s="92"/>
    </row>
    <row r="180" spans="2:16" ht="15.75" hidden="1" x14ac:dyDescent="0.25">
      <c r="B180" s="70" t="str">
        <f>B175</f>
        <v xml:space="preserve">  </v>
      </c>
      <c r="C180" s="133" t="s">
        <v>34</v>
      </c>
      <c r="D180" s="133"/>
      <c r="E180" s="133"/>
      <c r="F180" s="133"/>
      <c r="H180" s="14" t="s">
        <v>103</v>
      </c>
      <c r="J180" s="86" t="str">
        <f>IFERROR(VLOOKUP(B180,Calculations!$Z$10:$AB$448,3,FALSE),0)</f>
        <v xml:space="preserve">  </v>
      </c>
      <c r="K180" s="86"/>
      <c r="M180" s="14" t="s">
        <v>104</v>
      </c>
      <c r="O180" s="86" t="str">
        <f>J180</f>
        <v xml:space="preserve">  </v>
      </c>
      <c r="P180" s="92"/>
    </row>
    <row r="181" spans="2:16" ht="15.75" hidden="1" x14ac:dyDescent="0.25">
      <c r="B181" s="74"/>
      <c r="C181" s="133"/>
      <c r="D181" s="133"/>
      <c r="E181" s="133"/>
      <c r="F181" s="133"/>
      <c r="H181" s="77"/>
      <c r="I181" s="14" t="s">
        <v>91</v>
      </c>
      <c r="J181" s="86"/>
      <c r="K181" s="86" t="str">
        <f>J180</f>
        <v xml:space="preserve">  </v>
      </c>
      <c r="M181" s="77"/>
      <c r="N181" s="14" t="s">
        <v>91</v>
      </c>
      <c r="O181" s="86"/>
      <c r="P181" s="92" t="str">
        <f>O180</f>
        <v xml:space="preserve">  </v>
      </c>
    </row>
    <row r="182" spans="2:16" ht="15.75" hidden="1" x14ac:dyDescent="0.25">
      <c r="B182" s="74"/>
      <c r="C182" s="133"/>
      <c r="D182" s="133"/>
      <c r="E182" s="133"/>
      <c r="F182" s="133"/>
      <c r="H182" s="77"/>
      <c r="J182" s="86"/>
      <c r="K182" s="86"/>
      <c r="M182" s="77"/>
      <c r="O182" s="86"/>
      <c r="P182" s="92"/>
    </row>
    <row r="183" spans="2:16" ht="15.75" hidden="1" x14ac:dyDescent="0.25">
      <c r="B183" s="74"/>
      <c r="C183" s="81"/>
      <c r="D183" s="81"/>
      <c r="E183" s="81"/>
      <c r="F183" s="81"/>
      <c r="H183" s="77"/>
      <c r="J183" s="86"/>
      <c r="K183" s="86"/>
      <c r="M183" s="77"/>
      <c r="O183" s="86"/>
      <c r="P183" s="92"/>
    </row>
    <row r="184" spans="2:16" ht="15.75" hidden="1" x14ac:dyDescent="0.25">
      <c r="B184" s="70" t="str">
        <f>B180</f>
        <v xml:space="preserve">  </v>
      </c>
      <c r="C184" s="14" t="s">
        <v>106</v>
      </c>
      <c r="E184" s="86" t="str">
        <f>IFERROR(VLOOKUP(B184,Calculations!$G$10:$W$448,17,FALSE),0)</f>
        <v xml:space="preserve">  </v>
      </c>
      <c r="F184" s="86"/>
      <c r="H184" s="133" t="s">
        <v>34</v>
      </c>
      <c r="I184" s="133"/>
      <c r="J184" s="133"/>
      <c r="K184" s="133"/>
      <c r="M184" s="14" t="s">
        <v>105</v>
      </c>
      <c r="O184" s="86" t="str">
        <f>E184</f>
        <v xml:space="preserve">  </v>
      </c>
      <c r="P184" s="92"/>
    </row>
    <row r="185" spans="2:16" ht="15.75" hidden="1" x14ac:dyDescent="0.25">
      <c r="B185" s="75"/>
      <c r="C185" s="82"/>
      <c r="D185" s="76" t="s">
        <v>31</v>
      </c>
      <c r="E185" s="89"/>
      <c r="F185" s="89" t="str">
        <f>E184</f>
        <v xml:space="preserve">  </v>
      </c>
      <c r="G185" s="76"/>
      <c r="H185" s="134"/>
      <c r="I185" s="134"/>
      <c r="J185" s="134"/>
      <c r="K185" s="134"/>
      <c r="L185" s="76"/>
      <c r="M185" s="82"/>
      <c r="N185" s="76" t="s">
        <v>31</v>
      </c>
      <c r="O185" s="89"/>
      <c r="P185" s="90" t="str">
        <f>O184</f>
        <v xml:space="preserve">  </v>
      </c>
    </row>
    <row r="186" spans="2:16" ht="15.75" hidden="1" x14ac:dyDescent="0.25">
      <c r="B186" s="60" t="str">
        <f>IFERROR(IF(EOMONTH(B184,1)&gt;Questionnaire!$I$9,"  ",EOMONTH(B184,1)),"  ")</f>
        <v xml:space="preserve">  </v>
      </c>
      <c r="C186" s="61" t="s">
        <v>32</v>
      </c>
      <c r="D186" s="61"/>
      <c r="E186" s="84">
        <f>IFERROR(-VLOOKUP(B186,Calculations!$G$10:$N$448,8,FALSE),0)</f>
        <v>0</v>
      </c>
      <c r="F186" s="84"/>
      <c r="G186" s="61"/>
      <c r="H186" s="61" t="s">
        <v>102</v>
      </c>
      <c r="I186" s="61"/>
      <c r="J186" s="84">
        <f>K188</f>
        <v>0</v>
      </c>
      <c r="K186" s="84"/>
      <c r="L186" s="61"/>
      <c r="M186" s="61" t="s">
        <v>102</v>
      </c>
      <c r="N186" s="68"/>
      <c r="O186" s="84">
        <f>J186</f>
        <v>0</v>
      </c>
      <c r="P186" s="91"/>
    </row>
    <row r="187" spans="2:16" ht="15.75" hidden="1" x14ac:dyDescent="0.25">
      <c r="B187" s="74"/>
      <c r="C187" s="14" t="s">
        <v>33</v>
      </c>
      <c r="E187" s="86" t="str">
        <f>IFERROR(VLOOKUP(B186,Calculations!$G$10:$M$448,7,FALSE),0)</f>
        <v xml:space="preserve">  </v>
      </c>
      <c r="F187" s="86"/>
      <c r="H187" s="14" t="s">
        <v>35</v>
      </c>
      <c r="J187" s="86">
        <f>K189</f>
        <v>0</v>
      </c>
      <c r="K187" s="86"/>
      <c r="M187" s="14" t="s">
        <v>94</v>
      </c>
      <c r="N187" s="73"/>
      <c r="O187" s="86">
        <f>J196</f>
        <v>0</v>
      </c>
      <c r="P187" s="92"/>
    </row>
    <row r="188" spans="2:16" ht="15.75" hidden="1" x14ac:dyDescent="0.25">
      <c r="B188" s="74"/>
      <c r="C188" s="73"/>
      <c r="D188" s="14" t="s">
        <v>31</v>
      </c>
      <c r="E188" s="86"/>
      <c r="F188" s="86">
        <f>IFERROR(E186+E196,0)</f>
        <v>0</v>
      </c>
      <c r="H188" s="73"/>
      <c r="I188" s="14" t="s">
        <v>32</v>
      </c>
      <c r="J188" s="86"/>
      <c r="K188" s="86">
        <f>E186</f>
        <v>0</v>
      </c>
      <c r="M188" s="72"/>
      <c r="N188" s="14" t="s">
        <v>31</v>
      </c>
      <c r="O188" s="86"/>
      <c r="P188" s="92">
        <f>F188</f>
        <v>0</v>
      </c>
    </row>
    <row r="189" spans="2:16" ht="15.75" hidden="1" x14ac:dyDescent="0.25">
      <c r="B189" s="74"/>
      <c r="C189" s="73"/>
      <c r="E189" s="86"/>
      <c r="F189" s="86"/>
      <c r="H189" s="73"/>
      <c r="I189" s="14" t="s">
        <v>33</v>
      </c>
      <c r="J189" s="86"/>
      <c r="K189" s="86">
        <f>E196</f>
        <v>0</v>
      </c>
      <c r="M189" s="72"/>
      <c r="N189" s="73"/>
      <c r="O189" s="86"/>
      <c r="P189" s="92"/>
    </row>
    <row r="190" spans="2:16" ht="15.75" hidden="1" x14ac:dyDescent="0.25">
      <c r="B190" s="74"/>
      <c r="C190" s="73"/>
      <c r="E190" s="86"/>
      <c r="F190" s="86"/>
      <c r="H190" s="73"/>
      <c r="J190" s="86"/>
      <c r="K190" s="86"/>
      <c r="M190" s="72"/>
      <c r="N190" s="73"/>
      <c r="O190" s="86"/>
      <c r="P190" s="92"/>
    </row>
    <row r="191" spans="2:16" ht="15.75" hidden="1" x14ac:dyDescent="0.25">
      <c r="B191" s="70" t="str">
        <f>B186</f>
        <v xml:space="preserve">  </v>
      </c>
      <c r="C191" s="133" t="s">
        <v>34</v>
      </c>
      <c r="D191" s="133"/>
      <c r="E191" s="133"/>
      <c r="F191" s="133"/>
      <c r="H191" s="14" t="s">
        <v>103</v>
      </c>
      <c r="J191" s="86" t="str">
        <f>IFERROR(VLOOKUP(B191,Calculations!$Z$10:$AB$448,3,FALSE),0)</f>
        <v xml:space="preserve">  </v>
      </c>
      <c r="K191" s="86"/>
      <c r="M191" s="14" t="s">
        <v>104</v>
      </c>
      <c r="O191" s="86" t="str">
        <f>J191</f>
        <v xml:space="preserve">  </v>
      </c>
      <c r="P191" s="92"/>
    </row>
    <row r="192" spans="2:16" ht="15.75" hidden="1" x14ac:dyDescent="0.25">
      <c r="B192" s="74"/>
      <c r="C192" s="133"/>
      <c r="D192" s="133"/>
      <c r="E192" s="133"/>
      <c r="F192" s="133"/>
      <c r="H192" s="77"/>
      <c r="I192" s="14" t="s">
        <v>91</v>
      </c>
      <c r="J192" s="86"/>
      <c r="K192" s="86" t="str">
        <f>J191</f>
        <v xml:space="preserve">  </v>
      </c>
      <c r="M192" s="77"/>
      <c r="N192" s="14" t="s">
        <v>91</v>
      </c>
      <c r="O192" s="86"/>
      <c r="P192" s="92" t="str">
        <f>O191</f>
        <v xml:space="preserve">  </v>
      </c>
    </row>
    <row r="193" spans="2:16" ht="15.75" hidden="1" x14ac:dyDescent="0.25">
      <c r="B193" s="74"/>
      <c r="C193" s="133"/>
      <c r="D193" s="133"/>
      <c r="E193" s="133"/>
      <c r="F193" s="133"/>
      <c r="H193" s="77"/>
      <c r="J193" s="86"/>
      <c r="K193" s="86"/>
      <c r="M193" s="77"/>
      <c r="O193" s="86"/>
      <c r="P193" s="92"/>
    </row>
    <row r="194" spans="2:16" ht="15.75" hidden="1" x14ac:dyDescent="0.25">
      <c r="B194" s="74"/>
      <c r="C194" s="81"/>
      <c r="D194" s="81"/>
      <c r="E194" s="81"/>
      <c r="F194" s="81"/>
      <c r="H194" s="77"/>
      <c r="J194" s="86"/>
      <c r="K194" s="86"/>
      <c r="M194" s="77"/>
      <c r="O194" s="86"/>
      <c r="P194" s="92"/>
    </row>
    <row r="195" spans="2:16" ht="15.75" hidden="1" x14ac:dyDescent="0.25">
      <c r="B195" s="70" t="str">
        <f>B191</f>
        <v xml:space="preserve">  </v>
      </c>
      <c r="C195" s="14" t="s">
        <v>106</v>
      </c>
      <c r="E195" s="86" t="str">
        <f>IFERROR(VLOOKUP(B195,Calculations!$G$10:$W$448,17,FALSE),0)</f>
        <v xml:space="preserve">  </v>
      </c>
      <c r="F195" s="86"/>
      <c r="H195" s="133" t="s">
        <v>34</v>
      </c>
      <c r="I195" s="133"/>
      <c r="J195" s="133"/>
      <c r="K195" s="133"/>
      <c r="M195" s="14" t="s">
        <v>105</v>
      </c>
      <c r="O195" s="86" t="str">
        <f>E195</f>
        <v xml:space="preserve">  </v>
      </c>
      <c r="P195" s="92"/>
    </row>
    <row r="196" spans="2:16" ht="15.75" hidden="1" x14ac:dyDescent="0.25">
      <c r="B196" s="75"/>
      <c r="C196" s="82"/>
      <c r="D196" s="76" t="s">
        <v>31</v>
      </c>
      <c r="E196" s="89"/>
      <c r="F196" s="89" t="str">
        <f>E195</f>
        <v xml:space="preserve">  </v>
      </c>
      <c r="G196" s="76"/>
      <c r="H196" s="134"/>
      <c r="I196" s="134"/>
      <c r="J196" s="134"/>
      <c r="K196" s="134"/>
      <c r="L196" s="76"/>
      <c r="M196" s="82"/>
      <c r="N196" s="76" t="s">
        <v>31</v>
      </c>
      <c r="O196" s="89"/>
      <c r="P196" s="90" t="str">
        <f>O195</f>
        <v xml:space="preserve">  </v>
      </c>
    </row>
    <row r="197" spans="2:16" ht="15.75" hidden="1" x14ac:dyDescent="0.25">
      <c r="B197" s="60" t="str">
        <f>IFERROR(IF(EOMONTH(B195,1)&gt;Questionnaire!$I$9,"  ",EOMONTH(B195,1)),"  ")</f>
        <v xml:space="preserve">  </v>
      </c>
      <c r="C197" s="61" t="s">
        <v>32</v>
      </c>
      <c r="D197" s="61"/>
      <c r="E197" s="84">
        <f>IFERROR(-VLOOKUP(B197,Calculations!$G$10:$N$448,8,FALSE),0)</f>
        <v>0</v>
      </c>
      <c r="F197" s="84"/>
      <c r="G197" s="61"/>
      <c r="H197" s="61" t="s">
        <v>102</v>
      </c>
      <c r="I197" s="61"/>
      <c r="J197" s="84">
        <f>K199</f>
        <v>0</v>
      </c>
      <c r="K197" s="84"/>
      <c r="L197" s="61"/>
      <c r="M197" s="61" t="s">
        <v>102</v>
      </c>
      <c r="N197" s="68"/>
      <c r="O197" s="84">
        <f>J197</f>
        <v>0</v>
      </c>
      <c r="P197" s="91"/>
    </row>
    <row r="198" spans="2:16" ht="15.75" hidden="1" x14ac:dyDescent="0.25">
      <c r="B198" s="74"/>
      <c r="C198" s="14" t="s">
        <v>33</v>
      </c>
      <c r="E198" s="86" t="str">
        <f>IFERROR(VLOOKUP(B197,Calculations!$G$10:$M$448,7,FALSE),0)</f>
        <v xml:space="preserve">  </v>
      </c>
      <c r="F198" s="86"/>
      <c r="H198" s="14" t="s">
        <v>35</v>
      </c>
      <c r="J198" s="86" t="str">
        <f>K200</f>
        <v xml:space="preserve">  </v>
      </c>
      <c r="K198" s="86"/>
      <c r="M198" s="14" t="s">
        <v>94</v>
      </c>
      <c r="N198" s="73"/>
      <c r="O198" s="86" t="str">
        <f>J198</f>
        <v xml:space="preserve">  </v>
      </c>
      <c r="P198" s="92"/>
    </row>
    <row r="199" spans="2:16" ht="15.75" hidden="1" x14ac:dyDescent="0.25">
      <c r="B199" s="74"/>
      <c r="C199" s="73"/>
      <c r="D199" s="14" t="s">
        <v>31</v>
      </c>
      <c r="E199" s="86"/>
      <c r="F199" s="86">
        <f>IFERROR(E197+E198,0)</f>
        <v>0</v>
      </c>
      <c r="H199" s="73"/>
      <c r="I199" s="14" t="s">
        <v>32</v>
      </c>
      <c r="J199" s="86"/>
      <c r="K199" s="86">
        <f>E197</f>
        <v>0</v>
      </c>
      <c r="M199" s="72"/>
      <c r="N199" s="14" t="s">
        <v>31</v>
      </c>
      <c r="O199" s="86"/>
      <c r="P199" s="92">
        <f>F199</f>
        <v>0</v>
      </c>
    </row>
    <row r="200" spans="2:16" ht="15.75" hidden="1" x14ac:dyDescent="0.25">
      <c r="B200" s="74"/>
      <c r="C200" s="73"/>
      <c r="E200" s="86"/>
      <c r="F200" s="86"/>
      <c r="H200" s="73"/>
      <c r="I200" s="14" t="s">
        <v>33</v>
      </c>
      <c r="J200" s="86"/>
      <c r="K200" s="86" t="str">
        <f>E198</f>
        <v xml:space="preserve">  </v>
      </c>
      <c r="M200" s="72"/>
      <c r="N200" s="73"/>
      <c r="O200" s="86"/>
      <c r="P200" s="92"/>
    </row>
    <row r="201" spans="2:16" ht="15.75" hidden="1" x14ac:dyDescent="0.25">
      <c r="B201" s="74"/>
      <c r="C201" s="73"/>
      <c r="E201" s="86"/>
      <c r="F201" s="86"/>
      <c r="H201" s="73"/>
      <c r="J201" s="86"/>
      <c r="K201" s="86"/>
      <c r="M201" s="72"/>
      <c r="N201" s="73"/>
      <c r="O201" s="86"/>
      <c r="P201" s="92"/>
    </row>
    <row r="202" spans="2:16" ht="15.75" hidden="1" x14ac:dyDescent="0.25">
      <c r="B202" s="70" t="str">
        <f>B197</f>
        <v xml:space="preserve">  </v>
      </c>
      <c r="C202" s="133" t="s">
        <v>34</v>
      </c>
      <c r="D202" s="133"/>
      <c r="E202" s="133"/>
      <c r="F202" s="133"/>
      <c r="H202" s="14" t="s">
        <v>103</v>
      </c>
      <c r="J202" s="86" t="str">
        <f>IFERROR(VLOOKUP(B202,Calculations!$Z$10:$AB$448,3,FALSE),0)</f>
        <v xml:space="preserve">  </v>
      </c>
      <c r="K202" s="86"/>
      <c r="M202" s="14" t="s">
        <v>104</v>
      </c>
      <c r="O202" s="86" t="str">
        <f>J202</f>
        <v xml:space="preserve">  </v>
      </c>
      <c r="P202" s="92"/>
    </row>
    <row r="203" spans="2:16" ht="15.75" hidden="1" x14ac:dyDescent="0.25">
      <c r="B203" s="74"/>
      <c r="C203" s="133"/>
      <c r="D203" s="133"/>
      <c r="E203" s="133"/>
      <c r="F203" s="133"/>
      <c r="H203" s="77"/>
      <c r="I203" s="14" t="s">
        <v>91</v>
      </c>
      <c r="J203" s="86"/>
      <c r="K203" s="86" t="str">
        <f>J202</f>
        <v xml:space="preserve">  </v>
      </c>
      <c r="M203" s="77"/>
      <c r="N203" s="14" t="s">
        <v>91</v>
      </c>
      <c r="O203" s="86"/>
      <c r="P203" s="92" t="str">
        <f>O202</f>
        <v xml:space="preserve">  </v>
      </c>
    </row>
    <row r="204" spans="2:16" ht="15.75" hidden="1" x14ac:dyDescent="0.25">
      <c r="B204" s="74"/>
      <c r="C204" s="133"/>
      <c r="D204" s="133"/>
      <c r="E204" s="133"/>
      <c r="F204" s="133"/>
      <c r="H204" s="77"/>
      <c r="J204" s="86"/>
      <c r="K204" s="86"/>
      <c r="M204" s="77"/>
      <c r="O204" s="86"/>
      <c r="P204" s="92"/>
    </row>
    <row r="205" spans="2:16" ht="15.75" hidden="1" x14ac:dyDescent="0.25">
      <c r="B205" s="74"/>
      <c r="C205" s="81"/>
      <c r="D205" s="81"/>
      <c r="E205" s="81"/>
      <c r="F205" s="81"/>
      <c r="H205" s="77"/>
      <c r="J205" s="86"/>
      <c r="K205" s="86"/>
      <c r="M205" s="77"/>
      <c r="O205" s="86"/>
      <c r="P205" s="92"/>
    </row>
    <row r="206" spans="2:16" ht="15.75" hidden="1" x14ac:dyDescent="0.25">
      <c r="B206" s="70" t="str">
        <f>B202</f>
        <v xml:space="preserve">  </v>
      </c>
      <c r="C206" s="14" t="s">
        <v>106</v>
      </c>
      <c r="E206" s="86" t="str">
        <f>IFERROR(VLOOKUP(B206,Calculations!$G$10:$W$448,17,FALSE),0)</f>
        <v xml:space="preserve">  </v>
      </c>
      <c r="F206" s="86"/>
      <c r="H206" s="133" t="s">
        <v>34</v>
      </c>
      <c r="I206" s="133"/>
      <c r="J206" s="133"/>
      <c r="K206" s="133"/>
      <c r="M206" s="14" t="s">
        <v>105</v>
      </c>
      <c r="O206" s="86" t="str">
        <f>E206</f>
        <v xml:space="preserve">  </v>
      </c>
      <c r="P206" s="92"/>
    </row>
    <row r="207" spans="2:16" ht="15.75" hidden="1" x14ac:dyDescent="0.25">
      <c r="B207" s="75"/>
      <c r="C207" s="82"/>
      <c r="D207" s="76" t="s">
        <v>31</v>
      </c>
      <c r="E207" s="89"/>
      <c r="F207" s="89" t="str">
        <f>E206</f>
        <v xml:space="preserve">  </v>
      </c>
      <c r="G207" s="76"/>
      <c r="H207" s="134"/>
      <c r="I207" s="134"/>
      <c r="J207" s="134"/>
      <c r="K207" s="134"/>
      <c r="L207" s="76"/>
      <c r="M207" s="82"/>
      <c r="N207" s="76" t="s">
        <v>31</v>
      </c>
      <c r="O207" s="89"/>
      <c r="P207" s="90" t="str">
        <f>O206</f>
        <v xml:space="preserve">  </v>
      </c>
    </row>
    <row r="208" spans="2:16" ht="15.75" hidden="1" x14ac:dyDescent="0.25">
      <c r="B208" s="60" t="str">
        <f>IFERROR(IF(EOMONTH(B206,1)&gt;Questionnaire!$I$9,"  ",EOMONTH(B206,1)),"  ")</f>
        <v xml:space="preserve">  </v>
      </c>
      <c r="C208" s="61" t="s">
        <v>32</v>
      </c>
      <c r="D208" s="61"/>
      <c r="E208" s="84">
        <f>IFERROR(-VLOOKUP(B208,Calculations!$G$10:$N$448,8,FALSE),0)</f>
        <v>0</v>
      </c>
      <c r="F208" s="84"/>
      <c r="G208" s="61"/>
      <c r="H208" s="61" t="s">
        <v>102</v>
      </c>
      <c r="I208" s="61"/>
      <c r="J208" s="84">
        <f>K210</f>
        <v>0</v>
      </c>
      <c r="K208" s="84"/>
      <c r="L208" s="61"/>
      <c r="M208" s="61" t="s">
        <v>102</v>
      </c>
      <c r="N208" s="68"/>
      <c r="O208" s="84">
        <f>J208</f>
        <v>0</v>
      </c>
      <c r="P208" s="91"/>
    </row>
    <row r="209" spans="2:16" ht="15.75" hidden="1" x14ac:dyDescent="0.25">
      <c r="B209" s="74"/>
      <c r="C209" s="14" t="s">
        <v>33</v>
      </c>
      <c r="E209" s="86" t="str">
        <f>IFERROR(VLOOKUP(B208,Calculations!$G$10:$M$448,7,FALSE),0)</f>
        <v xml:space="preserve">  </v>
      </c>
      <c r="F209" s="86"/>
      <c r="H209" s="14" t="s">
        <v>35</v>
      </c>
      <c r="J209" s="86" t="str">
        <f>K211</f>
        <v xml:space="preserve">  </v>
      </c>
      <c r="K209" s="86"/>
      <c r="M209" s="14" t="s">
        <v>94</v>
      </c>
      <c r="N209" s="73"/>
      <c r="O209" s="86" t="str">
        <f>J209</f>
        <v xml:space="preserve">  </v>
      </c>
      <c r="P209" s="92"/>
    </row>
    <row r="210" spans="2:16" ht="15.75" hidden="1" x14ac:dyDescent="0.25">
      <c r="B210" s="74"/>
      <c r="C210" s="73"/>
      <c r="D210" s="14" t="s">
        <v>31</v>
      </c>
      <c r="E210" s="86"/>
      <c r="F210" s="86">
        <f>IFERROR(E208+E209,0)</f>
        <v>0</v>
      </c>
      <c r="H210" s="73"/>
      <c r="I210" s="14" t="s">
        <v>32</v>
      </c>
      <c r="J210" s="86"/>
      <c r="K210" s="86">
        <f>E208</f>
        <v>0</v>
      </c>
      <c r="M210" s="72"/>
      <c r="N210" s="14" t="s">
        <v>31</v>
      </c>
      <c r="O210" s="86"/>
      <c r="P210" s="92">
        <f>F210</f>
        <v>0</v>
      </c>
    </row>
    <row r="211" spans="2:16" ht="15.75" hidden="1" x14ac:dyDescent="0.25">
      <c r="B211" s="74"/>
      <c r="C211" s="73"/>
      <c r="E211" s="86"/>
      <c r="F211" s="86"/>
      <c r="H211" s="73"/>
      <c r="I211" s="14" t="s">
        <v>33</v>
      </c>
      <c r="J211" s="86"/>
      <c r="K211" s="86" t="str">
        <f>E209</f>
        <v xml:space="preserve">  </v>
      </c>
      <c r="M211" s="72"/>
      <c r="N211" s="73"/>
      <c r="O211" s="86"/>
      <c r="P211" s="92"/>
    </row>
    <row r="212" spans="2:16" ht="15.75" hidden="1" x14ac:dyDescent="0.25">
      <c r="B212" s="74"/>
      <c r="C212" s="73"/>
      <c r="E212" s="86"/>
      <c r="F212" s="86"/>
      <c r="H212" s="73"/>
      <c r="J212" s="86"/>
      <c r="K212" s="86"/>
      <c r="M212" s="72"/>
      <c r="N212" s="73"/>
      <c r="O212" s="86"/>
      <c r="P212" s="92"/>
    </row>
    <row r="213" spans="2:16" ht="15.75" hidden="1" x14ac:dyDescent="0.25">
      <c r="B213" s="70" t="str">
        <f>B208</f>
        <v xml:space="preserve">  </v>
      </c>
      <c r="C213" s="133" t="s">
        <v>34</v>
      </c>
      <c r="D213" s="133"/>
      <c r="E213" s="133"/>
      <c r="F213" s="133"/>
      <c r="H213" s="14" t="s">
        <v>103</v>
      </c>
      <c r="J213" s="86" t="str">
        <f>IFERROR(VLOOKUP(B213,Calculations!$Z$10:$AB$448,3,FALSE),0)</f>
        <v xml:space="preserve">  </v>
      </c>
      <c r="K213" s="86"/>
      <c r="M213" s="14" t="s">
        <v>104</v>
      </c>
      <c r="O213" s="86" t="str">
        <f>J213</f>
        <v xml:space="preserve">  </v>
      </c>
      <c r="P213" s="92"/>
    </row>
    <row r="214" spans="2:16" ht="15.75" hidden="1" x14ac:dyDescent="0.25">
      <c r="B214" s="74"/>
      <c r="C214" s="133"/>
      <c r="D214" s="133"/>
      <c r="E214" s="133"/>
      <c r="F214" s="133"/>
      <c r="H214" s="77"/>
      <c r="I214" s="14" t="s">
        <v>91</v>
      </c>
      <c r="J214" s="86"/>
      <c r="K214" s="86" t="str">
        <f>J213</f>
        <v xml:space="preserve">  </v>
      </c>
      <c r="M214" s="77"/>
      <c r="N214" s="14" t="s">
        <v>91</v>
      </c>
      <c r="O214" s="86"/>
      <c r="P214" s="92" t="str">
        <f>O213</f>
        <v xml:space="preserve">  </v>
      </c>
    </row>
    <row r="215" spans="2:16" ht="15.75" hidden="1" x14ac:dyDescent="0.25">
      <c r="B215" s="74"/>
      <c r="C215" s="133"/>
      <c r="D215" s="133"/>
      <c r="E215" s="133"/>
      <c r="F215" s="133"/>
      <c r="H215" s="77"/>
      <c r="J215" s="86"/>
      <c r="K215" s="86"/>
      <c r="M215" s="77"/>
      <c r="O215" s="86"/>
      <c r="P215" s="92"/>
    </row>
    <row r="216" spans="2:16" ht="15.75" hidden="1" x14ac:dyDescent="0.25">
      <c r="B216" s="74"/>
      <c r="C216" s="81"/>
      <c r="D216" s="81"/>
      <c r="E216" s="81"/>
      <c r="F216" s="81"/>
      <c r="H216" s="77"/>
      <c r="J216" s="86"/>
      <c r="K216" s="86"/>
      <c r="M216" s="77"/>
      <c r="O216" s="86"/>
      <c r="P216" s="92"/>
    </row>
    <row r="217" spans="2:16" ht="15.75" hidden="1" x14ac:dyDescent="0.25">
      <c r="B217" s="70" t="str">
        <f>B213</f>
        <v xml:space="preserve">  </v>
      </c>
      <c r="C217" s="14" t="s">
        <v>106</v>
      </c>
      <c r="E217" s="86" t="str">
        <f>IFERROR(VLOOKUP(B217,Calculations!$G$10:$W$448,17,FALSE),0)</f>
        <v xml:space="preserve">  </v>
      </c>
      <c r="F217" s="86"/>
      <c r="H217" s="133" t="s">
        <v>34</v>
      </c>
      <c r="I217" s="133"/>
      <c r="J217" s="133"/>
      <c r="K217" s="133"/>
      <c r="M217" s="14" t="s">
        <v>105</v>
      </c>
      <c r="O217" s="86" t="str">
        <f>E217</f>
        <v xml:space="preserve">  </v>
      </c>
      <c r="P217" s="92"/>
    </row>
    <row r="218" spans="2:16" ht="15.75" hidden="1" x14ac:dyDescent="0.25">
      <c r="B218" s="75"/>
      <c r="C218" s="82"/>
      <c r="D218" s="76" t="s">
        <v>31</v>
      </c>
      <c r="E218" s="89"/>
      <c r="F218" s="89" t="str">
        <f>E217</f>
        <v xml:space="preserve">  </v>
      </c>
      <c r="G218" s="76"/>
      <c r="H218" s="134"/>
      <c r="I218" s="134"/>
      <c r="J218" s="134"/>
      <c r="K218" s="134"/>
      <c r="L218" s="76"/>
      <c r="M218" s="82"/>
      <c r="N218" s="76" t="s">
        <v>31</v>
      </c>
      <c r="O218" s="89"/>
      <c r="P218" s="90" t="str">
        <f>O217</f>
        <v xml:space="preserve">  </v>
      </c>
    </row>
    <row r="219" spans="2:16" ht="15.75" hidden="1" x14ac:dyDescent="0.25">
      <c r="B219" s="60" t="str">
        <f>IFERROR(IF(EOMONTH(B217,1)&gt;Questionnaire!$I$9,"  ",EOMONTH(B217,1)),"  ")</f>
        <v xml:space="preserve">  </v>
      </c>
      <c r="C219" s="61" t="s">
        <v>32</v>
      </c>
      <c r="D219" s="61"/>
      <c r="E219" s="84">
        <f>IFERROR(-VLOOKUP(B219,Calculations!$G$10:$N$448,8,FALSE),0)</f>
        <v>0</v>
      </c>
      <c r="F219" s="84"/>
      <c r="G219" s="61"/>
      <c r="H219" s="61" t="s">
        <v>102</v>
      </c>
      <c r="I219" s="61"/>
      <c r="J219" s="84">
        <f>K221</f>
        <v>0</v>
      </c>
      <c r="K219" s="84"/>
      <c r="L219" s="61"/>
      <c r="M219" s="61" t="s">
        <v>102</v>
      </c>
      <c r="N219" s="68"/>
      <c r="O219" s="84">
        <f>J219</f>
        <v>0</v>
      </c>
      <c r="P219" s="91"/>
    </row>
    <row r="220" spans="2:16" ht="15.75" hidden="1" x14ac:dyDescent="0.25">
      <c r="B220" s="74"/>
      <c r="C220" s="14" t="s">
        <v>33</v>
      </c>
      <c r="E220" s="86" t="str">
        <f>IFERROR(VLOOKUP(B219,Calculations!$G$10:$M$448,7,FALSE),0)</f>
        <v xml:space="preserve">  </v>
      </c>
      <c r="F220" s="86"/>
      <c r="H220" s="14" t="s">
        <v>35</v>
      </c>
      <c r="J220" s="86" t="str">
        <f>K222</f>
        <v xml:space="preserve">  </v>
      </c>
      <c r="K220" s="86"/>
      <c r="M220" s="14" t="s">
        <v>94</v>
      </c>
      <c r="N220" s="73"/>
      <c r="O220" s="86" t="str">
        <f>J220</f>
        <v xml:space="preserve">  </v>
      </c>
      <c r="P220" s="92"/>
    </row>
    <row r="221" spans="2:16" ht="15.75" hidden="1" x14ac:dyDescent="0.25">
      <c r="B221" s="74"/>
      <c r="C221" s="73"/>
      <c r="D221" s="14" t="s">
        <v>31</v>
      </c>
      <c r="E221" s="86"/>
      <c r="F221" s="86">
        <f>IFERROR(E219+E220,0)</f>
        <v>0</v>
      </c>
      <c r="H221" s="73"/>
      <c r="I221" s="14" t="s">
        <v>32</v>
      </c>
      <c r="J221" s="86"/>
      <c r="K221" s="86">
        <f>E219</f>
        <v>0</v>
      </c>
      <c r="M221" s="72"/>
      <c r="N221" s="14" t="s">
        <v>31</v>
      </c>
      <c r="O221" s="86"/>
      <c r="P221" s="92">
        <f>F221</f>
        <v>0</v>
      </c>
    </row>
    <row r="222" spans="2:16" ht="15.75" hidden="1" x14ac:dyDescent="0.25">
      <c r="B222" s="74"/>
      <c r="C222" s="73"/>
      <c r="E222" s="86"/>
      <c r="F222" s="86"/>
      <c r="H222" s="73"/>
      <c r="I222" s="14" t="s">
        <v>33</v>
      </c>
      <c r="J222" s="86"/>
      <c r="K222" s="86" t="str">
        <f>E220</f>
        <v xml:space="preserve">  </v>
      </c>
      <c r="M222" s="72"/>
      <c r="N222" s="73"/>
      <c r="O222" s="86"/>
      <c r="P222" s="92"/>
    </row>
    <row r="223" spans="2:16" ht="15.75" hidden="1" x14ac:dyDescent="0.25">
      <c r="B223" s="74"/>
      <c r="C223" s="73"/>
      <c r="E223" s="86"/>
      <c r="F223" s="86"/>
      <c r="H223" s="73"/>
      <c r="J223" s="86"/>
      <c r="K223" s="86"/>
      <c r="M223" s="72"/>
      <c r="N223" s="73"/>
      <c r="O223" s="86"/>
      <c r="P223" s="92"/>
    </row>
    <row r="224" spans="2:16" ht="15.75" hidden="1" x14ac:dyDescent="0.25">
      <c r="B224" s="70" t="str">
        <f>B219</f>
        <v xml:space="preserve">  </v>
      </c>
      <c r="C224" s="133" t="s">
        <v>34</v>
      </c>
      <c r="D224" s="133"/>
      <c r="E224" s="133"/>
      <c r="F224" s="133"/>
      <c r="H224" s="14" t="s">
        <v>103</v>
      </c>
      <c r="J224" s="86" t="str">
        <f>IFERROR(VLOOKUP(B224,Calculations!$Z$10:$AB$448,3,FALSE),0)</f>
        <v xml:space="preserve">  </v>
      </c>
      <c r="K224" s="86"/>
      <c r="M224" s="14" t="s">
        <v>104</v>
      </c>
      <c r="O224" s="86" t="str">
        <f>J224</f>
        <v xml:space="preserve">  </v>
      </c>
      <c r="P224" s="92"/>
    </row>
    <row r="225" spans="2:16" ht="15.75" hidden="1" x14ac:dyDescent="0.25">
      <c r="B225" s="74"/>
      <c r="C225" s="133"/>
      <c r="D225" s="133"/>
      <c r="E225" s="133"/>
      <c r="F225" s="133"/>
      <c r="H225" s="77"/>
      <c r="I225" s="14" t="s">
        <v>91</v>
      </c>
      <c r="J225" s="86"/>
      <c r="K225" s="86" t="str">
        <f>J224</f>
        <v xml:space="preserve">  </v>
      </c>
      <c r="M225" s="77"/>
      <c r="N225" s="14" t="s">
        <v>91</v>
      </c>
      <c r="O225" s="86"/>
      <c r="P225" s="92" t="str">
        <f>O224</f>
        <v xml:space="preserve">  </v>
      </c>
    </row>
    <row r="226" spans="2:16" ht="15.75" hidden="1" x14ac:dyDescent="0.25">
      <c r="B226" s="74"/>
      <c r="C226" s="133"/>
      <c r="D226" s="133"/>
      <c r="E226" s="133"/>
      <c r="F226" s="133"/>
      <c r="H226" s="77"/>
      <c r="J226" s="86"/>
      <c r="K226" s="86"/>
      <c r="M226" s="77"/>
      <c r="O226" s="86"/>
      <c r="P226" s="92"/>
    </row>
    <row r="227" spans="2:16" ht="15.75" hidden="1" x14ac:dyDescent="0.25">
      <c r="B227" s="74"/>
      <c r="C227" s="81"/>
      <c r="D227" s="81"/>
      <c r="E227" s="81"/>
      <c r="F227" s="81"/>
      <c r="H227" s="77"/>
      <c r="J227" s="86"/>
      <c r="K227" s="86"/>
      <c r="M227" s="77"/>
      <c r="O227" s="86"/>
      <c r="P227" s="92"/>
    </row>
    <row r="228" spans="2:16" ht="15.75" hidden="1" x14ac:dyDescent="0.25">
      <c r="B228" s="70" t="str">
        <f>B224</f>
        <v xml:space="preserve">  </v>
      </c>
      <c r="C228" s="14" t="s">
        <v>106</v>
      </c>
      <c r="E228" s="86" t="str">
        <f>IFERROR(VLOOKUP(B228,Calculations!$G$10:$W$448,17,FALSE),0)</f>
        <v xml:space="preserve">  </v>
      </c>
      <c r="F228" s="86"/>
      <c r="H228" s="133" t="s">
        <v>34</v>
      </c>
      <c r="I228" s="133"/>
      <c r="J228" s="133"/>
      <c r="K228" s="133"/>
      <c r="M228" s="14" t="s">
        <v>105</v>
      </c>
      <c r="O228" s="86" t="str">
        <f>E228</f>
        <v xml:space="preserve">  </v>
      </c>
      <c r="P228" s="92"/>
    </row>
    <row r="229" spans="2:16" ht="15.75" hidden="1" x14ac:dyDescent="0.25">
      <c r="B229" s="75"/>
      <c r="C229" s="82"/>
      <c r="D229" s="76" t="s">
        <v>31</v>
      </c>
      <c r="E229" s="89"/>
      <c r="F229" s="89" t="str">
        <f>E228</f>
        <v xml:space="preserve">  </v>
      </c>
      <c r="G229" s="76"/>
      <c r="H229" s="134"/>
      <c r="I229" s="134"/>
      <c r="J229" s="134"/>
      <c r="K229" s="134"/>
      <c r="L229" s="76"/>
      <c r="M229" s="82"/>
      <c r="N229" s="76" t="s">
        <v>31</v>
      </c>
      <c r="O229" s="89"/>
      <c r="P229" s="90" t="str">
        <f>O228</f>
        <v xml:space="preserve">  </v>
      </c>
    </row>
    <row r="230" spans="2:16" ht="15.75" hidden="1" x14ac:dyDescent="0.25">
      <c r="B230" s="60" t="str">
        <f>IFERROR(IF(EOMONTH(B228,1)&gt;Questionnaire!$I$9,"  ",EOMONTH(B228,1)),"  ")</f>
        <v xml:space="preserve">  </v>
      </c>
      <c r="C230" s="61" t="s">
        <v>32</v>
      </c>
      <c r="D230" s="61"/>
      <c r="E230" s="84">
        <f>IFERROR(-VLOOKUP(B230,Calculations!$G$10:$N$448,8,FALSE),0)</f>
        <v>0</v>
      </c>
      <c r="F230" s="84"/>
      <c r="G230" s="61"/>
      <c r="H230" s="61" t="s">
        <v>102</v>
      </c>
      <c r="I230" s="61"/>
      <c r="J230" s="84">
        <f>K232</f>
        <v>0</v>
      </c>
      <c r="K230" s="84"/>
      <c r="L230" s="61"/>
      <c r="M230" s="61" t="s">
        <v>102</v>
      </c>
      <c r="N230" s="68"/>
      <c r="O230" s="84">
        <f>J230</f>
        <v>0</v>
      </c>
      <c r="P230" s="91"/>
    </row>
    <row r="231" spans="2:16" ht="15.75" hidden="1" x14ac:dyDescent="0.25">
      <c r="B231" s="74"/>
      <c r="C231" s="14" t="s">
        <v>33</v>
      </c>
      <c r="E231" s="86" t="str">
        <f>IFERROR(VLOOKUP(B230,Calculations!$G$10:$M$448,7,FALSE),0)</f>
        <v xml:space="preserve">  </v>
      </c>
      <c r="F231" s="86"/>
      <c r="H231" s="14" t="s">
        <v>35</v>
      </c>
      <c r="J231" s="86" t="str">
        <f>K233</f>
        <v xml:space="preserve">  </v>
      </c>
      <c r="K231" s="86"/>
      <c r="M231" s="14" t="s">
        <v>94</v>
      </c>
      <c r="N231" s="73"/>
      <c r="O231" s="86" t="str">
        <f>J231</f>
        <v xml:space="preserve">  </v>
      </c>
      <c r="P231" s="92"/>
    </row>
    <row r="232" spans="2:16" ht="15.75" hidden="1" x14ac:dyDescent="0.25">
      <c r="B232" s="74"/>
      <c r="C232" s="73"/>
      <c r="D232" s="14" t="s">
        <v>31</v>
      </c>
      <c r="E232" s="86"/>
      <c r="F232" s="86">
        <f>IFERROR(E230+E231,0)</f>
        <v>0</v>
      </c>
      <c r="H232" s="73"/>
      <c r="I232" s="14" t="s">
        <v>32</v>
      </c>
      <c r="J232" s="86"/>
      <c r="K232" s="86">
        <f>E230</f>
        <v>0</v>
      </c>
      <c r="M232" s="72"/>
      <c r="N232" s="14" t="s">
        <v>31</v>
      </c>
      <c r="O232" s="86"/>
      <c r="P232" s="92">
        <f>F232</f>
        <v>0</v>
      </c>
    </row>
    <row r="233" spans="2:16" ht="15.75" hidden="1" x14ac:dyDescent="0.25">
      <c r="B233" s="74"/>
      <c r="C233" s="73"/>
      <c r="E233" s="86"/>
      <c r="F233" s="86"/>
      <c r="H233" s="73"/>
      <c r="I233" s="14" t="s">
        <v>33</v>
      </c>
      <c r="J233" s="86"/>
      <c r="K233" s="86" t="str">
        <f>E231</f>
        <v xml:space="preserve">  </v>
      </c>
      <c r="M233" s="72"/>
      <c r="N233" s="73"/>
      <c r="O233" s="86"/>
      <c r="P233" s="92"/>
    </row>
    <row r="234" spans="2:16" ht="15.75" hidden="1" x14ac:dyDescent="0.25">
      <c r="B234" s="74"/>
      <c r="C234" s="73"/>
      <c r="E234" s="86"/>
      <c r="F234" s="86"/>
      <c r="H234" s="73"/>
      <c r="J234" s="86"/>
      <c r="K234" s="86"/>
      <c r="M234" s="72"/>
      <c r="N234" s="73"/>
      <c r="O234" s="86"/>
      <c r="P234" s="92"/>
    </row>
    <row r="235" spans="2:16" ht="15.75" hidden="1" x14ac:dyDescent="0.25">
      <c r="B235" s="70" t="str">
        <f>B230</f>
        <v xml:space="preserve">  </v>
      </c>
      <c r="C235" s="133" t="s">
        <v>34</v>
      </c>
      <c r="D235" s="133"/>
      <c r="E235" s="133"/>
      <c r="F235" s="133"/>
      <c r="H235" s="14" t="s">
        <v>103</v>
      </c>
      <c r="J235" s="86" t="str">
        <f>IFERROR(VLOOKUP(B235,Calculations!$Z$10:$AB$448,3,FALSE),0)</f>
        <v xml:space="preserve">  </v>
      </c>
      <c r="K235" s="86"/>
      <c r="M235" s="14" t="s">
        <v>104</v>
      </c>
      <c r="O235" s="86" t="str">
        <f>J235</f>
        <v xml:space="preserve">  </v>
      </c>
      <c r="P235" s="92"/>
    </row>
    <row r="236" spans="2:16" ht="15.75" hidden="1" x14ac:dyDescent="0.25">
      <c r="B236" s="74"/>
      <c r="C236" s="133"/>
      <c r="D236" s="133"/>
      <c r="E236" s="133"/>
      <c r="F236" s="133"/>
      <c r="H236" s="77"/>
      <c r="I236" s="14" t="s">
        <v>91</v>
      </c>
      <c r="J236" s="86"/>
      <c r="K236" s="86" t="str">
        <f>J235</f>
        <v xml:space="preserve">  </v>
      </c>
      <c r="M236" s="77"/>
      <c r="N236" s="14" t="s">
        <v>91</v>
      </c>
      <c r="O236" s="86"/>
      <c r="P236" s="92" t="str">
        <f>O235</f>
        <v xml:space="preserve">  </v>
      </c>
    </row>
    <row r="237" spans="2:16" ht="15.75" hidden="1" x14ac:dyDescent="0.25">
      <c r="B237" s="74"/>
      <c r="C237" s="133"/>
      <c r="D237" s="133"/>
      <c r="E237" s="133"/>
      <c r="F237" s="133"/>
      <c r="H237" s="77"/>
      <c r="J237" s="86"/>
      <c r="K237" s="86"/>
      <c r="M237" s="77"/>
      <c r="O237" s="86"/>
      <c r="P237" s="92"/>
    </row>
    <row r="238" spans="2:16" ht="15.75" hidden="1" x14ac:dyDescent="0.25">
      <c r="B238" s="74"/>
      <c r="C238" s="81"/>
      <c r="D238" s="81"/>
      <c r="E238" s="81"/>
      <c r="F238" s="81"/>
      <c r="H238" s="77"/>
      <c r="J238" s="86"/>
      <c r="K238" s="86"/>
      <c r="M238" s="77"/>
      <c r="O238" s="86"/>
      <c r="P238" s="92"/>
    </row>
    <row r="239" spans="2:16" ht="15.75" hidden="1" x14ac:dyDescent="0.25">
      <c r="B239" s="70" t="str">
        <f>B235</f>
        <v xml:space="preserve">  </v>
      </c>
      <c r="C239" s="14" t="s">
        <v>106</v>
      </c>
      <c r="E239" s="86" t="str">
        <f>IFERROR(VLOOKUP(B239,Calculations!$G$10:$W$448,17,FALSE),0)</f>
        <v xml:space="preserve">  </v>
      </c>
      <c r="F239" s="86"/>
      <c r="H239" s="133" t="s">
        <v>34</v>
      </c>
      <c r="I239" s="133"/>
      <c r="J239" s="133"/>
      <c r="K239" s="133"/>
      <c r="M239" s="14" t="s">
        <v>105</v>
      </c>
      <c r="O239" s="86" t="str">
        <f>E239</f>
        <v xml:space="preserve">  </v>
      </c>
      <c r="P239" s="92"/>
    </row>
    <row r="240" spans="2:16" ht="15.75" hidden="1" x14ac:dyDescent="0.25">
      <c r="B240" s="75"/>
      <c r="C240" s="82"/>
      <c r="D240" s="76" t="s">
        <v>31</v>
      </c>
      <c r="E240" s="89"/>
      <c r="F240" s="89" t="str">
        <f>E239</f>
        <v xml:space="preserve">  </v>
      </c>
      <c r="G240" s="76"/>
      <c r="H240" s="134"/>
      <c r="I240" s="134"/>
      <c r="J240" s="134"/>
      <c r="K240" s="134"/>
      <c r="L240" s="76"/>
      <c r="M240" s="82"/>
      <c r="N240" s="76" t="s">
        <v>31</v>
      </c>
      <c r="O240" s="89"/>
      <c r="P240" s="90" t="str">
        <f>O239</f>
        <v xml:space="preserve">  </v>
      </c>
    </row>
    <row r="241" spans="2:16" ht="15.75" hidden="1" x14ac:dyDescent="0.25">
      <c r="B241" s="60" t="str">
        <f>IFERROR(IF(EOMONTH(B239,1)&gt;Questionnaire!$I$9,"  ",EOMONTH(B239,1)),"  ")</f>
        <v xml:space="preserve">  </v>
      </c>
      <c r="C241" s="61" t="s">
        <v>32</v>
      </c>
      <c r="D241" s="61"/>
      <c r="E241" s="84">
        <f>IFERROR(-VLOOKUP(B241,Calculations!$G$10:$N$448,8,FALSE),0)</f>
        <v>0</v>
      </c>
      <c r="F241" s="84"/>
      <c r="G241" s="61"/>
      <c r="H241" s="61" t="s">
        <v>102</v>
      </c>
      <c r="I241" s="61"/>
      <c r="J241" s="84">
        <f>K243</f>
        <v>0</v>
      </c>
      <c r="K241" s="84"/>
      <c r="L241" s="61"/>
      <c r="M241" s="61" t="s">
        <v>102</v>
      </c>
      <c r="N241" s="68"/>
      <c r="O241" s="84">
        <f>J241</f>
        <v>0</v>
      </c>
      <c r="P241" s="91"/>
    </row>
    <row r="242" spans="2:16" ht="15.75" hidden="1" x14ac:dyDescent="0.25">
      <c r="B242" s="74"/>
      <c r="C242" s="14" t="s">
        <v>33</v>
      </c>
      <c r="E242" s="86" t="str">
        <f>IFERROR(VLOOKUP(B241,Calculations!$G$10:$M$448,7,FALSE),0)</f>
        <v xml:space="preserve">  </v>
      </c>
      <c r="F242" s="86"/>
      <c r="H242" s="14" t="s">
        <v>35</v>
      </c>
      <c r="J242" s="86" t="str">
        <f>K244</f>
        <v xml:space="preserve">  </v>
      </c>
      <c r="K242" s="86"/>
      <c r="M242" s="14" t="s">
        <v>94</v>
      </c>
      <c r="N242" s="73"/>
      <c r="O242" s="86" t="str">
        <f>J242</f>
        <v xml:space="preserve">  </v>
      </c>
      <c r="P242" s="92"/>
    </row>
    <row r="243" spans="2:16" ht="15.75" hidden="1" x14ac:dyDescent="0.25">
      <c r="B243" s="74"/>
      <c r="C243" s="73"/>
      <c r="D243" s="14" t="s">
        <v>31</v>
      </c>
      <c r="E243" s="86"/>
      <c r="F243" s="86">
        <f>IFERROR(E241+E242,0)</f>
        <v>0</v>
      </c>
      <c r="H243" s="73"/>
      <c r="I243" s="14" t="s">
        <v>32</v>
      </c>
      <c r="J243" s="86"/>
      <c r="K243" s="86">
        <f>E241</f>
        <v>0</v>
      </c>
      <c r="M243" s="72"/>
      <c r="N243" s="14" t="s">
        <v>31</v>
      </c>
      <c r="O243" s="86"/>
      <c r="P243" s="92">
        <f>F243</f>
        <v>0</v>
      </c>
    </row>
    <row r="244" spans="2:16" ht="15.75" hidden="1" x14ac:dyDescent="0.25">
      <c r="B244" s="74"/>
      <c r="C244" s="73"/>
      <c r="E244" s="86"/>
      <c r="F244" s="86"/>
      <c r="H244" s="73"/>
      <c r="I244" s="14" t="s">
        <v>33</v>
      </c>
      <c r="J244" s="86"/>
      <c r="K244" s="86" t="str">
        <f>E242</f>
        <v xml:space="preserve">  </v>
      </c>
      <c r="M244" s="72"/>
      <c r="N244" s="73"/>
      <c r="O244" s="86"/>
      <c r="P244" s="92"/>
    </row>
    <row r="245" spans="2:16" ht="15.75" hidden="1" x14ac:dyDescent="0.25">
      <c r="B245" s="74"/>
      <c r="C245" s="73"/>
      <c r="E245" s="86"/>
      <c r="F245" s="86"/>
      <c r="H245" s="73"/>
      <c r="J245" s="86"/>
      <c r="K245" s="86"/>
      <c r="M245" s="72"/>
      <c r="N245" s="73"/>
      <c r="O245" s="86"/>
      <c r="P245" s="92"/>
    </row>
    <row r="246" spans="2:16" ht="15.75" hidden="1" x14ac:dyDescent="0.25">
      <c r="B246" s="70" t="str">
        <f>B241</f>
        <v xml:space="preserve">  </v>
      </c>
      <c r="C246" s="133" t="s">
        <v>34</v>
      </c>
      <c r="D246" s="133"/>
      <c r="E246" s="133"/>
      <c r="F246" s="133"/>
      <c r="H246" s="14" t="s">
        <v>103</v>
      </c>
      <c r="J246" s="86" t="str">
        <f>IFERROR(VLOOKUP(B246,Calculations!$Z$10:$AB$448,3,FALSE),0)</f>
        <v xml:space="preserve">  </v>
      </c>
      <c r="K246" s="86"/>
      <c r="M246" s="14" t="s">
        <v>104</v>
      </c>
      <c r="O246" s="86" t="str">
        <f>J246</f>
        <v xml:space="preserve">  </v>
      </c>
      <c r="P246" s="92"/>
    </row>
    <row r="247" spans="2:16" ht="15.75" hidden="1" x14ac:dyDescent="0.25">
      <c r="B247" s="74"/>
      <c r="C247" s="133"/>
      <c r="D247" s="133"/>
      <c r="E247" s="133"/>
      <c r="F247" s="133"/>
      <c r="H247" s="77"/>
      <c r="I247" s="14" t="s">
        <v>91</v>
      </c>
      <c r="J247" s="86"/>
      <c r="K247" s="86" t="str">
        <f>J246</f>
        <v xml:space="preserve">  </v>
      </c>
      <c r="M247" s="77"/>
      <c r="N247" s="14" t="s">
        <v>91</v>
      </c>
      <c r="O247" s="86"/>
      <c r="P247" s="92" t="str">
        <f>O246</f>
        <v xml:space="preserve">  </v>
      </c>
    </row>
    <row r="248" spans="2:16" ht="15.75" hidden="1" x14ac:dyDescent="0.25">
      <c r="B248" s="74"/>
      <c r="C248" s="133"/>
      <c r="D248" s="133"/>
      <c r="E248" s="133"/>
      <c r="F248" s="133"/>
      <c r="H248" s="77"/>
      <c r="J248" s="86"/>
      <c r="K248" s="86"/>
      <c r="M248" s="77"/>
      <c r="O248" s="86"/>
      <c r="P248" s="92"/>
    </row>
    <row r="249" spans="2:16" ht="15.75" hidden="1" x14ac:dyDescent="0.25">
      <c r="B249" s="74"/>
      <c r="C249" s="81"/>
      <c r="D249" s="81"/>
      <c r="E249" s="81"/>
      <c r="F249" s="81"/>
      <c r="H249" s="77"/>
      <c r="J249" s="86"/>
      <c r="K249" s="86"/>
      <c r="M249" s="77"/>
      <c r="O249" s="86"/>
      <c r="P249" s="92"/>
    </row>
    <row r="250" spans="2:16" ht="15.75" hidden="1" x14ac:dyDescent="0.25">
      <c r="B250" s="70" t="str">
        <f>B246</f>
        <v xml:space="preserve">  </v>
      </c>
      <c r="C250" s="14" t="s">
        <v>106</v>
      </c>
      <c r="E250" s="86" t="str">
        <f>IFERROR(VLOOKUP(B250,Calculations!$G$10:$W$448,17,FALSE),0)</f>
        <v xml:space="preserve">  </v>
      </c>
      <c r="F250" s="86"/>
      <c r="H250" s="133" t="s">
        <v>34</v>
      </c>
      <c r="I250" s="133"/>
      <c r="J250" s="133"/>
      <c r="K250" s="133"/>
      <c r="M250" s="14" t="s">
        <v>105</v>
      </c>
      <c r="O250" s="86" t="str">
        <f>E250</f>
        <v xml:space="preserve">  </v>
      </c>
      <c r="P250" s="92"/>
    </row>
    <row r="251" spans="2:16" ht="15.75" hidden="1" x14ac:dyDescent="0.25">
      <c r="B251" s="75"/>
      <c r="C251" s="82"/>
      <c r="D251" s="76" t="s">
        <v>31</v>
      </c>
      <c r="E251" s="89"/>
      <c r="F251" s="89" t="str">
        <f>E250</f>
        <v xml:space="preserve">  </v>
      </c>
      <c r="G251" s="76"/>
      <c r="H251" s="134"/>
      <c r="I251" s="134"/>
      <c r="J251" s="134"/>
      <c r="K251" s="134"/>
      <c r="L251" s="76"/>
      <c r="M251" s="82"/>
      <c r="N251" s="76" t="s">
        <v>31</v>
      </c>
      <c r="O251" s="89"/>
      <c r="P251" s="90" t="str">
        <f>O250</f>
        <v xml:space="preserve">  </v>
      </c>
    </row>
    <row r="252" spans="2:16" ht="15.75" hidden="1" x14ac:dyDescent="0.25">
      <c r="B252" s="60" t="str">
        <f>IFERROR(IF(EOMONTH(B250,1)&gt;Questionnaire!$I$9,"  ",EOMONTH(B250,1)),"  ")</f>
        <v xml:space="preserve">  </v>
      </c>
      <c r="C252" s="61" t="s">
        <v>32</v>
      </c>
      <c r="D252" s="61"/>
      <c r="E252" s="84">
        <f>IFERROR(-VLOOKUP(B252,Calculations!$G$10:$N$448,8,FALSE),0)</f>
        <v>0</v>
      </c>
      <c r="F252" s="84"/>
      <c r="G252" s="61"/>
      <c r="H252" s="61" t="s">
        <v>102</v>
      </c>
      <c r="I252" s="61"/>
      <c r="J252" s="84">
        <f>K254</f>
        <v>0</v>
      </c>
      <c r="K252" s="84"/>
      <c r="L252" s="61"/>
      <c r="M252" s="61" t="s">
        <v>102</v>
      </c>
      <c r="N252" s="68"/>
      <c r="O252" s="84">
        <f>J252</f>
        <v>0</v>
      </c>
      <c r="P252" s="91"/>
    </row>
    <row r="253" spans="2:16" ht="15.75" hidden="1" x14ac:dyDescent="0.25">
      <c r="B253" s="74"/>
      <c r="C253" s="14" t="s">
        <v>33</v>
      </c>
      <c r="E253" s="86" t="str">
        <f>IFERROR(VLOOKUP(B252,Calculations!$G$10:$M$448,7,FALSE),0)</f>
        <v xml:space="preserve">  </v>
      </c>
      <c r="F253" s="86"/>
      <c r="H253" s="14" t="s">
        <v>35</v>
      </c>
      <c r="J253" s="86" t="str">
        <f>K255</f>
        <v xml:space="preserve">  </v>
      </c>
      <c r="K253" s="86"/>
      <c r="M253" s="14" t="s">
        <v>94</v>
      </c>
      <c r="N253" s="73"/>
      <c r="O253" s="86" t="str">
        <f>J253</f>
        <v xml:space="preserve">  </v>
      </c>
      <c r="P253" s="92"/>
    </row>
    <row r="254" spans="2:16" ht="15.75" hidden="1" x14ac:dyDescent="0.25">
      <c r="B254" s="74"/>
      <c r="C254" s="73"/>
      <c r="D254" s="14" t="s">
        <v>31</v>
      </c>
      <c r="E254" s="86"/>
      <c r="F254" s="86">
        <f>IFERROR(E252+E253,0)</f>
        <v>0</v>
      </c>
      <c r="H254" s="73"/>
      <c r="I254" s="14" t="s">
        <v>32</v>
      </c>
      <c r="J254" s="86"/>
      <c r="K254" s="86">
        <f>E252</f>
        <v>0</v>
      </c>
      <c r="M254" s="72"/>
      <c r="N254" s="14" t="s">
        <v>31</v>
      </c>
      <c r="O254" s="86"/>
      <c r="P254" s="92">
        <f>F254</f>
        <v>0</v>
      </c>
    </row>
    <row r="255" spans="2:16" ht="15.75" hidden="1" x14ac:dyDescent="0.25">
      <c r="B255" s="74"/>
      <c r="C255" s="73"/>
      <c r="E255" s="86"/>
      <c r="F255" s="86"/>
      <c r="H255" s="73"/>
      <c r="I255" s="14" t="s">
        <v>33</v>
      </c>
      <c r="J255" s="86"/>
      <c r="K255" s="86" t="str">
        <f>E253</f>
        <v xml:space="preserve">  </v>
      </c>
      <c r="M255" s="72"/>
      <c r="N255" s="73"/>
      <c r="O255" s="86"/>
      <c r="P255" s="92"/>
    </row>
    <row r="256" spans="2:16" ht="15.75" hidden="1" x14ac:dyDescent="0.25">
      <c r="B256" s="74"/>
      <c r="C256" s="73"/>
      <c r="E256" s="86"/>
      <c r="F256" s="86"/>
      <c r="H256" s="73"/>
      <c r="J256" s="86"/>
      <c r="K256" s="86"/>
      <c r="M256" s="72"/>
      <c r="N256" s="73"/>
      <c r="O256" s="86"/>
      <c r="P256" s="92"/>
    </row>
    <row r="257" spans="2:16" ht="15.75" hidden="1" x14ac:dyDescent="0.25">
      <c r="B257" s="70" t="str">
        <f>B252</f>
        <v xml:space="preserve">  </v>
      </c>
      <c r="C257" s="133" t="s">
        <v>34</v>
      </c>
      <c r="D257" s="133"/>
      <c r="E257" s="133"/>
      <c r="F257" s="133"/>
      <c r="H257" s="14" t="s">
        <v>103</v>
      </c>
      <c r="J257" s="86" t="str">
        <f>IFERROR(VLOOKUP(B257,Calculations!$Z$10:$AB$448,3,FALSE),0)</f>
        <v xml:space="preserve">  </v>
      </c>
      <c r="K257" s="86"/>
      <c r="M257" s="14" t="s">
        <v>104</v>
      </c>
      <c r="O257" s="86" t="str">
        <f>J257</f>
        <v xml:space="preserve">  </v>
      </c>
      <c r="P257" s="92"/>
    </row>
    <row r="258" spans="2:16" ht="15.75" hidden="1" x14ac:dyDescent="0.25">
      <c r="B258" s="74"/>
      <c r="C258" s="133"/>
      <c r="D258" s="133"/>
      <c r="E258" s="133"/>
      <c r="F258" s="133"/>
      <c r="H258" s="77"/>
      <c r="I258" s="14" t="s">
        <v>91</v>
      </c>
      <c r="J258" s="86"/>
      <c r="K258" s="86" t="str">
        <f>J257</f>
        <v xml:space="preserve">  </v>
      </c>
      <c r="M258" s="77"/>
      <c r="N258" s="14" t="s">
        <v>91</v>
      </c>
      <c r="O258" s="86"/>
      <c r="P258" s="92" t="str">
        <f>O257</f>
        <v xml:space="preserve">  </v>
      </c>
    </row>
    <row r="259" spans="2:16" ht="15.75" hidden="1" x14ac:dyDescent="0.25">
      <c r="B259" s="74"/>
      <c r="C259" s="133"/>
      <c r="D259" s="133"/>
      <c r="E259" s="133"/>
      <c r="F259" s="133"/>
      <c r="H259" s="77"/>
      <c r="J259" s="86"/>
      <c r="K259" s="86"/>
      <c r="M259" s="77"/>
      <c r="O259" s="86"/>
      <c r="P259" s="92"/>
    </row>
    <row r="260" spans="2:16" ht="15.75" hidden="1" x14ac:dyDescent="0.25">
      <c r="B260" s="74"/>
      <c r="C260" s="81"/>
      <c r="D260" s="81"/>
      <c r="E260" s="81"/>
      <c r="F260" s="81"/>
      <c r="H260" s="77"/>
      <c r="J260" s="86"/>
      <c r="K260" s="86"/>
      <c r="M260" s="77"/>
      <c r="O260" s="86"/>
      <c r="P260" s="92"/>
    </row>
    <row r="261" spans="2:16" ht="15.75" hidden="1" x14ac:dyDescent="0.25">
      <c r="B261" s="70" t="str">
        <f>B257</f>
        <v xml:space="preserve">  </v>
      </c>
      <c r="C261" s="14" t="s">
        <v>106</v>
      </c>
      <c r="E261" s="86" t="str">
        <f>IFERROR(VLOOKUP(B261,Calculations!$G$10:$W$448,17,FALSE),0)</f>
        <v xml:space="preserve">  </v>
      </c>
      <c r="F261" s="86"/>
      <c r="H261" s="133" t="s">
        <v>34</v>
      </c>
      <c r="I261" s="133"/>
      <c r="J261" s="133"/>
      <c r="K261" s="133"/>
      <c r="M261" s="14" t="s">
        <v>105</v>
      </c>
      <c r="O261" s="86" t="str">
        <f>E261</f>
        <v xml:space="preserve">  </v>
      </c>
      <c r="P261" s="92"/>
    </row>
    <row r="262" spans="2:16" ht="15.75" hidden="1" x14ac:dyDescent="0.25">
      <c r="B262" s="75"/>
      <c r="C262" s="82"/>
      <c r="D262" s="76" t="s">
        <v>31</v>
      </c>
      <c r="E262" s="89"/>
      <c r="F262" s="89" t="str">
        <f>E261</f>
        <v xml:space="preserve">  </v>
      </c>
      <c r="G262" s="76"/>
      <c r="H262" s="134"/>
      <c r="I262" s="134"/>
      <c r="J262" s="134"/>
      <c r="K262" s="134"/>
      <c r="L262" s="76"/>
      <c r="M262" s="82"/>
      <c r="N262" s="76" t="s">
        <v>31</v>
      </c>
      <c r="O262" s="89"/>
      <c r="P262" s="90" t="str">
        <f>O261</f>
        <v xml:space="preserve">  </v>
      </c>
    </row>
    <row r="263" spans="2:16" ht="15.75" hidden="1" x14ac:dyDescent="0.25">
      <c r="B263" s="60" t="str">
        <f>IFERROR(IF(EOMONTH(B261,1)&gt;Questionnaire!$I$9,"  ",EOMONTH(B261,1)),"  ")</f>
        <v xml:space="preserve">  </v>
      </c>
      <c r="C263" s="61" t="s">
        <v>32</v>
      </c>
      <c r="D263" s="61"/>
      <c r="E263" s="84">
        <f>IFERROR(-VLOOKUP(B263,Calculations!$G$10:$N$448,8,FALSE),0)</f>
        <v>0</v>
      </c>
      <c r="F263" s="84"/>
      <c r="G263" s="61"/>
      <c r="H263" s="61" t="s">
        <v>102</v>
      </c>
      <c r="I263" s="61"/>
      <c r="J263" s="84">
        <f>K265</f>
        <v>0</v>
      </c>
      <c r="K263" s="84"/>
      <c r="L263" s="61"/>
      <c r="M263" s="61" t="s">
        <v>102</v>
      </c>
      <c r="N263" s="68"/>
      <c r="O263" s="84">
        <f>J263</f>
        <v>0</v>
      </c>
      <c r="P263" s="91"/>
    </row>
    <row r="264" spans="2:16" ht="15.75" hidden="1" x14ac:dyDescent="0.25">
      <c r="B264" s="74"/>
      <c r="C264" s="14" t="s">
        <v>33</v>
      </c>
      <c r="E264" s="86" t="str">
        <f>IFERROR(VLOOKUP(B263,Calculations!$G$10:$M$448,7,FALSE),0)</f>
        <v xml:space="preserve">  </v>
      </c>
      <c r="F264" s="86"/>
      <c r="H264" s="14" t="s">
        <v>35</v>
      </c>
      <c r="J264" s="86" t="str">
        <f>K266</f>
        <v xml:space="preserve">  </v>
      </c>
      <c r="K264" s="86"/>
      <c r="M264" s="14" t="s">
        <v>94</v>
      </c>
      <c r="N264" s="73"/>
      <c r="O264" s="86" t="str">
        <f>J264</f>
        <v xml:space="preserve">  </v>
      </c>
      <c r="P264" s="92"/>
    </row>
    <row r="265" spans="2:16" ht="15.75" hidden="1" x14ac:dyDescent="0.25">
      <c r="B265" s="74"/>
      <c r="C265" s="73"/>
      <c r="D265" s="14" t="s">
        <v>31</v>
      </c>
      <c r="E265" s="86"/>
      <c r="F265" s="86">
        <f>IFERROR(E263+E264,0)</f>
        <v>0</v>
      </c>
      <c r="H265" s="73"/>
      <c r="I265" s="14" t="s">
        <v>32</v>
      </c>
      <c r="J265" s="86"/>
      <c r="K265" s="86">
        <f>E263</f>
        <v>0</v>
      </c>
      <c r="M265" s="72"/>
      <c r="N265" s="14" t="s">
        <v>31</v>
      </c>
      <c r="O265" s="86"/>
      <c r="P265" s="92">
        <f>F265</f>
        <v>0</v>
      </c>
    </row>
    <row r="266" spans="2:16" ht="15.75" hidden="1" x14ac:dyDescent="0.25">
      <c r="B266" s="74"/>
      <c r="C266" s="73"/>
      <c r="E266" s="86"/>
      <c r="F266" s="86"/>
      <c r="H266" s="73"/>
      <c r="I266" s="14" t="s">
        <v>33</v>
      </c>
      <c r="J266" s="86"/>
      <c r="K266" s="86" t="str">
        <f>E264</f>
        <v xml:space="preserve">  </v>
      </c>
      <c r="M266" s="72"/>
      <c r="N266" s="73"/>
      <c r="O266" s="86"/>
      <c r="P266" s="92"/>
    </row>
    <row r="267" spans="2:16" ht="15.75" hidden="1" x14ac:dyDescent="0.25">
      <c r="B267" s="74"/>
      <c r="C267" s="73"/>
      <c r="E267" s="86"/>
      <c r="F267" s="86"/>
      <c r="H267" s="73"/>
      <c r="J267" s="86"/>
      <c r="K267" s="86"/>
      <c r="M267" s="72"/>
      <c r="N267" s="73"/>
      <c r="O267" s="86"/>
      <c r="P267" s="92"/>
    </row>
    <row r="268" spans="2:16" ht="15.75" hidden="1" x14ac:dyDescent="0.25">
      <c r="B268" s="70" t="str">
        <f>B263</f>
        <v xml:space="preserve">  </v>
      </c>
      <c r="C268" s="133" t="s">
        <v>34</v>
      </c>
      <c r="D268" s="133"/>
      <c r="E268" s="133"/>
      <c r="F268" s="133"/>
      <c r="H268" s="14" t="s">
        <v>103</v>
      </c>
      <c r="J268" s="86" t="str">
        <f>IFERROR(VLOOKUP(B268,Calculations!$Z$10:$AB$448,3,FALSE),0)</f>
        <v xml:space="preserve">  </v>
      </c>
      <c r="K268" s="86"/>
      <c r="M268" s="14" t="s">
        <v>104</v>
      </c>
      <c r="O268" s="86" t="str">
        <f>J268</f>
        <v xml:space="preserve">  </v>
      </c>
      <c r="P268" s="92"/>
    </row>
    <row r="269" spans="2:16" ht="15.75" hidden="1" x14ac:dyDescent="0.25">
      <c r="B269" s="74"/>
      <c r="C269" s="133"/>
      <c r="D269" s="133"/>
      <c r="E269" s="133"/>
      <c r="F269" s="133"/>
      <c r="H269" s="77"/>
      <c r="I269" s="14" t="s">
        <v>91</v>
      </c>
      <c r="J269" s="86"/>
      <c r="K269" s="86" t="str">
        <f>J268</f>
        <v xml:space="preserve">  </v>
      </c>
      <c r="M269" s="77"/>
      <c r="N269" s="14" t="s">
        <v>91</v>
      </c>
      <c r="O269" s="86"/>
      <c r="P269" s="92" t="str">
        <f>O268</f>
        <v xml:space="preserve">  </v>
      </c>
    </row>
    <row r="270" spans="2:16" ht="15.75" hidden="1" x14ac:dyDescent="0.25">
      <c r="B270" s="74"/>
      <c r="C270" s="133"/>
      <c r="D270" s="133"/>
      <c r="E270" s="133"/>
      <c r="F270" s="133"/>
      <c r="H270" s="77"/>
      <c r="J270" s="86"/>
      <c r="K270" s="86"/>
      <c r="M270" s="77"/>
      <c r="O270" s="86"/>
      <c r="P270" s="92"/>
    </row>
    <row r="271" spans="2:16" ht="15.75" hidden="1" x14ac:dyDescent="0.25">
      <c r="B271" s="74"/>
      <c r="C271" s="81"/>
      <c r="D271" s="81"/>
      <c r="E271" s="81"/>
      <c r="F271" s="81"/>
      <c r="H271" s="77"/>
      <c r="J271" s="86"/>
      <c r="K271" s="86"/>
      <c r="M271" s="77"/>
      <c r="O271" s="86"/>
      <c r="P271" s="92"/>
    </row>
    <row r="272" spans="2:16" ht="15.75" hidden="1" x14ac:dyDescent="0.25">
      <c r="B272" s="70" t="str">
        <f>B268</f>
        <v xml:space="preserve">  </v>
      </c>
      <c r="C272" s="14" t="s">
        <v>106</v>
      </c>
      <c r="E272" s="86" t="str">
        <f>IFERROR(VLOOKUP(B272,Calculations!$G$10:$W$448,17,FALSE),0)</f>
        <v xml:space="preserve">  </v>
      </c>
      <c r="F272" s="86"/>
      <c r="H272" s="133" t="s">
        <v>34</v>
      </c>
      <c r="I272" s="133"/>
      <c r="J272" s="133"/>
      <c r="K272" s="133"/>
      <c r="M272" s="14" t="s">
        <v>105</v>
      </c>
      <c r="O272" s="86" t="str">
        <f>E272</f>
        <v xml:space="preserve">  </v>
      </c>
      <c r="P272" s="92"/>
    </row>
    <row r="273" spans="2:16" ht="15.75" hidden="1" x14ac:dyDescent="0.25">
      <c r="B273" s="75"/>
      <c r="C273" s="82"/>
      <c r="D273" s="76" t="s">
        <v>31</v>
      </c>
      <c r="E273" s="89"/>
      <c r="F273" s="89" t="str">
        <f>E272</f>
        <v xml:space="preserve">  </v>
      </c>
      <c r="G273" s="76"/>
      <c r="H273" s="134"/>
      <c r="I273" s="134"/>
      <c r="J273" s="134"/>
      <c r="K273" s="134"/>
      <c r="L273" s="76"/>
      <c r="M273" s="82"/>
      <c r="N273" s="76" t="s">
        <v>31</v>
      </c>
      <c r="O273" s="89"/>
      <c r="P273" s="90" t="str">
        <f>O272</f>
        <v xml:space="preserve">  </v>
      </c>
    </row>
    <row r="274" spans="2:16" ht="15.75" hidden="1" x14ac:dyDescent="0.25">
      <c r="B274" s="60" t="str">
        <f>IFERROR(IF(EOMONTH(B272,1)&gt;Questionnaire!$I$9,"  ",EOMONTH(B272,1)),"  ")</f>
        <v xml:space="preserve">  </v>
      </c>
      <c r="C274" s="61" t="s">
        <v>32</v>
      </c>
      <c r="D274" s="61"/>
      <c r="E274" s="84">
        <f>IFERROR(-VLOOKUP(B274,Calculations!$G$10:$N$448,8,FALSE),0)</f>
        <v>0</v>
      </c>
      <c r="F274" s="84"/>
      <c r="G274" s="61"/>
      <c r="H274" s="61" t="s">
        <v>102</v>
      </c>
      <c r="I274" s="61"/>
      <c r="J274" s="84">
        <f>K276</f>
        <v>0</v>
      </c>
      <c r="K274" s="84"/>
      <c r="L274" s="61"/>
      <c r="M274" s="61" t="s">
        <v>102</v>
      </c>
      <c r="N274" s="68"/>
      <c r="O274" s="84">
        <f>J274</f>
        <v>0</v>
      </c>
      <c r="P274" s="91"/>
    </row>
    <row r="275" spans="2:16" ht="15.75" hidden="1" x14ac:dyDescent="0.25">
      <c r="B275" s="74"/>
      <c r="C275" s="14" t="s">
        <v>33</v>
      </c>
      <c r="E275" s="86" t="str">
        <f>IFERROR(VLOOKUP(B274,Calculations!$G$10:$M$448,7,FALSE),0)</f>
        <v xml:space="preserve">  </v>
      </c>
      <c r="F275" s="86"/>
      <c r="H275" s="14" t="s">
        <v>35</v>
      </c>
      <c r="J275" s="86" t="str">
        <f>K277</f>
        <v xml:space="preserve">  </v>
      </c>
      <c r="K275" s="86"/>
      <c r="M275" s="14" t="s">
        <v>94</v>
      </c>
      <c r="N275" s="73"/>
      <c r="O275" s="86" t="str">
        <f>J275</f>
        <v xml:space="preserve">  </v>
      </c>
      <c r="P275" s="92"/>
    </row>
    <row r="276" spans="2:16" ht="15.75" hidden="1" x14ac:dyDescent="0.25">
      <c r="B276" s="74"/>
      <c r="C276" s="73"/>
      <c r="D276" s="14" t="s">
        <v>31</v>
      </c>
      <c r="E276" s="86"/>
      <c r="F276" s="86">
        <f>IFERROR(E274+E275,0)</f>
        <v>0</v>
      </c>
      <c r="H276" s="73"/>
      <c r="I276" s="14" t="s">
        <v>32</v>
      </c>
      <c r="J276" s="86"/>
      <c r="K276" s="86">
        <f>E274</f>
        <v>0</v>
      </c>
      <c r="M276" s="72"/>
      <c r="N276" s="14" t="s">
        <v>31</v>
      </c>
      <c r="O276" s="86"/>
      <c r="P276" s="92">
        <f>F276</f>
        <v>0</v>
      </c>
    </row>
    <row r="277" spans="2:16" ht="15.75" hidden="1" x14ac:dyDescent="0.25">
      <c r="B277" s="74"/>
      <c r="C277" s="73"/>
      <c r="E277" s="86"/>
      <c r="F277" s="86"/>
      <c r="H277" s="73"/>
      <c r="I277" s="14" t="s">
        <v>33</v>
      </c>
      <c r="J277" s="86"/>
      <c r="K277" s="86" t="str">
        <f>E275</f>
        <v xml:space="preserve">  </v>
      </c>
      <c r="M277" s="72"/>
      <c r="N277" s="73"/>
      <c r="O277" s="86"/>
      <c r="P277" s="92"/>
    </row>
    <row r="278" spans="2:16" ht="15.75" hidden="1" x14ac:dyDescent="0.25">
      <c r="B278" s="74"/>
      <c r="C278" s="73"/>
      <c r="E278" s="86"/>
      <c r="F278" s="86"/>
      <c r="H278" s="73"/>
      <c r="J278" s="86"/>
      <c r="K278" s="86"/>
      <c r="M278" s="72"/>
      <c r="N278" s="73"/>
      <c r="O278" s="86"/>
      <c r="P278" s="92"/>
    </row>
    <row r="279" spans="2:16" ht="15.75" hidden="1" x14ac:dyDescent="0.25">
      <c r="B279" s="70" t="str">
        <f>B274</f>
        <v xml:space="preserve">  </v>
      </c>
      <c r="C279" s="133" t="s">
        <v>34</v>
      </c>
      <c r="D279" s="133"/>
      <c r="E279" s="133"/>
      <c r="F279" s="133"/>
      <c r="H279" s="14" t="s">
        <v>103</v>
      </c>
      <c r="J279" s="86" t="str">
        <f>IFERROR(VLOOKUP(B279,Calculations!$Z$10:$AB$448,3,FALSE),0)</f>
        <v xml:space="preserve">  </v>
      </c>
      <c r="K279" s="86"/>
      <c r="M279" s="14" t="s">
        <v>104</v>
      </c>
      <c r="O279" s="86" t="str">
        <f>J279</f>
        <v xml:space="preserve">  </v>
      </c>
      <c r="P279" s="92"/>
    </row>
    <row r="280" spans="2:16" ht="15.75" hidden="1" x14ac:dyDescent="0.25">
      <c r="B280" s="74"/>
      <c r="C280" s="133"/>
      <c r="D280" s="133"/>
      <c r="E280" s="133"/>
      <c r="F280" s="133"/>
      <c r="H280" s="77"/>
      <c r="I280" s="14" t="s">
        <v>91</v>
      </c>
      <c r="J280" s="86"/>
      <c r="K280" s="86" t="str">
        <f>J279</f>
        <v xml:space="preserve">  </v>
      </c>
      <c r="M280" s="77"/>
      <c r="N280" s="14" t="s">
        <v>91</v>
      </c>
      <c r="O280" s="86"/>
      <c r="P280" s="92" t="str">
        <f>O279</f>
        <v xml:space="preserve">  </v>
      </c>
    </row>
    <row r="281" spans="2:16" ht="15.75" hidden="1" x14ac:dyDescent="0.25">
      <c r="B281" s="74"/>
      <c r="C281" s="133"/>
      <c r="D281" s="133"/>
      <c r="E281" s="133"/>
      <c r="F281" s="133"/>
      <c r="H281" s="77"/>
      <c r="J281" s="86"/>
      <c r="K281" s="86"/>
      <c r="M281" s="77"/>
      <c r="O281" s="86"/>
      <c r="P281" s="92"/>
    </row>
    <row r="282" spans="2:16" ht="15.75" hidden="1" x14ac:dyDescent="0.25">
      <c r="B282" s="74"/>
      <c r="C282" s="81"/>
      <c r="D282" s="81"/>
      <c r="E282" s="81"/>
      <c r="F282" s="81"/>
      <c r="H282" s="77"/>
      <c r="J282" s="86"/>
      <c r="K282" s="86"/>
      <c r="M282" s="77"/>
      <c r="O282" s="86"/>
      <c r="P282" s="92"/>
    </row>
    <row r="283" spans="2:16" ht="15.75" hidden="1" x14ac:dyDescent="0.25">
      <c r="B283" s="70" t="str">
        <f>B279</f>
        <v xml:space="preserve">  </v>
      </c>
      <c r="C283" s="14" t="s">
        <v>106</v>
      </c>
      <c r="E283" s="86" t="str">
        <f>IFERROR(VLOOKUP(B283,Calculations!$G$10:$W$448,17,FALSE),0)</f>
        <v xml:space="preserve">  </v>
      </c>
      <c r="F283" s="86"/>
      <c r="H283" s="133" t="s">
        <v>34</v>
      </c>
      <c r="I283" s="133"/>
      <c r="J283" s="133"/>
      <c r="K283" s="133"/>
      <c r="M283" s="14" t="s">
        <v>105</v>
      </c>
      <c r="O283" s="86" t="str">
        <f>E283</f>
        <v xml:space="preserve">  </v>
      </c>
      <c r="P283" s="92"/>
    </row>
    <row r="284" spans="2:16" ht="15.75" hidden="1" x14ac:dyDescent="0.25">
      <c r="B284" s="75"/>
      <c r="C284" s="82"/>
      <c r="D284" s="76" t="s">
        <v>31</v>
      </c>
      <c r="E284" s="89"/>
      <c r="F284" s="89" t="str">
        <f>E283</f>
        <v xml:space="preserve">  </v>
      </c>
      <c r="G284" s="76"/>
      <c r="H284" s="134"/>
      <c r="I284" s="134"/>
      <c r="J284" s="134"/>
      <c r="K284" s="134"/>
      <c r="L284" s="76"/>
      <c r="M284" s="82"/>
      <c r="N284" s="76" t="s">
        <v>31</v>
      </c>
      <c r="O284" s="89"/>
      <c r="P284" s="90" t="str">
        <f>O283</f>
        <v xml:space="preserve">  </v>
      </c>
    </row>
    <row r="285" spans="2:16" ht="15.75" hidden="1" x14ac:dyDescent="0.25">
      <c r="B285" s="60" t="str">
        <f>IFERROR(IF(EOMONTH(B283,1)&gt;Questionnaire!$I$9,"  ",EOMONTH(B283,1)),"  ")</f>
        <v xml:space="preserve">  </v>
      </c>
      <c r="C285" s="61" t="s">
        <v>32</v>
      </c>
      <c r="D285" s="61"/>
      <c r="E285" s="84">
        <f>IFERROR(-VLOOKUP(B285,Calculations!$G$10:$N$448,8,FALSE),0)</f>
        <v>0</v>
      </c>
      <c r="F285" s="84"/>
      <c r="G285" s="61"/>
      <c r="H285" s="61" t="s">
        <v>102</v>
      </c>
      <c r="I285" s="61"/>
      <c r="J285" s="84">
        <f>K296</f>
        <v>0</v>
      </c>
      <c r="K285" s="84"/>
      <c r="L285" s="61"/>
      <c r="M285" s="61" t="s">
        <v>102</v>
      </c>
      <c r="N285" s="68"/>
      <c r="O285" s="84">
        <f>J285</f>
        <v>0</v>
      </c>
      <c r="P285" s="91"/>
    </row>
    <row r="286" spans="2:16" ht="15.75" hidden="1" x14ac:dyDescent="0.25">
      <c r="B286" s="74"/>
      <c r="C286" s="14" t="s">
        <v>33</v>
      </c>
      <c r="E286" s="86" t="str">
        <f>IFERROR(VLOOKUP(B285,Calculations!$G$10:$M$448,7,FALSE),0)</f>
        <v xml:space="preserve">  </v>
      </c>
      <c r="F286" s="86"/>
      <c r="H286" s="14" t="s">
        <v>35</v>
      </c>
      <c r="J286" s="86" t="str">
        <f>K288</f>
        <v xml:space="preserve">  </v>
      </c>
      <c r="K286" s="86"/>
      <c r="M286" s="14" t="s">
        <v>94</v>
      </c>
      <c r="N286" s="73"/>
      <c r="O286" s="86" t="str">
        <f>J286</f>
        <v xml:space="preserve">  </v>
      </c>
      <c r="P286" s="92"/>
    </row>
    <row r="287" spans="2:16" ht="15.75" hidden="1" x14ac:dyDescent="0.25">
      <c r="B287" s="74"/>
      <c r="C287" s="73"/>
      <c r="D287" s="14" t="s">
        <v>31</v>
      </c>
      <c r="E287" s="86"/>
      <c r="F287" s="86">
        <f>IFERROR(E285+E286,0)</f>
        <v>0</v>
      </c>
      <c r="H287" s="73"/>
      <c r="I287" s="14" t="s">
        <v>32</v>
      </c>
      <c r="J287" s="86"/>
      <c r="K287" s="86">
        <f>E285</f>
        <v>0</v>
      </c>
      <c r="M287" s="72"/>
      <c r="N287" s="14" t="s">
        <v>31</v>
      </c>
      <c r="O287" s="86"/>
      <c r="P287" s="92">
        <f>F296</f>
        <v>0</v>
      </c>
    </row>
    <row r="288" spans="2:16" ht="15.75" hidden="1" x14ac:dyDescent="0.25">
      <c r="B288" s="74"/>
      <c r="C288" s="73"/>
      <c r="E288" s="86"/>
      <c r="F288" s="86"/>
      <c r="H288" s="73"/>
      <c r="I288" s="14" t="s">
        <v>33</v>
      </c>
      <c r="J288" s="86"/>
      <c r="K288" s="86" t="str">
        <f>E286</f>
        <v xml:space="preserve">  </v>
      </c>
      <c r="M288" s="72"/>
      <c r="N288" s="73"/>
      <c r="O288" s="86"/>
      <c r="P288" s="92"/>
    </row>
    <row r="289" spans="2:16" ht="15.75" hidden="1" x14ac:dyDescent="0.25">
      <c r="B289" s="74"/>
      <c r="C289" s="73"/>
      <c r="E289" s="86"/>
      <c r="F289" s="86"/>
      <c r="H289" s="73"/>
      <c r="J289" s="86"/>
      <c r="K289" s="86"/>
      <c r="M289" s="72"/>
      <c r="N289" s="73"/>
      <c r="O289" s="86"/>
      <c r="P289" s="92"/>
    </row>
    <row r="290" spans="2:16" ht="15.75" hidden="1" x14ac:dyDescent="0.25">
      <c r="B290" s="70" t="str">
        <f>B285</f>
        <v xml:space="preserve">  </v>
      </c>
      <c r="C290" s="133" t="s">
        <v>34</v>
      </c>
      <c r="D290" s="133"/>
      <c r="E290" s="133"/>
      <c r="F290" s="133"/>
      <c r="H290" s="14" t="s">
        <v>103</v>
      </c>
      <c r="J290" s="86" t="str">
        <f>IFERROR(VLOOKUP(B290,Calculations!$Z$10:$AB$448,3,FALSE),0)</f>
        <v xml:space="preserve">  </v>
      </c>
      <c r="K290" s="86"/>
      <c r="M290" s="14" t="s">
        <v>104</v>
      </c>
      <c r="O290" s="86" t="str">
        <f>J290</f>
        <v xml:space="preserve">  </v>
      </c>
      <c r="P290" s="92"/>
    </row>
    <row r="291" spans="2:16" ht="15.75" hidden="1" x14ac:dyDescent="0.25">
      <c r="B291" s="74"/>
      <c r="C291" s="133"/>
      <c r="D291" s="133"/>
      <c r="E291" s="133"/>
      <c r="F291" s="133"/>
      <c r="H291" s="77"/>
      <c r="I291" s="14" t="s">
        <v>91</v>
      </c>
      <c r="J291" s="86"/>
      <c r="K291" s="86" t="str">
        <f>J290</f>
        <v xml:space="preserve">  </v>
      </c>
      <c r="M291" s="77"/>
      <c r="N291" s="14" t="s">
        <v>91</v>
      </c>
      <c r="O291" s="86"/>
      <c r="P291" s="92" t="str">
        <f>O290</f>
        <v xml:space="preserve">  </v>
      </c>
    </row>
    <row r="292" spans="2:16" ht="15.75" hidden="1" x14ac:dyDescent="0.25">
      <c r="B292" s="74"/>
      <c r="C292" s="133"/>
      <c r="D292" s="133"/>
      <c r="E292" s="133"/>
      <c r="F292" s="133"/>
      <c r="H292" s="77"/>
      <c r="J292" s="86"/>
      <c r="K292" s="86"/>
      <c r="M292" s="77"/>
      <c r="O292" s="86"/>
      <c r="P292" s="92"/>
    </row>
    <row r="293" spans="2:16" ht="15.75" hidden="1" x14ac:dyDescent="0.25">
      <c r="B293" s="74"/>
      <c r="C293" s="81"/>
      <c r="D293" s="81"/>
      <c r="E293" s="81"/>
      <c r="F293" s="81"/>
      <c r="H293" s="77"/>
      <c r="J293" s="86"/>
      <c r="K293" s="86"/>
      <c r="M293" s="77"/>
      <c r="O293" s="86"/>
      <c r="P293" s="92"/>
    </row>
    <row r="294" spans="2:16" ht="15.75" hidden="1" x14ac:dyDescent="0.25">
      <c r="B294" s="70" t="str">
        <f>B290</f>
        <v xml:space="preserve">  </v>
      </c>
      <c r="C294" s="14" t="s">
        <v>106</v>
      </c>
      <c r="E294" s="86" t="str">
        <f>IFERROR(VLOOKUP(B294,Calculations!$G$10:$W$448,17,FALSE),0)</f>
        <v xml:space="preserve">  </v>
      </c>
      <c r="F294" s="86"/>
      <c r="H294" s="133" t="s">
        <v>34</v>
      </c>
      <c r="I294" s="133"/>
      <c r="J294" s="133"/>
      <c r="K294" s="133"/>
      <c r="M294" s="14" t="s">
        <v>105</v>
      </c>
      <c r="O294" s="86" t="str">
        <f>E294</f>
        <v xml:space="preserve">  </v>
      </c>
      <c r="P294" s="92"/>
    </row>
    <row r="295" spans="2:16" ht="15.75" hidden="1" x14ac:dyDescent="0.25">
      <c r="B295" s="75"/>
      <c r="C295" s="82"/>
      <c r="D295" s="76" t="s">
        <v>31</v>
      </c>
      <c r="E295" s="89"/>
      <c r="F295" s="89" t="str">
        <f>E294</f>
        <v xml:space="preserve">  </v>
      </c>
      <c r="G295" s="76"/>
      <c r="H295" s="134"/>
      <c r="I295" s="134"/>
      <c r="J295" s="134"/>
      <c r="K295" s="134"/>
      <c r="L295" s="76"/>
      <c r="M295" s="82"/>
      <c r="N295" s="76" t="s">
        <v>31</v>
      </c>
      <c r="O295" s="89"/>
      <c r="P295" s="90" t="str">
        <f>O294</f>
        <v xml:space="preserve">  </v>
      </c>
    </row>
    <row r="296" spans="2:16" ht="15.75" hidden="1" x14ac:dyDescent="0.25">
      <c r="B296" s="60" t="str">
        <f>IFERROR(IF(EOMONTH(B294,1)&gt;Questionnaire!$I$9,"  ",EOMONTH(B294,1)),"  ")</f>
        <v xml:space="preserve">  </v>
      </c>
      <c r="C296" s="61" t="s">
        <v>32</v>
      </c>
      <c r="D296" s="61"/>
      <c r="E296" s="84">
        <f>IFERROR(-VLOOKUP(B296,Calculations!$G$10:$N$448,8,FALSE),0)</f>
        <v>0</v>
      </c>
      <c r="F296" s="84"/>
      <c r="G296" s="61"/>
      <c r="H296" s="61" t="s">
        <v>102</v>
      </c>
      <c r="I296" s="61"/>
      <c r="J296" s="84">
        <f>K298</f>
        <v>0</v>
      </c>
      <c r="K296" s="84"/>
      <c r="L296" s="61"/>
      <c r="M296" s="61" t="s">
        <v>102</v>
      </c>
      <c r="N296" s="68"/>
      <c r="O296" s="84">
        <f>J296</f>
        <v>0</v>
      </c>
      <c r="P296" s="91"/>
    </row>
    <row r="297" spans="2:16" ht="15.75" hidden="1" x14ac:dyDescent="0.25">
      <c r="B297" s="74"/>
      <c r="C297" s="14" t="s">
        <v>33</v>
      </c>
      <c r="E297" s="86" t="str">
        <f>IFERROR(VLOOKUP(B296,Calculations!$G$10:$M$448,7,FALSE),0)</f>
        <v xml:space="preserve">  </v>
      </c>
      <c r="F297" s="86"/>
      <c r="H297" s="14" t="s">
        <v>35</v>
      </c>
      <c r="J297" s="86" t="str">
        <f>K299</f>
        <v xml:space="preserve">  </v>
      </c>
      <c r="K297" s="86"/>
      <c r="M297" s="14" t="s">
        <v>94</v>
      </c>
      <c r="N297" s="73"/>
      <c r="O297" s="86" t="str">
        <f>J297</f>
        <v xml:space="preserve">  </v>
      </c>
      <c r="P297" s="92"/>
    </row>
    <row r="298" spans="2:16" ht="15.75" hidden="1" x14ac:dyDescent="0.25">
      <c r="B298" s="74"/>
      <c r="C298" s="73"/>
      <c r="D298" s="14" t="s">
        <v>31</v>
      </c>
      <c r="E298" s="86"/>
      <c r="F298" s="86">
        <f>IFERROR(E296+E297,0)</f>
        <v>0</v>
      </c>
      <c r="H298" s="73"/>
      <c r="I298" s="14" t="s">
        <v>32</v>
      </c>
      <c r="J298" s="86"/>
      <c r="K298" s="86">
        <f>E296</f>
        <v>0</v>
      </c>
      <c r="M298" s="72"/>
      <c r="N298" s="14" t="s">
        <v>31</v>
      </c>
      <c r="O298" s="86"/>
      <c r="P298" s="92">
        <f>F298</f>
        <v>0</v>
      </c>
    </row>
    <row r="299" spans="2:16" ht="15.75" hidden="1" x14ac:dyDescent="0.25">
      <c r="B299" s="74"/>
      <c r="C299" s="73"/>
      <c r="E299" s="86"/>
      <c r="F299" s="86"/>
      <c r="H299" s="73"/>
      <c r="I299" s="14" t="s">
        <v>33</v>
      </c>
      <c r="J299" s="86"/>
      <c r="K299" s="86" t="str">
        <f>E297</f>
        <v xml:space="preserve">  </v>
      </c>
      <c r="M299" s="72"/>
      <c r="N299" s="73"/>
      <c r="O299" s="86"/>
      <c r="P299" s="92"/>
    </row>
    <row r="300" spans="2:16" ht="15.75" hidden="1" x14ac:dyDescent="0.25">
      <c r="B300" s="74"/>
      <c r="C300" s="73"/>
      <c r="E300" s="86"/>
      <c r="F300" s="86"/>
      <c r="H300" s="73"/>
      <c r="J300" s="86"/>
      <c r="K300" s="86"/>
      <c r="M300" s="72"/>
      <c r="N300" s="73"/>
      <c r="O300" s="86"/>
      <c r="P300" s="92"/>
    </row>
    <row r="301" spans="2:16" ht="15.75" hidden="1" x14ac:dyDescent="0.25">
      <c r="B301" s="70" t="str">
        <f>B296</f>
        <v xml:space="preserve">  </v>
      </c>
      <c r="C301" s="133" t="s">
        <v>34</v>
      </c>
      <c r="D301" s="133"/>
      <c r="E301" s="133"/>
      <c r="F301" s="133"/>
      <c r="H301" s="14" t="s">
        <v>103</v>
      </c>
      <c r="J301" s="86" t="str">
        <f>IFERROR(VLOOKUP(B301,Calculations!$Z$10:$AB$448,3,FALSE),0)</f>
        <v xml:space="preserve">  </v>
      </c>
      <c r="K301" s="86"/>
      <c r="M301" s="14" t="s">
        <v>104</v>
      </c>
      <c r="O301" s="86" t="str">
        <f>J301</f>
        <v xml:space="preserve">  </v>
      </c>
      <c r="P301" s="92"/>
    </row>
    <row r="302" spans="2:16" ht="15.75" hidden="1" x14ac:dyDescent="0.25">
      <c r="B302" s="74"/>
      <c r="C302" s="133"/>
      <c r="D302" s="133"/>
      <c r="E302" s="133"/>
      <c r="F302" s="133"/>
      <c r="H302" s="77"/>
      <c r="I302" s="14" t="s">
        <v>91</v>
      </c>
      <c r="J302" s="86"/>
      <c r="K302" s="86" t="str">
        <f>J301</f>
        <v xml:space="preserve">  </v>
      </c>
      <c r="M302" s="77"/>
      <c r="N302" s="14" t="s">
        <v>91</v>
      </c>
      <c r="O302" s="86"/>
      <c r="P302" s="92" t="str">
        <f>O301</f>
        <v xml:space="preserve">  </v>
      </c>
    </row>
    <row r="303" spans="2:16" ht="15.75" hidden="1" x14ac:dyDescent="0.25">
      <c r="B303" s="74"/>
      <c r="C303" s="133"/>
      <c r="D303" s="133"/>
      <c r="E303" s="133"/>
      <c r="F303" s="133"/>
      <c r="H303" s="77"/>
      <c r="J303" s="86"/>
      <c r="K303" s="86"/>
      <c r="M303" s="77"/>
      <c r="O303" s="86"/>
      <c r="P303" s="92"/>
    </row>
    <row r="304" spans="2:16" ht="15.75" hidden="1" x14ac:dyDescent="0.25">
      <c r="B304" s="74"/>
      <c r="C304" s="81"/>
      <c r="D304" s="81"/>
      <c r="E304" s="81"/>
      <c r="F304" s="81"/>
      <c r="H304" s="77"/>
      <c r="J304" s="86"/>
      <c r="K304" s="86"/>
      <c r="M304" s="77"/>
      <c r="O304" s="86"/>
      <c r="P304" s="92"/>
    </row>
    <row r="305" spans="2:16" ht="15.75" hidden="1" x14ac:dyDescent="0.25">
      <c r="B305" s="70" t="str">
        <f>B301</f>
        <v xml:space="preserve">  </v>
      </c>
      <c r="C305" s="14" t="s">
        <v>106</v>
      </c>
      <c r="E305" s="86" t="str">
        <f>IFERROR(VLOOKUP(B305,Calculations!$G$10:$W$448,17,FALSE),0)</f>
        <v xml:space="preserve">  </v>
      </c>
      <c r="F305" s="86"/>
      <c r="H305" s="133" t="s">
        <v>34</v>
      </c>
      <c r="I305" s="133"/>
      <c r="J305" s="133"/>
      <c r="K305" s="133"/>
      <c r="M305" s="14" t="s">
        <v>105</v>
      </c>
      <c r="O305" s="86" t="str">
        <f>E305</f>
        <v xml:space="preserve">  </v>
      </c>
      <c r="P305" s="92"/>
    </row>
    <row r="306" spans="2:16" ht="15.75" hidden="1" x14ac:dyDescent="0.25">
      <c r="B306" s="75"/>
      <c r="C306" s="82"/>
      <c r="D306" s="76" t="s">
        <v>31</v>
      </c>
      <c r="E306" s="89"/>
      <c r="F306" s="89" t="str">
        <f>E305</f>
        <v xml:space="preserve">  </v>
      </c>
      <c r="G306" s="76"/>
      <c r="H306" s="134"/>
      <c r="I306" s="134"/>
      <c r="J306" s="134"/>
      <c r="K306" s="134"/>
      <c r="L306" s="76"/>
      <c r="M306" s="82"/>
      <c r="N306" s="76" t="s">
        <v>31</v>
      </c>
      <c r="O306" s="89"/>
      <c r="P306" s="90" t="str">
        <f>O305</f>
        <v xml:space="preserve">  </v>
      </c>
    </row>
    <row r="307" spans="2:16" ht="15.75" hidden="1" x14ac:dyDescent="0.25">
      <c r="B307" s="60" t="str">
        <f>IFERROR(IF(EOMONTH(B305,1)&gt;Questionnaire!$I$9,"  ",EOMONTH(B305,1)),"  ")</f>
        <v xml:space="preserve">  </v>
      </c>
      <c r="C307" s="61" t="s">
        <v>32</v>
      </c>
      <c r="D307" s="61"/>
      <c r="E307" s="84">
        <f>IFERROR(-VLOOKUP(B307,Calculations!$G$10:$N$448,8,FALSE),0)</f>
        <v>0</v>
      </c>
      <c r="F307" s="84"/>
      <c r="G307" s="61"/>
      <c r="H307" s="61" t="s">
        <v>102</v>
      </c>
      <c r="I307" s="61"/>
      <c r="J307" s="84">
        <f>K309</f>
        <v>0</v>
      </c>
      <c r="K307" s="84"/>
      <c r="L307" s="61"/>
      <c r="M307" s="61" t="s">
        <v>102</v>
      </c>
      <c r="N307" s="68"/>
      <c r="O307" s="84">
        <f>J307</f>
        <v>0</v>
      </c>
      <c r="P307" s="91"/>
    </row>
    <row r="308" spans="2:16" ht="15.75" hidden="1" x14ac:dyDescent="0.25">
      <c r="B308" s="74"/>
      <c r="C308" s="14" t="s">
        <v>33</v>
      </c>
      <c r="E308" s="86" t="str">
        <f>IFERROR(VLOOKUP(B307,Calculations!$G$10:$M$448,7,FALSE),0)</f>
        <v xml:space="preserve">  </v>
      </c>
      <c r="F308" s="86"/>
      <c r="H308" s="14" t="s">
        <v>35</v>
      </c>
      <c r="J308" s="86" t="str">
        <f>K310</f>
        <v xml:space="preserve">  </v>
      </c>
      <c r="K308" s="86"/>
      <c r="M308" s="14" t="s">
        <v>94</v>
      </c>
      <c r="N308" s="73"/>
      <c r="O308" s="86" t="str">
        <f>J308</f>
        <v xml:space="preserve">  </v>
      </c>
      <c r="P308" s="92"/>
    </row>
    <row r="309" spans="2:16" ht="15.75" hidden="1" x14ac:dyDescent="0.25">
      <c r="B309" s="74"/>
      <c r="C309" s="73"/>
      <c r="D309" s="14" t="s">
        <v>31</v>
      </c>
      <c r="E309" s="86"/>
      <c r="F309" s="86">
        <f>IFERROR(E307+E308,0)</f>
        <v>0</v>
      </c>
      <c r="H309" s="73"/>
      <c r="I309" s="14" t="s">
        <v>32</v>
      </c>
      <c r="J309" s="86"/>
      <c r="K309" s="86">
        <f>E307</f>
        <v>0</v>
      </c>
      <c r="M309" s="72"/>
      <c r="N309" s="14" t="s">
        <v>31</v>
      </c>
      <c r="O309" s="86"/>
      <c r="P309" s="92">
        <f>F309</f>
        <v>0</v>
      </c>
    </row>
    <row r="310" spans="2:16" ht="15.75" hidden="1" x14ac:dyDescent="0.25">
      <c r="B310" s="74"/>
      <c r="C310" s="73"/>
      <c r="E310" s="86"/>
      <c r="F310" s="86"/>
      <c r="H310" s="73"/>
      <c r="I310" s="14" t="s">
        <v>33</v>
      </c>
      <c r="J310" s="86"/>
      <c r="K310" s="86" t="str">
        <f>E308</f>
        <v xml:space="preserve">  </v>
      </c>
      <c r="M310" s="72"/>
      <c r="N310" s="73"/>
      <c r="O310" s="86"/>
      <c r="P310" s="92"/>
    </row>
    <row r="311" spans="2:16" ht="15.75" hidden="1" x14ac:dyDescent="0.25">
      <c r="B311" s="74"/>
      <c r="C311" s="73"/>
      <c r="E311" s="86"/>
      <c r="F311" s="86"/>
      <c r="H311" s="73"/>
      <c r="J311" s="86"/>
      <c r="K311" s="86"/>
      <c r="M311" s="72"/>
      <c r="N311" s="73"/>
      <c r="O311" s="86"/>
      <c r="P311" s="92"/>
    </row>
    <row r="312" spans="2:16" ht="15.75" hidden="1" x14ac:dyDescent="0.25">
      <c r="B312" s="70" t="str">
        <f>B307</f>
        <v xml:space="preserve">  </v>
      </c>
      <c r="C312" s="133" t="s">
        <v>34</v>
      </c>
      <c r="D312" s="133"/>
      <c r="E312" s="133"/>
      <c r="F312" s="133"/>
      <c r="H312" s="14" t="s">
        <v>103</v>
      </c>
      <c r="J312" s="86" t="str">
        <f>IFERROR(VLOOKUP(B312,Calculations!$Z$10:$AB$448,3,FALSE),0)</f>
        <v xml:space="preserve">  </v>
      </c>
      <c r="K312" s="86"/>
      <c r="M312" s="14" t="s">
        <v>104</v>
      </c>
      <c r="O312" s="86" t="str">
        <f>J312</f>
        <v xml:space="preserve">  </v>
      </c>
      <c r="P312" s="92"/>
    </row>
    <row r="313" spans="2:16" ht="15.75" hidden="1" x14ac:dyDescent="0.25">
      <c r="B313" s="74"/>
      <c r="C313" s="133"/>
      <c r="D313" s="133"/>
      <c r="E313" s="133"/>
      <c r="F313" s="133"/>
      <c r="H313" s="77"/>
      <c r="I313" s="14" t="s">
        <v>91</v>
      </c>
      <c r="J313" s="86"/>
      <c r="K313" s="86" t="str">
        <f>J312</f>
        <v xml:space="preserve">  </v>
      </c>
      <c r="M313" s="77"/>
      <c r="N313" s="14" t="s">
        <v>91</v>
      </c>
      <c r="O313" s="86"/>
      <c r="P313" s="92" t="str">
        <f>O312</f>
        <v xml:space="preserve">  </v>
      </c>
    </row>
    <row r="314" spans="2:16" ht="15.75" hidden="1" x14ac:dyDescent="0.25">
      <c r="B314" s="74"/>
      <c r="C314" s="133"/>
      <c r="D314" s="133"/>
      <c r="E314" s="133"/>
      <c r="F314" s="133"/>
      <c r="H314" s="77"/>
      <c r="J314" s="86"/>
      <c r="K314" s="86"/>
      <c r="M314" s="77"/>
      <c r="O314" s="86"/>
      <c r="P314" s="92"/>
    </row>
    <row r="315" spans="2:16" ht="15.75" hidden="1" x14ac:dyDescent="0.25">
      <c r="B315" s="74"/>
      <c r="C315" s="81"/>
      <c r="D315" s="81"/>
      <c r="E315" s="81"/>
      <c r="F315" s="81"/>
      <c r="H315" s="77"/>
      <c r="J315" s="86"/>
      <c r="K315" s="86"/>
      <c r="M315" s="77"/>
      <c r="O315" s="86"/>
      <c r="P315" s="92"/>
    </row>
    <row r="316" spans="2:16" ht="15.75" hidden="1" x14ac:dyDescent="0.25">
      <c r="B316" s="70" t="str">
        <f>B312</f>
        <v xml:space="preserve">  </v>
      </c>
      <c r="C316" s="14" t="s">
        <v>106</v>
      </c>
      <c r="E316" s="86" t="str">
        <f>IFERROR(VLOOKUP(B316,Calculations!$G$10:$W$448,17,FALSE),0)</f>
        <v xml:space="preserve">  </v>
      </c>
      <c r="F316" s="86"/>
      <c r="H316" s="133" t="s">
        <v>34</v>
      </c>
      <c r="I316" s="133"/>
      <c r="J316" s="133"/>
      <c r="K316" s="133"/>
      <c r="M316" s="14" t="s">
        <v>105</v>
      </c>
      <c r="O316" s="86" t="str">
        <f>E316</f>
        <v xml:space="preserve">  </v>
      </c>
      <c r="P316" s="92"/>
    </row>
    <row r="317" spans="2:16" ht="15.75" hidden="1" x14ac:dyDescent="0.25">
      <c r="B317" s="75"/>
      <c r="C317" s="82"/>
      <c r="D317" s="76" t="s">
        <v>31</v>
      </c>
      <c r="E317" s="89"/>
      <c r="F317" s="89" t="str">
        <f>E316</f>
        <v xml:space="preserve">  </v>
      </c>
      <c r="G317" s="76"/>
      <c r="H317" s="134"/>
      <c r="I317" s="134"/>
      <c r="J317" s="134"/>
      <c r="K317" s="134"/>
      <c r="L317" s="76"/>
      <c r="M317" s="82"/>
      <c r="N317" s="76" t="s">
        <v>31</v>
      </c>
      <c r="O317" s="89"/>
      <c r="P317" s="90" t="str">
        <f>O316</f>
        <v xml:space="preserve">  </v>
      </c>
    </row>
    <row r="318" spans="2:16" ht="15.75" hidden="1" x14ac:dyDescent="0.25">
      <c r="B318" s="60" t="str">
        <f>IFERROR(IF(EOMONTH(B316,1)&gt;Questionnaire!$I$9,"  ",EOMONTH(B316,1)),"  ")</f>
        <v xml:space="preserve">  </v>
      </c>
      <c r="C318" s="61" t="s">
        <v>32</v>
      </c>
      <c r="D318" s="61"/>
      <c r="E318" s="84">
        <f>IFERROR(-VLOOKUP(B318,Calculations!$G$10:$N$448,8,FALSE),0)</f>
        <v>0</v>
      </c>
      <c r="F318" s="84"/>
      <c r="G318" s="61"/>
      <c r="H318" s="61" t="s">
        <v>102</v>
      </c>
      <c r="I318" s="61"/>
      <c r="J318" s="84">
        <f>K320</f>
        <v>0</v>
      </c>
      <c r="K318" s="84"/>
      <c r="L318" s="61"/>
      <c r="M318" s="61" t="s">
        <v>102</v>
      </c>
      <c r="N318" s="68"/>
      <c r="O318" s="84">
        <f>J318</f>
        <v>0</v>
      </c>
      <c r="P318" s="91"/>
    </row>
    <row r="319" spans="2:16" ht="15.75" hidden="1" x14ac:dyDescent="0.25">
      <c r="B319" s="74"/>
      <c r="C319" s="14" t="s">
        <v>33</v>
      </c>
      <c r="E319" s="86" t="str">
        <f>IFERROR(VLOOKUP(B318,Calculations!$G$10:$M$448,7,FALSE),0)</f>
        <v xml:space="preserve">  </v>
      </c>
      <c r="F319" s="86"/>
      <c r="H319" s="14" t="s">
        <v>35</v>
      </c>
      <c r="J319" s="86" t="str">
        <f>K321</f>
        <v xml:space="preserve">  </v>
      </c>
      <c r="K319" s="86"/>
      <c r="M319" s="14" t="s">
        <v>94</v>
      </c>
      <c r="N319" s="73"/>
      <c r="O319" s="86" t="str">
        <f>J319</f>
        <v xml:space="preserve">  </v>
      </c>
      <c r="P319" s="92"/>
    </row>
    <row r="320" spans="2:16" ht="15.75" hidden="1" x14ac:dyDescent="0.25">
      <c r="B320" s="74"/>
      <c r="C320" s="73"/>
      <c r="D320" s="14" t="s">
        <v>31</v>
      </c>
      <c r="E320" s="86"/>
      <c r="F320" s="86">
        <f>IFERROR(E318+E319,0)</f>
        <v>0</v>
      </c>
      <c r="H320" s="73"/>
      <c r="I320" s="14" t="s">
        <v>32</v>
      </c>
      <c r="J320" s="86"/>
      <c r="K320" s="86">
        <f>E318</f>
        <v>0</v>
      </c>
      <c r="M320" s="72"/>
      <c r="N320" s="14" t="s">
        <v>31</v>
      </c>
      <c r="O320" s="86"/>
      <c r="P320" s="92">
        <f>F320</f>
        <v>0</v>
      </c>
    </row>
    <row r="321" spans="2:16" ht="15.75" hidden="1" x14ac:dyDescent="0.25">
      <c r="B321" s="74"/>
      <c r="C321" s="73"/>
      <c r="E321" s="86"/>
      <c r="F321" s="86"/>
      <c r="H321" s="73"/>
      <c r="I321" s="14" t="s">
        <v>33</v>
      </c>
      <c r="J321" s="86"/>
      <c r="K321" s="86" t="str">
        <f>E319</f>
        <v xml:space="preserve">  </v>
      </c>
      <c r="M321" s="72"/>
      <c r="N321" s="73"/>
      <c r="O321" s="86"/>
      <c r="P321" s="92"/>
    </row>
    <row r="322" spans="2:16" ht="15.75" hidden="1" x14ac:dyDescent="0.25">
      <c r="B322" s="74"/>
      <c r="C322" s="73"/>
      <c r="E322" s="86"/>
      <c r="F322" s="86"/>
      <c r="H322" s="73"/>
      <c r="J322" s="86"/>
      <c r="K322" s="86"/>
      <c r="M322" s="72"/>
      <c r="N322" s="73"/>
      <c r="O322" s="86"/>
      <c r="P322" s="92"/>
    </row>
    <row r="323" spans="2:16" ht="15.75" hidden="1" x14ac:dyDescent="0.25">
      <c r="B323" s="70" t="str">
        <f>B318</f>
        <v xml:space="preserve">  </v>
      </c>
      <c r="C323" s="133" t="s">
        <v>34</v>
      </c>
      <c r="D323" s="133"/>
      <c r="E323" s="133"/>
      <c r="F323" s="133"/>
      <c r="H323" s="14" t="s">
        <v>103</v>
      </c>
      <c r="J323" s="86" t="str">
        <f>IFERROR(VLOOKUP(B323,Calculations!$Z$10:$AB$448,3,FALSE),0)</f>
        <v xml:space="preserve">  </v>
      </c>
      <c r="K323" s="86"/>
      <c r="M323" s="14" t="s">
        <v>104</v>
      </c>
      <c r="O323" s="86" t="str">
        <f>J323</f>
        <v xml:space="preserve">  </v>
      </c>
      <c r="P323" s="92"/>
    </row>
    <row r="324" spans="2:16" ht="15.75" hidden="1" x14ac:dyDescent="0.25">
      <c r="B324" s="74"/>
      <c r="C324" s="133"/>
      <c r="D324" s="133"/>
      <c r="E324" s="133"/>
      <c r="F324" s="133"/>
      <c r="H324" s="77"/>
      <c r="I324" s="14" t="s">
        <v>91</v>
      </c>
      <c r="J324" s="86"/>
      <c r="K324" s="86" t="str">
        <f>J323</f>
        <v xml:space="preserve">  </v>
      </c>
      <c r="M324" s="77"/>
      <c r="N324" s="14" t="s">
        <v>91</v>
      </c>
      <c r="O324" s="86"/>
      <c r="P324" s="92" t="str">
        <f>O323</f>
        <v xml:space="preserve">  </v>
      </c>
    </row>
    <row r="325" spans="2:16" ht="15.75" hidden="1" x14ac:dyDescent="0.25">
      <c r="B325" s="74"/>
      <c r="C325" s="133"/>
      <c r="D325" s="133"/>
      <c r="E325" s="133"/>
      <c r="F325" s="133"/>
      <c r="H325" s="77"/>
      <c r="J325" s="86"/>
      <c r="K325" s="86"/>
      <c r="M325" s="77"/>
      <c r="O325" s="86"/>
      <c r="P325" s="92"/>
    </row>
    <row r="326" spans="2:16" ht="15.75" hidden="1" x14ac:dyDescent="0.25">
      <c r="B326" s="74"/>
      <c r="C326" s="81"/>
      <c r="D326" s="81"/>
      <c r="E326" s="81"/>
      <c r="F326" s="81"/>
      <c r="H326" s="77"/>
      <c r="J326" s="86"/>
      <c r="K326" s="86"/>
      <c r="M326" s="77"/>
      <c r="O326" s="86"/>
      <c r="P326" s="92"/>
    </row>
    <row r="327" spans="2:16" ht="15.75" hidden="1" x14ac:dyDescent="0.25">
      <c r="B327" s="70" t="str">
        <f>B323</f>
        <v xml:space="preserve">  </v>
      </c>
      <c r="C327" s="14" t="s">
        <v>106</v>
      </c>
      <c r="E327" s="86" t="str">
        <f>IFERROR(VLOOKUP(B327,Calculations!$G$10:$W$448,17,FALSE),0)</f>
        <v xml:space="preserve">  </v>
      </c>
      <c r="F327" s="86"/>
      <c r="H327" s="133" t="s">
        <v>34</v>
      </c>
      <c r="I327" s="133"/>
      <c r="J327" s="133"/>
      <c r="K327" s="133"/>
      <c r="M327" s="14" t="s">
        <v>105</v>
      </c>
      <c r="O327" s="86" t="str">
        <f>E327</f>
        <v xml:space="preserve">  </v>
      </c>
      <c r="P327" s="92"/>
    </row>
    <row r="328" spans="2:16" ht="15.75" hidden="1" x14ac:dyDescent="0.25">
      <c r="B328" s="75"/>
      <c r="C328" s="82"/>
      <c r="D328" s="76" t="s">
        <v>31</v>
      </c>
      <c r="E328" s="89"/>
      <c r="F328" s="89" t="str">
        <f>E327</f>
        <v xml:space="preserve">  </v>
      </c>
      <c r="G328" s="76"/>
      <c r="H328" s="134"/>
      <c r="I328" s="134"/>
      <c r="J328" s="134"/>
      <c r="K328" s="134"/>
      <c r="L328" s="76"/>
      <c r="M328" s="82"/>
      <c r="N328" s="76" t="s">
        <v>31</v>
      </c>
      <c r="O328" s="89"/>
      <c r="P328" s="90" t="str">
        <f>O327</f>
        <v xml:space="preserve">  </v>
      </c>
    </row>
    <row r="329" spans="2:16" ht="15.75" hidden="1" x14ac:dyDescent="0.25">
      <c r="B329" s="60" t="str">
        <f>IFERROR(IF(EOMONTH(B327,1)&gt;Questionnaire!$I$9,"  ",EOMONTH(B327,1)),"  ")</f>
        <v xml:space="preserve">  </v>
      </c>
      <c r="C329" s="61" t="s">
        <v>32</v>
      </c>
      <c r="D329" s="61"/>
      <c r="E329" s="84">
        <f>IFERROR(-VLOOKUP(B329,Calculations!$G$10:$N$448,8,FALSE),0)</f>
        <v>0</v>
      </c>
      <c r="F329" s="84"/>
      <c r="G329" s="61"/>
      <c r="H329" s="61" t="s">
        <v>102</v>
      </c>
      <c r="I329" s="61"/>
      <c r="J329" s="84">
        <f>K331</f>
        <v>0</v>
      </c>
      <c r="K329" s="84"/>
      <c r="L329" s="61"/>
      <c r="M329" s="61" t="s">
        <v>102</v>
      </c>
      <c r="N329" s="68"/>
      <c r="O329" s="84">
        <f>J329</f>
        <v>0</v>
      </c>
      <c r="P329" s="91"/>
    </row>
    <row r="330" spans="2:16" ht="15.75" hidden="1" x14ac:dyDescent="0.25">
      <c r="B330" s="74"/>
      <c r="C330" s="14" t="s">
        <v>33</v>
      </c>
      <c r="E330" s="86" t="str">
        <f>IFERROR(VLOOKUP(B329,Calculations!$G$10:$M$448,7,FALSE),0)</f>
        <v xml:space="preserve">  </v>
      </c>
      <c r="F330" s="86"/>
      <c r="H330" s="14" t="s">
        <v>35</v>
      </c>
      <c r="J330" s="86" t="str">
        <f>K332</f>
        <v xml:space="preserve">  </v>
      </c>
      <c r="K330" s="86"/>
      <c r="M330" s="14" t="s">
        <v>94</v>
      </c>
      <c r="N330" s="73"/>
      <c r="O330" s="86" t="str">
        <f>J330</f>
        <v xml:space="preserve">  </v>
      </c>
      <c r="P330" s="92"/>
    </row>
    <row r="331" spans="2:16" ht="15.75" hidden="1" x14ac:dyDescent="0.25">
      <c r="B331" s="74"/>
      <c r="C331" s="73"/>
      <c r="D331" s="14" t="s">
        <v>31</v>
      </c>
      <c r="E331" s="86"/>
      <c r="F331" s="86">
        <f>IFERROR(E329+E330,0)</f>
        <v>0</v>
      </c>
      <c r="H331" s="73"/>
      <c r="I331" s="14" t="s">
        <v>32</v>
      </c>
      <c r="J331" s="86"/>
      <c r="K331" s="86">
        <f>E329</f>
        <v>0</v>
      </c>
      <c r="M331" s="72"/>
      <c r="N331" s="14" t="s">
        <v>31</v>
      </c>
      <c r="O331" s="86"/>
      <c r="P331" s="92">
        <f>F331</f>
        <v>0</v>
      </c>
    </row>
    <row r="332" spans="2:16" ht="15.75" hidden="1" x14ac:dyDescent="0.25">
      <c r="B332" s="74"/>
      <c r="C332" s="73"/>
      <c r="E332" s="86"/>
      <c r="F332" s="86"/>
      <c r="H332" s="73"/>
      <c r="I332" s="14" t="s">
        <v>33</v>
      </c>
      <c r="J332" s="86"/>
      <c r="K332" s="86" t="str">
        <f>E330</f>
        <v xml:space="preserve">  </v>
      </c>
      <c r="M332" s="72"/>
      <c r="N332" s="73"/>
      <c r="O332" s="86"/>
      <c r="P332" s="92"/>
    </row>
    <row r="333" spans="2:16" ht="15.75" hidden="1" x14ac:dyDescent="0.25">
      <c r="B333" s="74"/>
      <c r="C333" s="73"/>
      <c r="E333" s="86"/>
      <c r="F333" s="86"/>
      <c r="H333" s="73"/>
      <c r="J333" s="86"/>
      <c r="K333" s="86"/>
      <c r="M333" s="72"/>
      <c r="N333" s="73"/>
      <c r="O333" s="86"/>
      <c r="P333" s="92"/>
    </row>
    <row r="334" spans="2:16" ht="15.75" hidden="1" x14ac:dyDescent="0.25">
      <c r="B334" s="70" t="str">
        <f>B329</f>
        <v xml:space="preserve">  </v>
      </c>
      <c r="C334" s="133" t="s">
        <v>34</v>
      </c>
      <c r="D334" s="133"/>
      <c r="E334" s="133"/>
      <c r="F334" s="133"/>
      <c r="H334" s="14" t="s">
        <v>103</v>
      </c>
      <c r="J334" s="86" t="str">
        <f>IFERROR(VLOOKUP(B334,Calculations!$Z$10:$AB$448,3,FALSE),0)</f>
        <v xml:space="preserve">  </v>
      </c>
      <c r="K334" s="86"/>
      <c r="M334" s="14" t="s">
        <v>104</v>
      </c>
      <c r="O334" s="86" t="str">
        <f>J334</f>
        <v xml:space="preserve">  </v>
      </c>
      <c r="P334" s="92"/>
    </row>
    <row r="335" spans="2:16" ht="15.75" hidden="1" x14ac:dyDescent="0.25">
      <c r="B335" s="74"/>
      <c r="C335" s="133"/>
      <c r="D335" s="133"/>
      <c r="E335" s="133"/>
      <c r="F335" s="133"/>
      <c r="H335" s="77"/>
      <c r="I335" s="14" t="s">
        <v>91</v>
      </c>
      <c r="J335" s="86"/>
      <c r="K335" s="86" t="str">
        <f>J334</f>
        <v xml:space="preserve">  </v>
      </c>
      <c r="M335" s="77"/>
      <c r="N335" s="14" t="s">
        <v>91</v>
      </c>
      <c r="O335" s="86"/>
      <c r="P335" s="92" t="str">
        <f>O334</f>
        <v xml:space="preserve">  </v>
      </c>
    </row>
    <row r="336" spans="2:16" ht="15.75" hidden="1" x14ac:dyDescent="0.25">
      <c r="B336" s="74"/>
      <c r="C336" s="133"/>
      <c r="D336" s="133"/>
      <c r="E336" s="133"/>
      <c r="F336" s="133"/>
      <c r="H336" s="77"/>
      <c r="J336" s="86"/>
      <c r="K336" s="86"/>
      <c r="M336" s="77"/>
      <c r="O336" s="86"/>
      <c r="P336" s="92"/>
    </row>
    <row r="337" spans="2:16" ht="15.75" hidden="1" x14ac:dyDescent="0.25">
      <c r="B337" s="74"/>
      <c r="C337" s="81"/>
      <c r="D337" s="81"/>
      <c r="E337" s="81"/>
      <c r="F337" s="81"/>
      <c r="H337" s="77"/>
      <c r="J337" s="86"/>
      <c r="K337" s="86"/>
      <c r="M337" s="77"/>
      <c r="O337" s="86"/>
      <c r="P337" s="92"/>
    </row>
    <row r="338" spans="2:16" ht="15.75" hidden="1" x14ac:dyDescent="0.25">
      <c r="B338" s="70" t="str">
        <f>B334</f>
        <v xml:space="preserve">  </v>
      </c>
      <c r="C338" s="14" t="s">
        <v>106</v>
      </c>
      <c r="E338" s="86" t="str">
        <f>IFERROR(VLOOKUP(B338,Calculations!$G$10:$W$448,17,FALSE),0)</f>
        <v xml:space="preserve">  </v>
      </c>
      <c r="F338" s="86"/>
      <c r="H338" s="133" t="s">
        <v>34</v>
      </c>
      <c r="I338" s="133"/>
      <c r="J338" s="133"/>
      <c r="K338" s="133"/>
      <c r="M338" s="14" t="s">
        <v>105</v>
      </c>
      <c r="O338" s="86" t="str">
        <f>E338</f>
        <v xml:space="preserve">  </v>
      </c>
      <c r="P338" s="92"/>
    </row>
    <row r="339" spans="2:16" ht="15.75" hidden="1" x14ac:dyDescent="0.25">
      <c r="B339" s="75"/>
      <c r="C339" s="82"/>
      <c r="D339" s="76" t="s">
        <v>31</v>
      </c>
      <c r="E339" s="89"/>
      <c r="F339" s="89" t="str">
        <f>E338</f>
        <v xml:space="preserve">  </v>
      </c>
      <c r="G339" s="76"/>
      <c r="H339" s="134"/>
      <c r="I339" s="134"/>
      <c r="J339" s="134"/>
      <c r="K339" s="134"/>
      <c r="L339" s="76"/>
      <c r="M339" s="82"/>
      <c r="N339" s="76" t="s">
        <v>31</v>
      </c>
      <c r="O339" s="89"/>
      <c r="P339" s="90" t="str">
        <f>O338</f>
        <v xml:space="preserve">  </v>
      </c>
    </row>
    <row r="340" spans="2:16" ht="15.75" hidden="1" x14ac:dyDescent="0.25">
      <c r="B340" s="60" t="str">
        <f>IFERROR(IF(EOMONTH(B338,1)&gt;Questionnaire!$I$9,"  ",EOMONTH(B338,1)),"  ")</f>
        <v xml:space="preserve">  </v>
      </c>
      <c r="C340" s="61" t="s">
        <v>32</v>
      </c>
      <c r="D340" s="61"/>
      <c r="E340" s="84">
        <f>IFERROR(-VLOOKUP(B340,Calculations!$G$10:$N$448,8,FALSE),0)</f>
        <v>0</v>
      </c>
      <c r="F340" s="84"/>
      <c r="G340" s="61"/>
      <c r="H340" s="61" t="s">
        <v>102</v>
      </c>
      <c r="I340" s="61"/>
      <c r="J340" s="84">
        <f>K342</f>
        <v>0</v>
      </c>
      <c r="K340" s="84"/>
      <c r="L340" s="61"/>
      <c r="M340" s="61" t="s">
        <v>102</v>
      </c>
      <c r="N340" s="68"/>
      <c r="O340" s="84">
        <f>J340</f>
        <v>0</v>
      </c>
      <c r="P340" s="91"/>
    </row>
    <row r="341" spans="2:16" ht="15.75" hidden="1" x14ac:dyDescent="0.25">
      <c r="B341" s="74"/>
      <c r="C341" s="14" t="s">
        <v>33</v>
      </c>
      <c r="E341" s="86" t="str">
        <f>IFERROR(VLOOKUP(B340,Calculations!$G$10:$M$448,7,FALSE),0)</f>
        <v xml:space="preserve">  </v>
      </c>
      <c r="F341" s="86"/>
      <c r="H341" s="14" t="s">
        <v>35</v>
      </c>
      <c r="J341" s="86" t="str">
        <f>K343</f>
        <v xml:space="preserve">  </v>
      </c>
      <c r="K341" s="86"/>
      <c r="M341" s="14" t="s">
        <v>94</v>
      </c>
      <c r="N341" s="73"/>
      <c r="O341" s="86" t="str">
        <f>J341</f>
        <v xml:space="preserve">  </v>
      </c>
      <c r="P341" s="92"/>
    </row>
    <row r="342" spans="2:16" ht="15.75" hidden="1" x14ac:dyDescent="0.25">
      <c r="B342" s="74"/>
      <c r="C342" s="73"/>
      <c r="D342" s="14" t="s">
        <v>31</v>
      </c>
      <c r="E342" s="86"/>
      <c r="F342" s="86">
        <f>IFERROR(E340+E341,0)</f>
        <v>0</v>
      </c>
      <c r="H342" s="73"/>
      <c r="I342" s="14" t="s">
        <v>32</v>
      </c>
      <c r="J342" s="86"/>
      <c r="K342" s="86">
        <f>E340</f>
        <v>0</v>
      </c>
      <c r="M342" s="72"/>
      <c r="N342" s="14" t="s">
        <v>31</v>
      </c>
      <c r="O342" s="86"/>
      <c r="P342" s="92">
        <f>F342</f>
        <v>0</v>
      </c>
    </row>
    <row r="343" spans="2:16" ht="15.75" hidden="1" x14ac:dyDescent="0.25">
      <c r="B343" s="74"/>
      <c r="C343" s="73"/>
      <c r="E343" s="86"/>
      <c r="F343" s="86"/>
      <c r="H343" s="73"/>
      <c r="I343" s="14" t="s">
        <v>33</v>
      </c>
      <c r="J343" s="86"/>
      <c r="K343" s="86" t="str">
        <f>E341</f>
        <v xml:space="preserve">  </v>
      </c>
      <c r="M343" s="72"/>
      <c r="N343" s="73"/>
      <c r="O343" s="86"/>
      <c r="P343" s="92"/>
    </row>
    <row r="344" spans="2:16" ht="15.75" hidden="1" x14ac:dyDescent="0.25">
      <c r="B344" s="74"/>
      <c r="C344" s="73"/>
      <c r="E344" s="86"/>
      <c r="F344" s="86"/>
      <c r="H344" s="73"/>
      <c r="J344" s="86"/>
      <c r="K344" s="86"/>
      <c r="M344" s="72"/>
      <c r="N344" s="73"/>
      <c r="O344" s="86"/>
      <c r="P344" s="92"/>
    </row>
    <row r="345" spans="2:16" ht="15.75" hidden="1" x14ac:dyDescent="0.25">
      <c r="B345" s="70" t="str">
        <f>B340</f>
        <v xml:space="preserve">  </v>
      </c>
      <c r="C345" s="133" t="s">
        <v>34</v>
      </c>
      <c r="D345" s="133"/>
      <c r="E345" s="133"/>
      <c r="F345" s="133"/>
      <c r="H345" s="14" t="s">
        <v>103</v>
      </c>
      <c r="J345" s="86" t="str">
        <f>IFERROR(VLOOKUP(B345,Calculations!$Z$10:$AB$448,3,FALSE),0)</f>
        <v xml:space="preserve">  </v>
      </c>
      <c r="K345" s="86"/>
      <c r="M345" s="14" t="s">
        <v>104</v>
      </c>
      <c r="O345" s="86" t="str">
        <f>J345</f>
        <v xml:space="preserve">  </v>
      </c>
      <c r="P345" s="92"/>
    </row>
    <row r="346" spans="2:16" ht="15.75" hidden="1" x14ac:dyDescent="0.25">
      <c r="B346" s="74"/>
      <c r="C346" s="133"/>
      <c r="D346" s="133"/>
      <c r="E346" s="133"/>
      <c r="F346" s="133"/>
      <c r="H346" s="77"/>
      <c r="I346" s="14" t="s">
        <v>91</v>
      </c>
      <c r="J346" s="86"/>
      <c r="K346" s="86" t="str">
        <f>J345</f>
        <v xml:space="preserve">  </v>
      </c>
      <c r="M346" s="77"/>
      <c r="N346" s="14" t="s">
        <v>91</v>
      </c>
      <c r="O346" s="86"/>
      <c r="P346" s="92" t="str">
        <f>O345</f>
        <v xml:space="preserve">  </v>
      </c>
    </row>
    <row r="347" spans="2:16" ht="15.75" hidden="1" x14ac:dyDescent="0.25">
      <c r="B347" s="74"/>
      <c r="C347" s="133"/>
      <c r="D347" s="133"/>
      <c r="E347" s="133"/>
      <c r="F347" s="133"/>
      <c r="H347" s="77"/>
      <c r="J347" s="86"/>
      <c r="K347" s="86"/>
      <c r="M347" s="77"/>
      <c r="O347" s="86"/>
      <c r="P347" s="92"/>
    </row>
    <row r="348" spans="2:16" ht="15.75" hidden="1" x14ac:dyDescent="0.25">
      <c r="B348" s="74"/>
      <c r="C348" s="81"/>
      <c r="D348" s="81"/>
      <c r="E348" s="81"/>
      <c r="F348" s="81"/>
      <c r="H348" s="77"/>
      <c r="J348" s="86"/>
      <c r="K348" s="86"/>
      <c r="M348" s="77"/>
      <c r="O348" s="86"/>
      <c r="P348" s="92"/>
    </row>
    <row r="349" spans="2:16" ht="15.75" hidden="1" x14ac:dyDescent="0.25">
      <c r="B349" s="70" t="str">
        <f>B345</f>
        <v xml:space="preserve">  </v>
      </c>
      <c r="C349" s="14" t="s">
        <v>106</v>
      </c>
      <c r="E349" s="86" t="str">
        <f>IFERROR(VLOOKUP(B349,Calculations!$G$10:$W$448,17,FALSE),0)</f>
        <v xml:space="preserve">  </v>
      </c>
      <c r="F349" s="86"/>
      <c r="H349" s="133" t="s">
        <v>34</v>
      </c>
      <c r="I349" s="133"/>
      <c r="J349" s="133"/>
      <c r="K349" s="133"/>
      <c r="M349" s="14" t="s">
        <v>105</v>
      </c>
      <c r="O349" s="86" t="str">
        <f>E349</f>
        <v xml:space="preserve">  </v>
      </c>
      <c r="P349" s="92"/>
    </row>
    <row r="350" spans="2:16" ht="15.75" hidden="1" x14ac:dyDescent="0.25">
      <c r="B350" s="75"/>
      <c r="C350" s="82"/>
      <c r="D350" s="76" t="s">
        <v>31</v>
      </c>
      <c r="E350" s="89"/>
      <c r="F350" s="89" t="str">
        <f>E349</f>
        <v xml:space="preserve">  </v>
      </c>
      <c r="G350" s="76"/>
      <c r="H350" s="134"/>
      <c r="I350" s="134"/>
      <c r="J350" s="134"/>
      <c r="K350" s="134"/>
      <c r="L350" s="76"/>
      <c r="M350" s="82"/>
      <c r="N350" s="76" t="s">
        <v>31</v>
      </c>
      <c r="O350" s="89"/>
      <c r="P350" s="90" t="str">
        <f>O349</f>
        <v xml:space="preserve">  </v>
      </c>
    </row>
    <row r="351" spans="2:16" ht="15.75" hidden="1" x14ac:dyDescent="0.25">
      <c r="B351" s="60" t="str">
        <f>IFERROR(IF(EOMONTH(B349,1)&gt;Questionnaire!$I$9,"  ",EOMONTH(B349,1)),"  ")</f>
        <v xml:space="preserve">  </v>
      </c>
      <c r="C351" s="61" t="s">
        <v>32</v>
      </c>
      <c r="D351" s="61"/>
      <c r="E351" s="84">
        <f>IFERROR(-VLOOKUP(B351,Calculations!$G$10:$N$448,8,FALSE),0)</f>
        <v>0</v>
      </c>
      <c r="F351" s="84"/>
      <c r="G351" s="61"/>
      <c r="H351" s="61" t="s">
        <v>102</v>
      </c>
      <c r="I351" s="61"/>
      <c r="J351" s="84">
        <f>K353</f>
        <v>0</v>
      </c>
      <c r="K351" s="84"/>
      <c r="L351" s="61"/>
      <c r="M351" s="61" t="s">
        <v>102</v>
      </c>
      <c r="N351" s="68"/>
      <c r="O351" s="84">
        <f>J351</f>
        <v>0</v>
      </c>
      <c r="P351" s="91"/>
    </row>
    <row r="352" spans="2:16" ht="15.75" hidden="1" x14ac:dyDescent="0.25">
      <c r="B352" s="74"/>
      <c r="C352" s="14" t="s">
        <v>33</v>
      </c>
      <c r="E352" s="86" t="str">
        <f>IFERROR(VLOOKUP(B351,Calculations!$G$10:$M$448,7,FALSE),0)</f>
        <v xml:space="preserve">  </v>
      </c>
      <c r="F352" s="86"/>
      <c r="H352" s="14" t="s">
        <v>35</v>
      </c>
      <c r="J352" s="86" t="str">
        <f>K354</f>
        <v xml:space="preserve">  </v>
      </c>
      <c r="K352" s="86"/>
      <c r="M352" s="14" t="s">
        <v>94</v>
      </c>
      <c r="N352" s="73"/>
      <c r="O352" s="86" t="str">
        <f>J352</f>
        <v xml:space="preserve">  </v>
      </c>
      <c r="P352" s="92"/>
    </row>
    <row r="353" spans="2:16" ht="15.75" hidden="1" x14ac:dyDescent="0.25">
      <c r="B353" s="74"/>
      <c r="C353" s="73"/>
      <c r="D353" s="14" t="s">
        <v>31</v>
      </c>
      <c r="E353" s="86"/>
      <c r="F353" s="86">
        <f>IFERROR(E351+E352,0)</f>
        <v>0</v>
      </c>
      <c r="H353" s="73"/>
      <c r="I353" s="14" t="s">
        <v>32</v>
      </c>
      <c r="J353" s="86"/>
      <c r="K353" s="86">
        <f>E351</f>
        <v>0</v>
      </c>
      <c r="M353" s="72"/>
      <c r="N353" s="14" t="s">
        <v>31</v>
      </c>
      <c r="O353" s="86"/>
      <c r="P353" s="92">
        <f>F353</f>
        <v>0</v>
      </c>
    </row>
    <row r="354" spans="2:16" ht="15.75" hidden="1" x14ac:dyDescent="0.25">
      <c r="B354" s="74"/>
      <c r="C354" s="73"/>
      <c r="E354" s="86"/>
      <c r="F354" s="86"/>
      <c r="H354" s="73"/>
      <c r="I354" s="14" t="s">
        <v>33</v>
      </c>
      <c r="J354" s="86"/>
      <c r="K354" s="86" t="str">
        <f>E352</f>
        <v xml:space="preserve">  </v>
      </c>
      <c r="M354" s="72"/>
      <c r="N354" s="73"/>
      <c r="O354" s="86"/>
      <c r="P354" s="92"/>
    </row>
    <row r="355" spans="2:16" ht="15.75" hidden="1" x14ac:dyDescent="0.25">
      <c r="B355" s="74"/>
      <c r="C355" s="73"/>
      <c r="E355" s="86"/>
      <c r="F355" s="86"/>
      <c r="H355" s="73"/>
      <c r="J355" s="86"/>
      <c r="K355" s="86"/>
      <c r="M355" s="72"/>
      <c r="N355" s="73"/>
      <c r="O355" s="86"/>
      <c r="P355" s="92"/>
    </row>
    <row r="356" spans="2:16" ht="15.75" hidden="1" x14ac:dyDescent="0.25">
      <c r="B356" s="70" t="str">
        <f>B351</f>
        <v xml:space="preserve">  </v>
      </c>
      <c r="C356" s="133" t="s">
        <v>34</v>
      </c>
      <c r="D356" s="133"/>
      <c r="E356" s="133"/>
      <c r="F356" s="133"/>
      <c r="H356" s="14" t="s">
        <v>103</v>
      </c>
      <c r="J356" s="86" t="str">
        <f>IFERROR(VLOOKUP(B356,Calculations!$Z$10:$AB$448,3,FALSE),0)</f>
        <v xml:space="preserve">  </v>
      </c>
      <c r="K356" s="86"/>
      <c r="M356" s="14" t="s">
        <v>104</v>
      </c>
      <c r="O356" s="86" t="str">
        <f>J356</f>
        <v xml:space="preserve">  </v>
      </c>
      <c r="P356" s="92"/>
    </row>
    <row r="357" spans="2:16" ht="15.75" hidden="1" x14ac:dyDescent="0.25">
      <c r="B357" s="74"/>
      <c r="C357" s="133"/>
      <c r="D357" s="133"/>
      <c r="E357" s="133"/>
      <c r="F357" s="133"/>
      <c r="H357" s="77"/>
      <c r="I357" s="14" t="s">
        <v>91</v>
      </c>
      <c r="J357" s="86"/>
      <c r="K357" s="86" t="str">
        <f>J356</f>
        <v xml:space="preserve">  </v>
      </c>
      <c r="M357" s="77"/>
      <c r="N357" s="14" t="s">
        <v>91</v>
      </c>
      <c r="O357" s="86"/>
      <c r="P357" s="92" t="str">
        <f>O356</f>
        <v xml:space="preserve">  </v>
      </c>
    </row>
    <row r="358" spans="2:16" ht="15.75" hidden="1" x14ac:dyDescent="0.25">
      <c r="B358" s="74"/>
      <c r="C358" s="133"/>
      <c r="D358" s="133"/>
      <c r="E358" s="133"/>
      <c r="F358" s="133"/>
      <c r="H358" s="77"/>
      <c r="J358" s="86"/>
      <c r="K358" s="86"/>
      <c r="M358" s="77"/>
      <c r="O358" s="86"/>
      <c r="P358" s="92"/>
    </row>
    <row r="359" spans="2:16" ht="15.75" hidden="1" x14ac:dyDescent="0.25">
      <c r="B359" s="74"/>
      <c r="C359" s="81"/>
      <c r="D359" s="81"/>
      <c r="E359" s="81"/>
      <c r="F359" s="81"/>
      <c r="H359" s="77"/>
      <c r="J359" s="86"/>
      <c r="K359" s="86"/>
      <c r="M359" s="77"/>
      <c r="O359" s="86"/>
      <c r="P359" s="92"/>
    </row>
    <row r="360" spans="2:16" ht="15.75" hidden="1" x14ac:dyDescent="0.25">
      <c r="B360" s="70" t="str">
        <f>B356</f>
        <v xml:space="preserve">  </v>
      </c>
      <c r="C360" s="14" t="s">
        <v>106</v>
      </c>
      <c r="E360" s="86" t="str">
        <f>IFERROR(VLOOKUP(B360,Calculations!$G$10:$W$448,17,FALSE),0)</f>
        <v xml:space="preserve">  </v>
      </c>
      <c r="F360" s="86"/>
      <c r="H360" s="133" t="s">
        <v>34</v>
      </c>
      <c r="I360" s="133"/>
      <c r="J360" s="133"/>
      <c r="K360" s="133"/>
      <c r="M360" s="14" t="s">
        <v>105</v>
      </c>
      <c r="O360" s="86" t="str">
        <f>E360</f>
        <v xml:space="preserve">  </v>
      </c>
      <c r="P360" s="92"/>
    </row>
    <row r="361" spans="2:16" ht="15.75" hidden="1" x14ac:dyDescent="0.25">
      <c r="B361" s="75"/>
      <c r="C361" s="82"/>
      <c r="D361" s="76" t="s">
        <v>31</v>
      </c>
      <c r="E361" s="89"/>
      <c r="F361" s="89" t="str">
        <f>E360</f>
        <v xml:space="preserve">  </v>
      </c>
      <c r="G361" s="76"/>
      <c r="H361" s="134"/>
      <c r="I361" s="134"/>
      <c r="J361" s="134"/>
      <c r="K361" s="134"/>
      <c r="L361" s="76"/>
      <c r="M361" s="82"/>
      <c r="N361" s="76" t="s">
        <v>31</v>
      </c>
      <c r="O361" s="89"/>
      <c r="P361" s="90" t="str">
        <f>O360</f>
        <v xml:space="preserve">  </v>
      </c>
    </row>
    <row r="362" spans="2:16" ht="15.75" hidden="1" x14ac:dyDescent="0.25">
      <c r="B362" s="60" t="str">
        <f>IFERROR(IF(EOMONTH(B360,1)&gt;Questionnaire!$I$9,"  ",EOMONTH(B360,1)),"  ")</f>
        <v xml:space="preserve">  </v>
      </c>
      <c r="C362" s="61" t="s">
        <v>32</v>
      </c>
      <c r="D362" s="61"/>
      <c r="E362" s="84">
        <f>IFERROR(-VLOOKUP(B362,Calculations!$G$10:$N$448,8,FALSE),0)</f>
        <v>0</v>
      </c>
      <c r="F362" s="84"/>
      <c r="G362" s="61"/>
      <c r="H362" s="61" t="s">
        <v>102</v>
      </c>
      <c r="I362" s="61"/>
      <c r="J362" s="84">
        <f>K364</f>
        <v>0</v>
      </c>
      <c r="K362" s="84"/>
      <c r="L362" s="61"/>
      <c r="M362" s="61" t="s">
        <v>102</v>
      </c>
      <c r="N362" s="68"/>
      <c r="O362" s="84">
        <f>J362</f>
        <v>0</v>
      </c>
      <c r="P362" s="91"/>
    </row>
    <row r="363" spans="2:16" ht="15.75" hidden="1" x14ac:dyDescent="0.25">
      <c r="B363" s="74"/>
      <c r="C363" s="14" t="s">
        <v>33</v>
      </c>
      <c r="E363" s="86" t="str">
        <f>IFERROR(VLOOKUP(B362,Calculations!$G$10:$M$448,7,FALSE),0)</f>
        <v xml:space="preserve">  </v>
      </c>
      <c r="F363" s="86"/>
      <c r="H363" s="14" t="s">
        <v>35</v>
      </c>
      <c r="J363" s="86" t="str">
        <f>K365</f>
        <v xml:space="preserve">  </v>
      </c>
      <c r="K363" s="86"/>
      <c r="M363" s="14" t="s">
        <v>94</v>
      </c>
      <c r="N363" s="73"/>
      <c r="O363" s="86" t="str">
        <f>J363</f>
        <v xml:space="preserve">  </v>
      </c>
      <c r="P363" s="92"/>
    </row>
    <row r="364" spans="2:16" ht="15.75" hidden="1" x14ac:dyDescent="0.25">
      <c r="B364" s="74"/>
      <c r="C364" s="73"/>
      <c r="D364" s="14" t="s">
        <v>31</v>
      </c>
      <c r="E364" s="86"/>
      <c r="F364" s="86">
        <f>IFERROR(E362+E363,0)</f>
        <v>0</v>
      </c>
      <c r="H364" s="73"/>
      <c r="I364" s="14" t="s">
        <v>32</v>
      </c>
      <c r="J364" s="86"/>
      <c r="K364" s="86">
        <f>E362</f>
        <v>0</v>
      </c>
      <c r="M364" s="72"/>
      <c r="N364" s="14" t="s">
        <v>31</v>
      </c>
      <c r="O364" s="86"/>
      <c r="P364" s="92">
        <f>F364</f>
        <v>0</v>
      </c>
    </row>
    <row r="365" spans="2:16" ht="15.75" hidden="1" x14ac:dyDescent="0.25">
      <c r="B365" s="74"/>
      <c r="C365" s="73"/>
      <c r="E365" s="86"/>
      <c r="F365" s="86"/>
      <c r="H365" s="73"/>
      <c r="I365" s="14" t="s">
        <v>33</v>
      </c>
      <c r="J365" s="86"/>
      <c r="K365" s="86" t="str">
        <f>E363</f>
        <v xml:space="preserve">  </v>
      </c>
      <c r="M365" s="72"/>
      <c r="N365" s="73"/>
      <c r="O365" s="86"/>
      <c r="P365" s="92"/>
    </row>
    <row r="366" spans="2:16" ht="15.75" hidden="1" x14ac:dyDescent="0.25">
      <c r="B366" s="74"/>
      <c r="C366" s="73"/>
      <c r="E366" s="86"/>
      <c r="F366" s="86"/>
      <c r="H366" s="73"/>
      <c r="J366" s="86"/>
      <c r="K366" s="86"/>
      <c r="M366" s="72"/>
      <c r="N366" s="73"/>
      <c r="O366" s="86"/>
      <c r="P366" s="92"/>
    </row>
    <row r="367" spans="2:16" ht="15.75" hidden="1" x14ac:dyDescent="0.25">
      <c r="B367" s="70" t="str">
        <f>B362</f>
        <v xml:space="preserve">  </v>
      </c>
      <c r="C367" s="133" t="s">
        <v>34</v>
      </c>
      <c r="D367" s="133"/>
      <c r="E367" s="133"/>
      <c r="F367" s="133"/>
      <c r="H367" s="14" t="s">
        <v>103</v>
      </c>
      <c r="J367" s="86" t="str">
        <f>IFERROR(VLOOKUP(B367,Calculations!$Z$10:$AB$448,3,FALSE),0)</f>
        <v xml:space="preserve">  </v>
      </c>
      <c r="K367" s="86"/>
      <c r="M367" s="14" t="s">
        <v>104</v>
      </c>
      <c r="O367" s="86" t="str">
        <f>J367</f>
        <v xml:space="preserve">  </v>
      </c>
      <c r="P367" s="92"/>
    </row>
    <row r="368" spans="2:16" ht="15.75" hidden="1" x14ac:dyDescent="0.25">
      <c r="B368" s="74"/>
      <c r="C368" s="133"/>
      <c r="D368" s="133"/>
      <c r="E368" s="133"/>
      <c r="F368" s="133"/>
      <c r="H368" s="77"/>
      <c r="I368" s="14" t="s">
        <v>91</v>
      </c>
      <c r="J368" s="86"/>
      <c r="K368" s="86" t="str">
        <f>J367</f>
        <v xml:space="preserve">  </v>
      </c>
      <c r="M368" s="77"/>
      <c r="N368" s="14" t="s">
        <v>91</v>
      </c>
      <c r="O368" s="86"/>
      <c r="P368" s="92" t="str">
        <f>O367</f>
        <v xml:space="preserve">  </v>
      </c>
    </row>
    <row r="369" spans="2:16" ht="15.75" hidden="1" x14ac:dyDescent="0.25">
      <c r="B369" s="74"/>
      <c r="C369" s="133"/>
      <c r="D369" s="133"/>
      <c r="E369" s="133"/>
      <c r="F369" s="133"/>
      <c r="H369" s="77"/>
      <c r="J369" s="86"/>
      <c r="K369" s="86"/>
      <c r="M369" s="77"/>
      <c r="O369" s="86"/>
      <c r="P369" s="92"/>
    </row>
    <row r="370" spans="2:16" ht="15.75" hidden="1" x14ac:dyDescent="0.25">
      <c r="B370" s="74"/>
      <c r="C370" s="81"/>
      <c r="D370" s="81"/>
      <c r="E370" s="81"/>
      <c r="F370" s="81"/>
      <c r="H370" s="77"/>
      <c r="J370" s="86"/>
      <c r="K370" s="86"/>
      <c r="M370" s="77"/>
      <c r="O370" s="86"/>
      <c r="P370" s="92"/>
    </row>
    <row r="371" spans="2:16" ht="15.75" hidden="1" x14ac:dyDescent="0.25">
      <c r="B371" s="70" t="str">
        <f>B367</f>
        <v xml:space="preserve">  </v>
      </c>
      <c r="C371" s="14" t="s">
        <v>106</v>
      </c>
      <c r="E371" s="86" t="str">
        <f>IFERROR(VLOOKUP(B371,Calculations!$G$10:$W$448,17,FALSE),0)</f>
        <v xml:space="preserve">  </v>
      </c>
      <c r="F371" s="86"/>
      <c r="H371" s="133" t="s">
        <v>34</v>
      </c>
      <c r="I371" s="133"/>
      <c r="J371" s="133"/>
      <c r="K371" s="133"/>
      <c r="M371" s="14" t="s">
        <v>105</v>
      </c>
      <c r="O371" s="86" t="str">
        <f>E371</f>
        <v xml:space="preserve">  </v>
      </c>
      <c r="P371" s="92"/>
    </row>
    <row r="372" spans="2:16" ht="15.75" hidden="1" x14ac:dyDescent="0.25">
      <c r="B372" s="75"/>
      <c r="C372" s="82"/>
      <c r="D372" s="76" t="s">
        <v>31</v>
      </c>
      <c r="E372" s="89"/>
      <c r="F372" s="89" t="str">
        <f>E371</f>
        <v xml:space="preserve">  </v>
      </c>
      <c r="G372" s="76"/>
      <c r="H372" s="134"/>
      <c r="I372" s="134"/>
      <c r="J372" s="134"/>
      <c r="K372" s="134"/>
      <c r="L372" s="76"/>
      <c r="M372" s="82"/>
      <c r="N372" s="76" t="s">
        <v>31</v>
      </c>
      <c r="O372" s="89"/>
      <c r="P372" s="90" t="str">
        <f>O371</f>
        <v xml:space="preserve">  </v>
      </c>
    </row>
    <row r="373" spans="2:16" ht="15.75" hidden="1" x14ac:dyDescent="0.25">
      <c r="B373" s="60" t="str">
        <f>IFERROR(IF(EOMONTH(B371,1)&gt;Questionnaire!$I$9,"  ",EOMONTH(B371,1)),"  ")</f>
        <v xml:space="preserve">  </v>
      </c>
      <c r="C373" s="61" t="s">
        <v>32</v>
      </c>
      <c r="D373" s="61"/>
      <c r="E373" s="84">
        <f>IFERROR(-VLOOKUP(B373,Calculations!$G$10:$N$448,8,FALSE),0)</f>
        <v>0</v>
      </c>
      <c r="F373" s="84"/>
      <c r="G373" s="61"/>
      <c r="H373" s="61" t="s">
        <v>102</v>
      </c>
      <c r="I373" s="61"/>
      <c r="J373" s="84">
        <f>K375</f>
        <v>0</v>
      </c>
      <c r="K373" s="84"/>
      <c r="L373" s="61"/>
      <c r="M373" s="61" t="s">
        <v>102</v>
      </c>
      <c r="N373" s="68"/>
      <c r="O373" s="84">
        <f>J373</f>
        <v>0</v>
      </c>
      <c r="P373" s="91"/>
    </row>
    <row r="374" spans="2:16" ht="15.75" hidden="1" x14ac:dyDescent="0.25">
      <c r="B374" s="74"/>
      <c r="C374" s="14" t="s">
        <v>33</v>
      </c>
      <c r="E374" s="86" t="str">
        <f>IFERROR(VLOOKUP(B373,Calculations!$G$10:$M$448,7,FALSE),0)</f>
        <v xml:space="preserve">  </v>
      </c>
      <c r="F374" s="86"/>
      <c r="H374" s="14" t="s">
        <v>35</v>
      </c>
      <c r="J374" s="86" t="str">
        <f>K376</f>
        <v xml:space="preserve">  </v>
      </c>
      <c r="K374" s="86"/>
      <c r="M374" s="14" t="s">
        <v>94</v>
      </c>
      <c r="N374" s="73"/>
      <c r="O374" s="86" t="str">
        <f>J374</f>
        <v xml:space="preserve">  </v>
      </c>
      <c r="P374" s="92"/>
    </row>
    <row r="375" spans="2:16" ht="15.75" hidden="1" x14ac:dyDescent="0.25">
      <c r="B375" s="74"/>
      <c r="C375" s="73"/>
      <c r="D375" s="14" t="s">
        <v>31</v>
      </c>
      <c r="E375" s="86"/>
      <c r="F375" s="86">
        <f>IFERROR(E373+E374,0)</f>
        <v>0</v>
      </c>
      <c r="H375" s="73"/>
      <c r="I375" s="14" t="s">
        <v>32</v>
      </c>
      <c r="J375" s="86"/>
      <c r="K375" s="86">
        <f>E373</f>
        <v>0</v>
      </c>
      <c r="M375" s="72"/>
      <c r="N375" s="14" t="s">
        <v>31</v>
      </c>
      <c r="O375" s="86"/>
      <c r="P375" s="92">
        <f>F375</f>
        <v>0</v>
      </c>
    </row>
    <row r="376" spans="2:16" ht="15.75" hidden="1" x14ac:dyDescent="0.25">
      <c r="B376" s="74"/>
      <c r="C376" s="73"/>
      <c r="E376" s="86"/>
      <c r="F376" s="86"/>
      <c r="H376" s="73"/>
      <c r="I376" s="14" t="s">
        <v>33</v>
      </c>
      <c r="J376" s="86"/>
      <c r="K376" s="86" t="str">
        <f>E374</f>
        <v xml:space="preserve">  </v>
      </c>
      <c r="M376" s="72"/>
      <c r="N376" s="73"/>
      <c r="O376" s="86"/>
      <c r="P376" s="92"/>
    </row>
    <row r="377" spans="2:16" ht="15.75" hidden="1" x14ac:dyDescent="0.25">
      <c r="B377" s="74"/>
      <c r="C377" s="73"/>
      <c r="E377" s="86"/>
      <c r="F377" s="86"/>
      <c r="H377" s="73"/>
      <c r="J377" s="86"/>
      <c r="K377" s="86"/>
      <c r="M377" s="72"/>
      <c r="N377" s="73"/>
      <c r="O377" s="86"/>
      <c r="P377" s="92"/>
    </row>
    <row r="378" spans="2:16" ht="15.75" hidden="1" x14ac:dyDescent="0.25">
      <c r="B378" s="70" t="str">
        <f>B373</f>
        <v xml:space="preserve">  </v>
      </c>
      <c r="C378" s="133" t="s">
        <v>34</v>
      </c>
      <c r="D378" s="133"/>
      <c r="E378" s="133"/>
      <c r="F378" s="133"/>
      <c r="H378" s="14" t="s">
        <v>103</v>
      </c>
      <c r="J378" s="86" t="str">
        <f>IFERROR(VLOOKUP(B378,Calculations!$Z$10:$AB$448,3,FALSE),0)</f>
        <v xml:space="preserve">  </v>
      </c>
      <c r="K378" s="86"/>
      <c r="M378" s="14" t="s">
        <v>104</v>
      </c>
      <c r="O378" s="86" t="str">
        <f>J378</f>
        <v xml:space="preserve">  </v>
      </c>
      <c r="P378" s="92"/>
    </row>
    <row r="379" spans="2:16" ht="15.75" hidden="1" x14ac:dyDescent="0.25">
      <c r="B379" s="74"/>
      <c r="C379" s="133"/>
      <c r="D379" s="133"/>
      <c r="E379" s="133"/>
      <c r="F379" s="133"/>
      <c r="H379" s="77"/>
      <c r="I379" s="14" t="s">
        <v>91</v>
      </c>
      <c r="J379" s="86"/>
      <c r="K379" s="86" t="str">
        <f>J378</f>
        <v xml:space="preserve">  </v>
      </c>
      <c r="M379" s="77"/>
      <c r="N379" s="14" t="s">
        <v>91</v>
      </c>
      <c r="O379" s="86"/>
      <c r="P379" s="92" t="str">
        <f>O378</f>
        <v xml:space="preserve">  </v>
      </c>
    </row>
    <row r="380" spans="2:16" ht="15.75" hidden="1" x14ac:dyDescent="0.25">
      <c r="B380" s="74"/>
      <c r="C380" s="133"/>
      <c r="D380" s="133"/>
      <c r="E380" s="133"/>
      <c r="F380" s="133"/>
      <c r="H380" s="77"/>
      <c r="J380" s="86"/>
      <c r="K380" s="86"/>
      <c r="M380" s="77"/>
      <c r="O380" s="86"/>
      <c r="P380" s="92"/>
    </row>
    <row r="381" spans="2:16" ht="15.75" hidden="1" x14ac:dyDescent="0.25">
      <c r="B381" s="74"/>
      <c r="C381" s="81"/>
      <c r="D381" s="81"/>
      <c r="E381" s="81"/>
      <c r="F381" s="81"/>
      <c r="H381" s="77"/>
      <c r="J381" s="86"/>
      <c r="K381" s="86"/>
      <c r="M381" s="77"/>
      <c r="O381" s="86"/>
      <c r="P381" s="92"/>
    </row>
    <row r="382" spans="2:16" ht="15.75" hidden="1" x14ac:dyDescent="0.25">
      <c r="B382" s="70" t="str">
        <f>B378</f>
        <v xml:space="preserve">  </v>
      </c>
      <c r="C382" s="14" t="s">
        <v>106</v>
      </c>
      <c r="E382" s="86" t="str">
        <f>IFERROR(VLOOKUP(B382,Calculations!$G$10:$W$448,17,FALSE),0)</f>
        <v xml:space="preserve">  </v>
      </c>
      <c r="F382" s="86"/>
      <c r="H382" s="133" t="s">
        <v>34</v>
      </c>
      <c r="I382" s="133"/>
      <c r="J382" s="133"/>
      <c r="K382" s="133"/>
      <c r="M382" s="14" t="s">
        <v>105</v>
      </c>
      <c r="O382" s="86" t="str">
        <f>E382</f>
        <v xml:space="preserve">  </v>
      </c>
      <c r="P382" s="92"/>
    </row>
    <row r="383" spans="2:16" ht="15.75" hidden="1" x14ac:dyDescent="0.25">
      <c r="B383" s="75"/>
      <c r="C383" s="82"/>
      <c r="D383" s="76" t="s">
        <v>31</v>
      </c>
      <c r="E383" s="89"/>
      <c r="F383" s="89" t="str">
        <f>E382</f>
        <v xml:space="preserve">  </v>
      </c>
      <c r="G383" s="76"/>
      <c r="H383" s="134"/>
      <c r="I383" s="134"/>
      <c r="J383" s="134"/>
      <c r="K383" s="134"/>
      <c r="L383" s="76"/>
      <c r="M383" s="82"/>
      <c r="N383" s="76" t="s">
        <v>31</v>
      </c>
      <c r="O383" s="89"/>
      <c r="P383" s="90" t="str">
        <f>O382</f>
        <v xml:space="preserve">  </v>
      </c>
    </row>
    <row r="384" spans="2:16" ht="15.75" hidden="1" x14ac:dyDescent="0.25">
      <c r="B384" s="60" t="str">
        <f>IFERROR(IF(EOMONTH(B382,1)&gt;Questionnaire!$I$9,"  ",EOMONTH(B382,1)),"  ")</f>
        <v xml:space="preserve">  </v>
      </c>
      <c r="C384" s="61" t="s">
        <v>32</v>
      </c>
      <c r="D384" s="61"/>
      <c r="E384" s="84">
        <f>IFERROR(-VLOOKUP(B384,Calculations!$G$10:$N$448,8,FALSE),0)</f>
        <v>0</v>
      </c>
      <c r="F384" s="84"/>
      <c r="G384" s="61"/>
      <c r="H384" s="61" t="s">
        <v>102</v>
      </c>
      <c r="I384" s="61"/>
      <c r="J384" s="84">
        <f>K386</f>
        <v>0</v>
      </c>
      <c r="K384" s="84"/>
      <c r="L384" s="61"/>
      <c r="M384" s="61" t="s">
        <v>102</v>
      </c>
      <c r="N384" s="68"/>
      <c r="O384" s="84">
        <f>J384</f>
        <v>0</v>
      </c>
      <c r="P384" s="91"/>
    </row>
    <row r="385" spans="2:16" ht="15.75" hidden="1" x14ac:dyDescent="0.25">
      <c r="B385" s="74"/>
      <c r="C385" s="14" t="s">
        <v>33</v>
      </c>
      <c r="E385" s="86" t="str">
        <f>IFERROR(VLOOKUP(B384,Calculations!$G$10:$M$448,7,FALSE),0)</f>
        <v xml:space="preserve">  </v>
      </c>
      <c r="F385" s="86"/>
      <c r="H385" s="14" t="s">
        <v>35</v>
      </c>
      <c r="J385" s="86">
        <f>K396</f>
        <v>0</v>
      </c>
      <c r="K385" s="86"/>
      <c r="M385" s="14" t="s">
        <v>94</v>
      </c>
      <c r="N385" s="73"/>
      <c r="O385" s="86">
        <f>J385</f>
        <v>0</v>
      </c>
      <c r="P385" s="92"/>
    </row>
    <row r="386" spans="2:16" ht="15.75" hidden="1" x14ac:dyDescent="0.25">
      <c r="B386" s="74"/>
      <c r="C386" s="73"/>
      <c r="D386" s="14" t="s">
        <v>31</v>
      </c>
      <c r="E386" s="86"/>
      <c r="F386" s="86">
        <f>IFERROR(E384+E385,0)</f>
        <v>0</v>
      </c>
      <c r="H386" s="73"/>
      <c r="I386" s="14" t="s">
        <v>32</v>
      </c>
      <c r="J386" s="86"/>
      <c r="K386" s="86">
        <f>E384</f>
        <v>0</v>
      </c>
      <c r="M386" s="72"/>
      <c r="N386" s="14" t="s">
        <v>31</v>
      </c>
      <c r="O386" s="86"/>
      <c r="P386" s="92">
        <f>F386</f>
        <v>0</v>
      </c>
    </row>
    <row r="387" spans="2:16" ht="15.75" hidden="1" x14ac:dyDescent="0.25">
      <c r="B387" s="74"/>
      <c r="C387" s="73"/>
      <c r="E387" s="86"/>
      <c r="F387" s="86"/>
      <c r="H387" s="73"/>
      <c r="I387" s="14" t="s">
        <v>33</v>
      </c>
      <c r="J387" s="86"/>
      <c r="K387" s="86" t="str">
        <f>E385</f>
        <v xml:space="preserve">  </v>
      </c>
      <c r="M387" s="72"/>
      <c r="N387" s="73"/>
      <c r="O387" s="86"/>
      <c r="P387" s="92"/>
    </row>
    <row r="388" spans="2:16" ht="15.75" hidden="1" x14ac:dyDescent="0.25">
      <c r="B388" s="74"/>
      <c r="C388" s="73"/>
      <c r="E388" s="86"/>
      <c r="F388" s="86"/>
      <c r="H388" s="73"/>
      <c r="J388" s="86"/>
      <c r="K388" s="86"/>
      <c r="M388" s="72"/>
      <c r="N388" s="73"/>
      <c r="O388" s="86"/>
      <c r="P388" s="92"/>
    </row>
    <row r="389" spans="2:16" ht="15.75" hidden="1" x14ac:dyDescent="0.25">
      <c r="B389" s="70" t="str">
        <f>B384</f>
        <v xml:space="preserve">  </v>
      </c>
      <c r="C389" s="133" t="s">
        <v>34</v>
      </c>
      <c r="D389" s="133"/>
      <c r="E389" s="133"/>
      <c r="F389" s="133"/>
      <c r="H389" s="14" t="s">
        <v>103</v>
      </c>
      <c r="J389" s="86" t="str">
        <f>IFERROR(VLOOKUP(B389,Calculations!$Z$10:$AB$448,3,FALSE),0)</f>
        <v xml:space="preserve">  </v>
      </c>
      <c r="K389" s="86"/>
      <c r="M389" s="14" t="s">
        <v>104</v>
      </c>
      <c r="O389" s="86" t="str">
        <f>J389</f>
        <v xml:space="preserve">  </v>
      </c>
      <c r="P389" s="92"/>
    </row>
    <row r="390" spans="2:16" ht="15.75" hidden="1" x14ac:dyDescent="0.25">
      <c r="B390" s="74"/>
      <c r="C390" s="133"/>
      <c r="D390" s="133"/>
      <c r="E390" s="133"/>
      <c r="F390" s="133"/>
      <c r="H390" s="77"/>
      <c r="I390" s="14" t="s">
        <v>91</v>
      </c>
      <c r="J390" s="86"/>
      <c r="K390" s="86" t="str">
        <f>J389</f>
        <v xml:space="preserve">  </v>
      </c>
      <c r="M390" s="77"/>
      <c r="N390" s="14" t="s">
        <v>91</v>
      </c>
      <c r="O390" s="86"/>
      <c r="P390" s="92" t="str">
        <f>O389</f>
        <v xml:space="preserve">  </v>
      </c>
    </row>
    <row r="391" spans="2:16" ht="15.75" hidden="1" x14ac:dyDescent="0.25">
      <c r="B391" s="74"/>
      <c r="C391" s="133"/>
      <c r="D391" s="133"/>
      <c r="E391" s="133"/>
      <c r="F391" s="133"/>
      <c r="H391" s="77"/>
      <c r="J391" s="86"/>
      <c r="K391" s="86"/>
      <c r="M391" s="77"/>
      <c r="O391" s="86"/>
      <c r="P391" s="92"/>
    </row>
    <row r="392" spans="2:16" ht="15.75" hidden="1" x14ac:dyDescent="0.25">
      <c r="B392" s="74"/>
      <c r="C392" s="81"/>
      <c r="D392" s="81"/>
      <c r="E392" s="81"/>
      <c r="F392" s="81"/>
      <c r="H392" s="77"/>
      <c r="J392" s="86"/>
      <c r="K392" s="86"/>
      <c r="M392" s="77"/>
      <c r="O392" s="86"/>
      <c r="P392" s="92"/>
    </row>
    <row r="393" spans="2:16" ht="15.75" hidden="1" x14ac:dyDescent="0.25">
      <c r="B393" s="70" t="str">
        <f>B389</f>
        <v xml:space="preserve">  </v>
      </c>
      <c r="C393" s="14" t="s">
        <v>106</v>
      </c>
      <c r="E393" s="86" t="str">
        <f>IFERROR(VLOOKUP(B393,Calculations!$G$10:$W$448,17,FALSE),0)</f>
        <v xml:space="preserve">  </v>
      </c>
      <c r="F393" s="86"/>
      <c r="H393" s="133" t="s">
        <v>34</v>
      </c>
      <c r="I393" s="133"/>
      <c r="J393" s="133"/>
      <c r="K393" s="133"/>
      <c r="M393" s="14" t="s">
        <v>105</v>
      </c>
      <c r="O393" s="86" t="str">
        <f>E393</f>
        <v xml:space="preserve">  </v>
      </c>
      <c r="P393" s="92"/>
    </row>
    <row r="394" spans="2:16" ht="15.75" hidden="1" x14ac:dyDescent="0.25">
      <c r="B394" s="75"/>
      <c r="C394" s="82"/>
      <c r="D394" s="76" t="s">
        <v>31</v>
      </c>
      <c r="E394" s="89"/>
      <c r="F394" s="89" t="str">
        <f>E393</f>
        <v xml:space="preserve">  </v>
      </c>
      <c r="G394" s="76"/>
      <c r="H394" s="134"/>
      <c r="I394" s="134"/>
      <c r="J394" s="134"/>
      <c r="K394" s="134"/>
      <c r="L394" s="76"/>
      <c r="M394" s="82"/>
      <c r="N394" s="76" t="s">
        <v>31</v>
      </c>
      <c r="O394" s="89"/>
      <c r="P394" s="90" t="str">
        <f>O393</f>
        <v xml:space="preserve">  </v>
      </c>
    </row>
    <row r="395" spans="2:16" ht="15.75" hidden="1" x14ac:dyDescent="0.25">
      <c r="B395" s="60" t="str">
        <f>IFERROR(IF(EOMONTH(B393,1)&gt;Questionnaire!$I$9,"  ",EOMONTH(B393,1)),"  ")</f>
        <v xml:space="preserve">  </v>
      </c>
      <c r="C395" s="61" t="s">
        <v>32</v>
      </c>
      <c r="D395" s="61"/>
      <c r="E395" s="84">
        <f>IFERROR(-VLOOKUP(B395,Calculations!$G$10:$N$448,8,FALSE),0)</f>
        <v>0</v>
      </c>
      <c r="F395" s="84"/>
      <c r="G395" s="61"/>
      <c r="H395" s="61" t="s">
        <v>102</v>
      </c>
      <c r="I395" s="61"/>
      <c r="J395" s="84">
        <f>K397</f>
        <v>0</v>
      </c>
      <c r="K395" s="84"/>
      <c r="L395" s="61"/>
      <c r="M395" s="61" t="s">
        <v>102</v>
      </c>
      <c r="N395" s="68"/>
      <c r="O395" s="84">
        <f>J395</f>
        <v>0</v>
      </c>
      <c r="P395" s="91"/>
    </row>
    <row r="396" spans="2:16" ht="15.75" hidden="1" x14ac:dyDescent="0.25">
      <c r="B396" s="74"/>
      <c r="C396" s="14" t="s">
        <v>33</v>
      </c>
      <c r="E396" s="86" t="str">
        <f>IFERROR(VLOOKUP(B395,Calculations!$G$10:$M$448,7,FALSE),0)</f>
        <v xml:space="preserve">  </v>
      </c>
      <c r="F396" s="86"/>
      <c r="H396" s="14" t="s">
        <v>35</v>
      </c>
      <c r="J396" s="86" t="str">
        <f>K398</f>
        <v xml:space="preserve">  </v>
      </c>
      <c r="K396" s="86"/>
      <c r="M396" s="14" t="s">
        <v>94</v>
      </c>
      <c r="N396" s="73"/>
      <c r="O396" s="86" t="str">
        <f>J396</f>
        <v xml:space="preserve">  </v>
      </c>
      <c r="P396" s="92"/>
    </row>
    <row r="397" spans="2:16" ht="15.75" hidden="1" x14ac:dyDescent="0.25">
      <c r="B397" s="74"/>
      <c r="C397" s="73"/>
      <c r="D397" s="14" t="s">
        <v>31</v>
      </c>
      <c r="E397" s="86"/>
      <c r="F397" s="86">
        <f>IFERROR(E395+E396,0)</f>
        <v>0</v>
      </c>
      <c r="H397" s="73"/>
      <c r="I397" s="14" t="s">
        <v>32</v>
      </c>
      <c r="J397" s="86"/>
      <c r="K397" s="86">
        <f>E395</f>
        <v>0</v>
      </c>
      <c r="M397" s="72"/>
      <c r="N397" s="14" t="s">
        <v>31</v>
      </c>
      <c r="O397" s="86"/>
      <c r="P397" s="92">
        <f>F397</f>
        <v>0</v>
      </c>
    </row>
    <row r="398" spans="2:16" ht="15.75" hidden="1" x14ac:dyDescent="0.25">
      <c r="B398" s="74"/>
      <c r="C398" s="73"/>
      <c r="E398" s="86"/>
      <c r="F398" s="86"/>
      <c r="H398" s="73"/>
      <c r="I398" s="14" t="s">
        <v>33</v>
      </c>
      <c r="J398" s="86"/>
      <c r="K398" s="86" t="str">
        <f>E396</f>
        <v xml:space="preserve">  </v>
      </c>
      <c r="M398" s="72"/>
      <c r="N398" s="73"/>
      <c r="O398" s="86"/>
      <c r="P398" s="92"/>
    </row>
    <row r="399" spans="2:16" ht="15.75" hidden="1" x14ac:dyDescent="0.25">
      <c r="B399" s="74"/>
      <c r="C399" s="73"/>
      <c r="E399" s="86"/>
      <c r="F399" s="86"/>
      <c r="H399" s="73"/>
      <c r="J399" s="86"/>
      <c r="K399" s="86"/>
      <c r="M399" s="72"/>
      <c r="N399" s="73"/>
      <c r="O399" s="86"/>
      <c r="P399" s="92"/>
    </row>
    <row r="400" spans="2:16" ht="15.75" hidden="1" x14ac:dyDescent="0.25">
      <c r="B400" s="70" t="str">
        <f>B395</f>
        <v xml:space="preserve">  </v>
      </c>
      <c r="C400" s="133" t="s">
        <v>34</v>
      </c>
      <c r="D400" s="133"/>
      <c r="E400" s="133"/>
      <c r="F400" s="133"/>
      <c r="H400" s="14" t="s">
        <v>103</v>
      </c>
      <c r="J400" s="86" t="str">
        <f>IFERROR(VLOOKUP(B400,Calculations!$Z$10:$AB$448,3,FALSE),0)</f>
        <v xml:space="preserve">  </v>
      </c>
      <c r="K400" s="86"/>
      <c r="M400" s="14" t="s">
        <v>104</v>
      </c>
      <c r="O400" s="86" t="str">
        <f>J400</f>
        <v xml:space="preserve">  </v>
      </c>
      <c r="P400" s="92"/>
    </row>
    <row r="401" spans="2:16" ht="15.75" hidden="1" x14ac:dyDescent="0.25">
      <c r="B401" s="74"/>
      <c r="C401" s="133"/>
      <c r="D401" s="133"/>
      <c r="E401" s="133"/>
      <c r="F401" s="133"/>
      <c r="H401" s="77"/>
      <c r="I401" s="14" t="s">
        <v>91</v>
      </c>
      <c r="J401" s="86"/>
      <c r="K401" s="86" t="str">
        <f>J400</f>
        <v xml:space="preserve">  </v>
      </c>
      <c r="M401" s="77"/>
      <c r="N401" s="14" t="s">
        <v>91</v>
      </c>
      <c r="O401" s="86"/>
      <c r="P401" s="92" t="str">
        <f>O400</f>
        <v xml:space="preserve">  </v>
      </c>
    </row>
    <row r="402" spans="2:16" ht="15.75" hidden="1" x14ac:dyDescent="0.25">
      <c r="B402" s="74"/>
      <c r="C402" s="133"/>
      <c r="D402" s="133"/>
      <c r="E402" s="133"/>
      <c r="F402" s="133"/>
      <c r="H402" s="77"/>
      <c r="J402" s="86"/>
      <c r="K402" s="86"/>
      <c r="M402" s="77"/>
      <c r="O402" s="86"/>
      <c r="P402" s="92"/>
    </row>
    <row r="403" spans="2:16" ht="15.75" hidden="1" x14ac:dyDescent="0.25">
      <c r="B403" s="74"/>
      <c r="C403" s="81"/>
      <c r="D403" s="81"/>
      <c r="E403" s="81"/>
      <c r="F403" s="81"/>
      <c r="H403" s="77"/>
      <c r="J403" s="86"/>
      <c r="K403" s="86"/>
      <c r="M403" s="77"/>
      <c r="O403" s="86"/>
      <c r="P403" s="92"/>
    </row>
    <row r="404" spans="2:16" ht="15.75" hidden="1" x14ac:dyDescent="0.25">
      <c r="B404" s="70" t="str">
        <f>B400</f>
        <v xml:space="preserve">  </v>
      </c>
      <c r="C404" s="14" t="s">
        <v>106</v>
      </c>
      <c r="E404" s="86" t="str">
        <f>IFERROR(VLOOKUP(B404,Calculations!$G$10:$W$448,17,FALSE),0)</f>
        <v xml:space="preserve">  </v>
      </c>
      <c r="F404" s="86"/>
      <c r="H404" s="133" t="s">
        <v>34</v>
      </c>
      <c r="I404" s="133"/>
      <c r="J404" s="133"/>
      <c r="K404" s="133"/>
      <c r="M404" s="14" t="s">
        <v>105</v>
      </c>
      <c r="O404" s="86" t="str">
        <f>E404</f>
        <v xml:space="preserve">  </v>
      </c>
      <c r="P404" s="92"/>
    </row>
    <row r="405" spans="2:16" ht="15.75" hidden="1" x14ac:dyDescent="0.25">
      <c r="B405" s="75"/>
      <c r="C405" s="82"/>
      <c r="D405" s="76" t="s">
        <v>31</v>
      </c>
      <c r="E405" s="89"/>
      <c r="F405" s="89" t="str">
        <f>E404</f>
        <v xml:space="preserve">  </v>
      </c>
      <c r="G405" s="76"/>
      <c r="H405" s="134"/>
      <c r="I405" s="134"/>
      <c r="J405" s="134"/>
      <c r="K405" s="134"/>
      <c r="L405" s="76"/>
      <c r="M405" s="82"/>
      <c r="N405" s="76" t="s">
        <v>31</v>
      </c>
      <c r="O405" s="89"/>
      <c r="P405" s="90" t="str">
        <f>O404</f>
        <v xml:space="preserve">  </v>
      </c>
    </row>
    <row r="406" spans="2:16" ht="15.75" hidden="1" x14ac:dyDescent="0.25">
      <c r="B406" s="60" t="str">
        <f>IFERROR(IF(EOMONTH(B404,1)&gt;Questionnaire!$I$9,"  ",EOMONTH(B404,1)),"  ")</f>
        <v xml:space="preserve">  </v>
      </c>
      <c r="C406" s="61" t="s">
        <v>32</v>
      </c>
      <c r="D406" s="61"/>
      <c r="E406" s="84">
        <f>IFERROR(-VLOOKUP(B406,Calculations!$G$10:$N$448,8,FALSE),0)</f>
        <v>0</v>
      </c>
      <c r="F406" s="84"/>
      <c r="G406" s="61"/>
      <c r="H406" s="61" t="s">
        <v>102</v>
      </c>
      <c r="I406" s="61"/>
      <c r="J406" s="84">
        <f>K408</f>
        <v>0</v>
      </c>
      <c r="K406" s="84"/>
      <c r="L406" s="61"/>
      <c r="M406" s="61" t="s">
        <v>102</v>
      </c>
      <c r="N406" s="68"/>
      <c r="O406" s="84">
        <f>J406</f>
        <v>0</v>
      </c>
      <c r="P406" s="91"/>
    </row>
    <row r="407" spans="2:16" ht="15.75" hidden="1" x14ac:dyDescent="0.25">
      <c r="B407" s="74"/>
      <c r="C407" s="14" t="s">
        <v>33</v>
      </c>
      <c r="E407" s="86" t="str">
        <f>IFERROR(VLOOKUP(B406,Calculations!$G$10:$M$448,7,FALSE),0)</f>
        <v xml:space="preserve">  </v>
      </c>
      <c r="F407" s="86"/>
      <c r="H407" s="14" t="s">
        <v>35</v>
      </c>
      <c r="J407" s="86" t="str">
        <f>K409</f>
        <v xml:space="preserve">  </v>
      </c>
      <c r="K407" s="86"/>
      <c r="M407" s="14" t="s">
        <v>94</v>
      </c>
      <c r="N407" s="73"/>
      <c r="O407" s="86" t="str">
        <f>J407</f>
        <v xml:space="preserve">  </v>
      </c>
      <c r="P407" s="92"/>
    </row>
    <row r="408" spans="2:16" ht="15.75" hidden="1" x14ac:dyDescent="0.25">
      <c r="B408" s="74"/>
      <c r="C408" s="73"/>
      <c r="D408" s="14" t="s">
        <v>31</v>
      </c>
      <c r="E408" s="86"/>
      <c r="F408" s="86">
        <f>IFERROR(E406+E407,0)</f>
        <v>0</v>
      </c>
      <c r="H408" s="73"/>
      <c r="I408" s="14" t="s">
        <v>32</v>
      </c>
      <c r="J408" s="86"/>
      <c r="K408" s="86">
        <f>E406</f>
        <v>0</v>
      </c>
      <c r="M408" s="72"/>
      <c r="N408" s="14" t="s">
        <v>31</v>
      </c>
      <c r="O408" s="86"/>
      <c r="P408" s="92">
        <f>F408</f>
        <v>0</v>
      </c>
    </row>
    <row r="409" spans="2:16" ht="15.75" hidden="1" x14ac:dyDescent="0.25">
      <c r="B409" s="74"/>
      <c r="C409" s="73"/>
      <c r="E409" s="86"/>
      <c r="F409" s="86"/>
      <c r="H409" s="73"/>
      <c r="I409" s="14" t="s">
        <v>33</v>
      </c>
      <c r="J409" s="86"/>
      <c r="K409" s="86" t="str">
        <f>E407</f>
        <v xml:space="preserve">  </v>
      </c>
      <c r="M409" s="72"/>
      <c r="N409" s="73"/>
      <c r="O409" s="86"/>
      <c r="P409" s="92"/>
    </row>
    <row r="410" spans="2:16" ht="15.75" hidden="1" x14ac:dyDescent="0.25">
      <c r="B410" s="74"/>
      <c r="C410" s="73"/>
      <c r="E410" s="86"/>
      <c r="F410" s="86"/>
      <c r="H410" s="73"/>
      <c r="J410" s="86"/>
      <c r="K410" s="86"/>
      <c r="M410" s="72"/>
      <c r="N410" s="73"/>
      <c r="O410" s="86"/>
      <c r="P410" s="92"/>
    </row>
    <row r="411" spans="2:16" ht="15.75" hidden="1" x14ac:dyDescent="0.25">
      <c r="B411" s="70" t="str">
        <f>B406</f>
        <v xml:space="preserve">  </v>
      </c>
      <c r="C411" s="133" t="s">
        <v>34</v>
      </c>
      <c r="D411" s="133"/>
      <c r="E411" s="133"/>
      <c r="F411" s="133"/>
      <c r="H411" s="14" t="s">
        <v>103</v>
      </c>
      <c r="J411" s="86" t="str">
        <f>IFERROR(VLOOKUP(B411,Calculations!$Z$10:$AB$448,3,FALSE),0)</f>
        <v xml:space="preserve">  </v>
      </c>
      <c r="K411" s="86"/>
      <c r="M411" s="14" t="s">
        <v>104</v>
      </c>
      <c r="O411" s="86" t="str">
        <f>J411</f>
        <v xml:space="preserve">  </v>
      </c>
      <c r="P411" s="92"/>
    </row>
    <row r="412" spans="2:16" ht="15.75" hidden="1" x14ac:dyDescent="0.25">
      <c r="B412" s="74"/>
      <c r="C412" s="133"/>
      <c r="D412" s="133"/>
      <c r="E412" s="133"/>
      <c r="F412" s="133"/>
      <c r="H412" s="77"/>
      <c r="I412" s="14" t="s">
        <v>91</v>
      </c>
      <c r="J412" s="86"/>
      <c r="K412" s="86" t="str">
        <f>J411</f>
        <v xml:space="preserve">  </v>
      </c>
      <c r="M412" s="77"/>
      <c r="N412" s="14" t="s">
        <v>91</v>
      </c>
      <c r="O412" s="86"/>
      <c r="P412" s="92" t="str">
        <f>O411</f>
        <v xml:space="preserve">  </v>
      </c>
    </row>
    <row r="413" spans="2:16" ht="15.75" hidden="1" x14ac:dyDescent="0.25">
      <c r="B413" s="74"/>
      <c r="C413" s="133"/>
      <c r="D413" s="133"/>
      <c r="E413" s="133"/>
      <c r="F413" s="133"/>
      <c r="H413" s="77"/>
      <c r="J413" s="86"/>
      <c r="K413" s="86"/>
      <c r="M413" s="77"/>
      <c r="O413" s="86"/>
      <c r="P413" s="92"/>
    </row>
    <row r="414" spans="2:16" ht="15.75" hidden="1" x14ac:dyDescent="0.25">
      <c r="B414" s="74"/>
      <c r="C414" s="81"/>
      <c r="D414" s="81"/>
      <c r="E414" s="81"/>
      <c r="F414" s="81"/>
      <c r="H414" s="77"/>
      <c r="J414" s="86"/>
      <c r="K414" s="86"/>
      <c r="M414" s="77"/>
      <c r="O414" s="86"/>
      <c r="P414" s="92"/>
    </row>
    <row r="415" spans="2:16" ht="15.75" hidden="1" x14ac:dyDescent="0.25">
      <c r="B415" s="70" t="str">
        <f>B411</f>
        <v xml:space="preserve">  </v>
      </c>
      <c r="C415" s="14" t="s">
        <v>106</v>
      </c>
      <c r="E415" s="86" t="str">
        <f>IFERROR(VLOOKUP(B415,Calculations!$G$10:$W$448,17,FALSE),0)</f>
        <v xml:space="preserve">  </v>
      </c>
      <c r="F415" s="86"/>
      <c r="H415" s="133" t="s">
        <v>34</v>
      </c>
      <c r="I415" s="133"/>
      <c r="J415" s="133"/>
      <c r="K415" s="133"/>
      <c r="M415" s="14" t="s">
        <v>105</v>
      </c>
      <c r="O415" s="86" t="str">
        <f>E415</f>
        <v xml:space="preserve">  </v>
      </c>
      <c r="P415" s="92"/>
    </row>
    <row r="416" spans="2:16" ht="15.75" hidden="1" x14ac:dyDescent="0.25">
      <c r="B416" s="75"/>
      <c r="C416" s="82"/>
      <c r="D416" s="76" t="s">
        <v>31</v>
      </c>
      <c r="E416" s="89"/>
      <c r="F416" s="89" t="str">
        <f>E415</f>
        <v xml:space="preserve">  </v>
      </c>
      <c r="G416" s="76"/>
      <c r="H416" s="134"/>
      <c r="I416" s="134"/>
      <c r="J416" s="134"/>
      <c r="K416" s="134"/>
      <c r="L416" s="76"/>
      <c r="M416" s="82"/>
      <c r="N416" s="76" t="s">
        <v>31</v>
      </c>
      <c r="O416" s="89"/>
      <c r="P416" s="90" t="str">
        <f>O415</f>
        <v xml:space="preserve">  </v>
      </c>
    </row>
    <row r="417" spans="2:16" ht="15.75" hidden="1" x14ac:dyDescent="0.25">
      <c r="B417" s="60" t="str">
        <f>IFERROR(IF(EOMONTH(B415,1)&gt;Questionnaire!$I$9,"  ",EOMONTH(B415,1)),"  ")</f>
        <v xml:space="preserve">  </v>
      </c>
      <c r="C417" s="61" t="s">
        <v>32</v>
      </c>
      <c r="D417" s="61"/>
      <c r="E417" s="84">
        <f>IFERROR(-VLOOKUP(B417,Calculations!$G$10:$N$448,8,FALSE),0)</f>
        <v>0</v>
      </c>
      <c r="F417" s="84"/>
      <c r="G417" s="61"/>
      <c r="H417" s="61" t="s">
        <v>102</v>
      </c>
      <c r="I417" s="61"/>
      <c r="J417" s="84">
        <f>K419</f>
        <v>0</v>
      </c>
      <c r="K417" s="84"/>
      <c r="L417" s="61"/>
      <c r="M417" s="61" t="s">
        <v>102</v>
      </c>
      <c r="N417" s="68"/>
      <c r="O417" s="84">
        <f>J417</f>
        <v>0</v>
      </c>
      <c r="P417" s="91"/>
    </row>
    <row r="418" spans="2:16" ht="15.75" hidden="1" x14ac:dyDescent="0.25">
      <c r="B418" s="74"/>
      <c r="C418" s="14" t="s">
        <v>33</v>
      </c>
      <c r="E418" s="86" t="str">
        <f>IFERROR(VLOOKUP(B417,Calculations!$G$10:$M$448,7,FALSE),0)</f>
        <v xml:space="preserve">  </v>
      </c>
      <c r="F418" s="86"/>
      <c r="H418" s="14" t="s">
        <v>35</v>
      </c>
      <c r="J418" s="86" t="str">
        <f>K420</f>
        <v xml:space="preserve">  </v>
      </c>
      <c r="K418" s="86"/>
      <c r="M418" s="14" t="s">
        <v>94</v>
      </c>
      <c r="N418" s="73"/>
      <c r="O418" s="86" t="str">
        <f>J418</f>
        <v xml:space="preserve">  </v>
      </c>
      <c r="P418" s="92"/>
    </row>
    <row r="419" spans="2:16" ht="15.75" hidden="1" x14ac:dyDescent="0.25">
      <c r="B419" s="74"/>
      <c r="C419" s="73"/>
      <c r="D419" s="14" t="s">
        <v>31</v>
      </c>
      <c r="E419" s="86"/>
      <c r="F419" s="86">
        <f>IFERROR(E417+E418,0)</f>
        <v>0</v>
      </c>
      <c r="H419" s="73"/>
      <c r="I419" s="14" t="s">
        <v>32</v>
      </c>
      <c r="J419" s="86"/>
      <c r="K419" s="86">
        <f>E417</f>
        <v>0</v>
      </c>
      <c r="M419" s="72"/>
      <c r="N419" s="14" t="s">
        <v>31</v>
      </c>
      <c r="O419" s="86"/>
      <c r="P419" s="92">
        <f>F419</f>
        <v>0</v>
      </c>
    </row>
    <row r="420" spans="2:16" ht="15.75" hidden="1" x14ac:dyDescent="0.25">
      <c r="B420" s="74"/>
      <c r="C420" s="73"/>
      <c r="E420" s="86"/>
      <c r="F420" s="86"/>
      <c r="H420" s="73"/>
      <c r="I420" s="14" t="s">
        <v>33</v>
      </c>
      <c r="J420" s="86"/>
      <c r="K420" s="86" t="str">
        <f>E418</f>
        <v xml:space="preserve">  </v>
      </c>
      <c r="M420" s="72"/>
      <c r="N420" s="73"/>
      <c r="O420" s="86"/>
      <c r="P420" s="92"/>
    </row>
    <row r="421" spans="2:16" ht="15.75" hidden="1" x14ac:dyDescent="0.25">
      <c r="B421" s="74"/>
      <c r="C421" s="73"/>
      <c r="E421" s="86"/>
      <c r="F421" s="86"/>
      <c r="H421" s="73"/>
      <c r="J421" s="86"/>
      <c r="K421" s="86"/>
      <c r="M421" s="72"/>
      <c r="N421" s="73"/>
      <c r="O421" s="86"/>
      <c r="P421" s="92"/>
    </row>
    <row r="422" spans="2:16" ht="15.75" hidden="1" x14ac:dyDescent="0.25">
      <c r="B422" s="70" t="str">
        <f>B417</f>
        <v xml:space="preserve">  </v>
      </c>
      <c r="C422" s="133" t="s">
        <v>34</v>
      </c>
      <c r="D422" s="133"/>
      <c r="E422" s="133"/>
      <c r="F422" s="133"/>
      <c r="H422" s="14" t="s">
        <v>103</v>
      </c>
      <c r="J422" s="86" t="str">
        <f>IFERROR(VLOOKUP(B422,Calculations!$Z$10:$AB$448,3,FALSE),0)</f>
        <v xml:space="preserve">  </v>
      </c>
      <c r="K422" s="86"/>
      <c r="M422" s="14" t="s">
        <v>104</v>
      </c>
      <c r="O422" s="86" t="str">
        <f>J422</f>
        <v xml:space="preserve">  </v>
      </c>
      <c r="P422" s="92"/>
    </row>
    <row r="423" spans="2:16" ht="15.75" hidden="1" x14ac:dyDescent="0.25">
      <c r="B423" s="74"/>
      <c r="C423" s="133"/>
      <c r="D423" s="133"/>
      <c r="E423" s="133"/>
      <c r="F423" s="133"/>
      <c r="H423" s="77"/>
      <c r="I423" s="14" t="s">
        <v>91</v>
      </c>
      <c r="J423" s="86"/>
      <c r="K423" s="86" t="str">
        <f>J422</f>
        <v xml:space="preserve">  </v>
      </c>
      <c r="M423" s="77"/>
      <c r="N423" s="14" t="s">
        <v>91</v>
      </c>
      <c r="O423" s="86"/>
      <c r="P423" s="92" t="str">
        <f>O422</f>
        <v xml:space="preserve">  </v>
      </c>
    </row>
    <row r="424" spans="2:16" ht="15.75" hidden="1" x14ac:dyDescent="0.25">
      <c r="B424" s="74"/>
      <c r="C424" s="133"/>
      <c r="D424" s="133"/>
      <c r="E424" s="133"/>
      <c r="F424" s="133"/>
      <c r="H424" s="77"/>
      <c r="J424" s="86"/>
      <c r="K424" s="86"/>
      <c r="M424" s="77"/>
      <c r="O424" s="86"/>
      <c r="P424" s="92"/>
    </row>
    <row r="425" spans="2:16" ht="15.75" hidden="1" x14ac:dyDescent="0.25">
      <c r="B425" s="74"/>
      <c r="C425" s="81"/>
      <c r="D425" s="81"/>
      <c r="E425" s="81"/>
      <c r="F425" s="81"/>
      <c r="H425" s="77"/>
      <c r="J425" s="86"/>
      <c r="K425" s="86"/>
      <c r="M425" s="77"/>
      <c r="O425" s="86"/>
      <c r="P425" s="92"/>
    </row>
    <row r="426" spans="2:16" ht="15.75" hidden="1" x14ac:dyDescent="0.25">
      <c r="B426" s="70" t="str">
        <f>B422</f>
        <v xml:space="preserve">  </v>
      </c>
      <c r="C426" s="14" t="s">
        <v>106</v>
      </c>
      <c r="E426" s="86" t="str">
        <f>IFERROR(VLOOKUP(B426,Calculations!$G$10:$W$448,17,FALSE),0)</f>
        <v xml:space="preserve">  </v>
      </c>
      <c r="F426" s="86"/>
      <c r="H426" s="133" t="s">
        <v>34</v>
      </c>
      <c r="I426" s="133"/>
      <c r="J426" s="133"/>
      <c r="K426" s="133"/>
      <c r="M426" s="14" t="s">
        <v>105</v>
      </c>
      <c r="O426" s="86" t="str">
        <f>E426</f>
        <v xml:space="preserve">  </v>
      </c>
      <c r="P426" s="92"/>
    </row>
    <row r="427" spans="2:16" ht="15.75" hidden="1" x14ac:dyDescent="0.25">
      <c r="B427" s="75"/>
      <c r="C427" s="82"/>
      <c r="D427" s="76" t="s">
        <v>31</v>
      </c>
      <c r="E427" s="89"/>
      <c r="F427" s="89" t="str">
        <f>E426</f>
        <v xml:space="preserve">  </v>
      </c>
      <c r="G427" s="76"/>
      <c r="H427" s="134"/>
      <c r="I427" s="134"/>
      <c r="J427" s="134"/>
      <c r="K427" s="134"/>
      <c r="L427" s="76"/>
      <c r="M427" s="82"/>
      <c r="N427" s="76" t="s">
        <v>31</v>
      </c>
      <c r="O427" s="89"/>
      <c r="P427" s="90" t="str">
        <f>O426</f>
        <v xml:space="preserve">  </v>
      </c>
    </row>
    <row r="428" spans="2:16" ht="15.75" x14ac:dyDescent="0.25">
      <c r="B428" s="60" t="str">
        <f>IFERROR(IF(EOMONTH(B426,1)&gt;Questionnaire!$I$9,"  ",EOMONTH(B426,1)),"  ")</f>
        <v xml:space="preserve">  </v>
      </c>
      <c r="C428" s="61" t="s">
        <v>32</v>
      </c>
      <c r="D428" s="61"/>
      <c r="E428" s="84">
        <f>IFERROR(-VLOOKUP(B428,Calculations!$G$10:$N$448,8,FALSE),0)</f>
        <v>0</v>
      </c>
      <c r="F428" s="84"/>
      <c r="G428" s="61"/>
      <c r="H428" s="61" t="s">
        <v>102</v>
      </c>
      <c r="I428" s="61"/>
      <c r="J428" s="84">
        <f>K430</f>
        <v>0</v>
      </c>
      <c r="K428" s="84"/>
      <c r="L428" s="61"/>
      <c r="M428" s="61" t="s">
        <v>102</v>
      </c>
      <c r="N428" s="68"/>
      <c r="O428" s="84">
        <f>J428</f>
        <v>0</v>
      </c>
      <c r="P428" s="91"/>
    </row>
    <row r="429" spans="2:16" ht="15.75" x14ac:dyDescent="0.25">
      <c r="B429" s="74"/>
      <c r="C429" s="14" t="s">
        <v>33</v>
      </c>
      <c r="E429" s="86" t="str">
        <f>IFERROR(VLOOKUP(B428,Calculations!$G$10:$M$448,7,FALSE),0)</f>
        <v xml:space="preserve">  </v>
      </c>
      <c r="F429" s="86"/>
      <c r="H429" s="14" t="s">
        <v>35</v>
      </c>
      <c r="J429" s="86" t="str">
        <f>K431</f>
        <v xml:space="preserve">  </v>
      </c>
      <c r="K429" s="86"/>
      <c r="M429" s="14" t="s">
        <v>94</v>
      </c>
      <c r="N429" s="73"/>
      <c r="O429" s="86" t="str">
        <f>J429</f>
        <v xml:space="preserve">  </v>
      </c>
      <c r="P429" s="92"/>
    </row>
    <row r="430" spans="2:16" ht="15.75" x14ac:dyDescent="0.25">
      <c r="B430" s="74"/>
      <c r="C430" s="73"/>
      <c r="D430" s="14" t="s">
        <v>31</v>
      </c>
      <c r="E430" s="86"/>
      <c r="F430" s="86">
        <f>IFERROR(E428+E429,0)</f>
        <v>0</v>
      </c>
      <c r="H430" s="73"/>
      <c r="I430" s="14" t="s">
        <v>32</v>
      </c>
      <c r="J430" s="86"/>
      <c r="K430" s="86">
        <f>E428</f>
        <v>0</v>
      </c>
      <c r="M430" s="72"/>
      <c r="N430" s="14" t="s">
        <v>31</v>
      </c>
      <c r="O430" s="86"/>
      <c r="P430" s="92">
        <f>F430</f>
        <v>0</v>
      </c>
    </row>
    <row r="431" spans="2:16" ht="15.75" x14ac:dyDescent="0.25">
      <c r="B431" s="74"/>
      <c r="C431" s="73"/>
      <c r="E431" s="86"/>
      <c r="F431" s="86"/>
      <c r="H431" s="73"/>
      <c r="I431" s="14" t="s">
        <v>33</v>
      </c>
      <c r="J431" s="86"/>
      <c r="K431" s="86" t="str">
        <f>E429</f>
        <v xml:space="preserve">  </v>
      </c>
      <c r="M431" s="72"/>
      <c r="N431" s="73"/>
      <c r="O431" s="86"/>
      <c r="P431" s="92"/>
    </row>
    <row r="432" spans="2:16" ht="15.75" x14ac:dyDescent="0.25">
      <c r="B432" s="74"/>
      <c r="C432" s="73"/>
      <c r="E432" s="86"/>
      <c r="F432" s="86"/>
      <c r="H432" s="73"/>
      <c r="J432" s="86"/>
      <c r="K432" s="86"/>
      <c r="M432" s="72"/>
      <c r="N432" s="73"/>
      <c r="O432" s="86"/>
      <c r="P432" s="92"/>
    </row>
    <row r="433" spans="2:16" ht="15.75" x14ac:dyDescent="0.25">
      <c r="B433" s="70" t="str">
        <f>B428</f>
        <v xml:space="preserve">  </v>
      </c>
      <c r="C433" s="133" t="s">
        <v>34</v>
      </c>
      <c r="D433" s="133"/>
      <c r="E433" s="133"/>
      <c r="F433" s="133"/>
      <c r="H433" s="14" t="s">
        <v>103</v>
      </c>
      <c r="J433" s="86" t="str">
        <f>IFERROR(VLOOKUP(B433,Calculations!$Z$10:$AB$448,3,FALSE),0)</f>
        <v xml:space="preserve">  </v>
      </c>
      <c r="K433" s="86"/>
      <c r="M433" s="14" t="s">
        <v>104</v>
      </c>
      <c r="O433" s="86" t="str">
        <f>J433</f>
        <v xml:space="preserve">  </v>
      </c>
      <c r="P433" s="92"/>
    </row>
    <row r="434" spans="2:16" ht="15.75" x14ac:dyDescent="0.25">
      <c r="B434" s="74"/>
      <c r="C434" s="133"/>
      <c r="D434" s="133"/>
      <c r="E434" s="133"/>
      <c r="F434" s="133"/>
      <c r="H434" s="77"/>
      <c r="I434" s="14" t="s">
        <v>91</v>
      </c>
      <c r="J434" s="86"/>
      <c r="K434" s="86" t="str">
        <f>J433</f>
        <v xml:space="preserve">  </v>
      </c>
      <c r="M434" s="77"/>
      <c r="N434" s="14" t="s">
        <v>91</v>
      </c>
      <c r="O434" s="86"/>
      <c r="P434" s="92" t="str">
        <f>O433</f>
        <v xml:space="preserve">  </v>
      </c>
    </row>
    <row r="435" spans="2:16" ht="15.75" x14ac:dyDescent="0.25">
      <c r="B435" s="74"/>
      <c r="C435" s="133"/>
      <c r="D435" s="133"/>
      <c r="E435" s="133"/>
      <c r="F435" s="133"/>
      <c r="H435" s="77"/>
      <c r="J435" s="86"/>
      <c r="K435" s="86"/>
      <c r="M435" s="77"/>
      <c r="O435" s="86"/>
      <c r="P435" s="92"/>
    </row>
    <row r="436" spans="2:16" ht="15.75" x14ac:dyDescent="0.25">
      <c r="B436" s="74"/>
      <c r="C436" s="81"/>
      <c r="D436" s="81"/>
      <c r="E436" s="81"/>
      <c r="F436" s="81"/>
      <c r="H436" s="77"/>
      <c r="J436" s="86"/>
      <c r="K436" s="86"/>
      <c r="M436" s="77"/>
      <c r="O436" s="86"/>
      <c r="P436" s="92"/>
    </row>
    <row r="437" spans="2:16" ht="15.75" x14ac:dyDescent="0.25">
      <c r="B437" s="70" t="str">
        <f>B433</f>
        <v xml:space="preserve">  </v>
      </c>
      <c r="C437" s="14" t="s">
        <v>106</v>
      </c>
      <c r="E437" s="86" t="str">
        <f>IFERROR(VLOOKUP(B437,Calculations!$G$10:$W$448,17,FALSE),0)</f>
        <v xml:space="preserve">  </v>
      </c>
      <c r="F437" s="86"/>
      <c r="H437" s="133" t="s">
        <v>34</v>
      </c>
      <c r="I437" s="133"/>
      <c r="J437" s="133"/>
      <c r="K437" s="133"/>
      <c r="M437" s="14" t="s">
        <v>105</v>
      </c>
      <c r="O437" s="86" t="str">
        <f>E437</f>
        <v xml:space="preserve">  </v>
      </c>
      <c r="P437" s="92"/>
    </row>
    <row r="438" spans="2:16" ht="15.75" x14ac:dyDescent="0.25">
      <c r="B438" s="75"/>
      <c r="C438" s="82"/>
      <c r="D438" s="76" t="s">
        <v>31</v>
      </c>
      <c r="E438" s="89"/>
      <c r="F438" s="89" t="str">
        <f>E437</f>
        <v xml:space="preserve">  </v>
      </c>
      <c r="G438" s="76"/>
      <c r="H438" s="134"/>
      <c r="I438" s="134"/>
      <c r="J438" s="134"/>
      <c r="K438" s="134"/>
      <c r="L438" s="76"/>
      <c r="M438" s="82"/>
      <c r="N438" s="76" t="s">
        <v>31</v>
      </c>
      <c r="O438" s="89"/>
      <c r="P438" s="90" t="str">
        <f>O437</f>
        <v xml:space="preserve">  </v>
      </c>
    </row>
    <row r="439" spans="2:16" ht="15.75" x14ac:dyDescent="0.25">
      <c r="B439" s="60" t="str">
        <f>IFERROR(IF(EOMONTH(B437,1)&gt;Questionnaire!$I$9,"  ",EOMONTH(B437,1)),"  ")</f>
        <v xml:space="preserve">  </v>
      </c>
      <c r="C439" s="61" t="s">
        <v>32</v>
      </c>
      <c r="D439" s="61"/>
      <c r="E439" s="84">
        <f>IFERROR(-VLOOKUP(B439,Calculations!$G$10:$N$448,8,FALSE),0)</f>
        <v>0</v>
      </c>
      <c r="F439" s="84"/>
      <c r="G439" s="61"/>
      <c r="H439" s="61" t="s">
        <v>102</v>
      </c>
      <c r="I439" s="61"/>
      <c r="J439" s="84">
        <f>K441</f>
        <v>0</v>
      </c>
      <c r="K439" s="84"/>
      <c r="L439" s="61"/>
      <c r="M439" s="61" t="s">
        <v>102</v>
      </c>
      <c r="N439" s="68"/>
      <c r="O439" s="84">
        <f>J439</f>
        <v>0</v>
      </c>
      <c r="P439" s="91"/>
    </row>
    <row r="440" spans="2:16" ht="15.75" x14ac:dyDescent="0.25">
      <c r="B440" s="74"/>
      <c r="C440" s="14" t="s">
        <v>33</v>
      </c>
      <c r="E440" s="86" t="str">
        <f>IFERROR(VLOOKUP(B439,Calculations!$G$10:$M$448,7,FALSE),0)</f>
        <v xml:space="preserve">  </v>
      </c>
      <c r="F440" s="86"/>
      <c r="H440" s="14" t="s">
        <v>35</v>
      </c>
      <c r="J440" s="86" t="str">
        <f>K442</f>
        <v xml:space="preserve">  </v>
      </c>
      <c r="K440" s="86"/>
      <c r="M440" s="14" t="s">
        <v>94</v>
      </c>
      <c r="N440" s="73"/>
      <c r="O440" s="86" t="str">
        <f>J440</f>
        <v xml:space="preserve">  </v>
      </c>
      <c r="P440" s="92"/>
    </row>
    <row r="441" spans="2:16" ht="15.75" x14ac:dyDescent="0.25">
      <c r="B441" s="74"/>
      <c r="C441" s="73"/>
      <c r="D441" s="14" t="s">
        <v>31</v>
      </c>
      <c r="E441" s="86"/>
      <c r="F441" s="86">
        <f>IFERROR(E439+E440,0)</f>
        <v>0</v>
      </c>
      <c r="H441" s="73"/>
      <c r="I441" s="14" t="s">
        <v>32</v>
      </c>
      <c r="J441" s="86"/>
      <c r="K441" s="86">
        <f>E439</f>
        <v>0</v>
      </c>
      <c r="M441" s="72"/>
      <c r="N441" s="14" t="s">
        <v>31</v>
      </c>
      <c r="O441" s="86"/>
      <c r="P441" s="92">
        <f>F441</f>
        <v>0</v>
      </c>
    </row>
    <row r="442" spans="2:16" ht="15.75" x14ac:dyDescent="0.25">
      <c r="B442" s="74"/>
      <c r="C442" s="73"/>
      <c r="E442" s="86"/>
      <c r="F442" s="86"/>
      <c r="H442" s="73"/>
      <c r="I442" s="14" t="s">
        <v>33</v>
      </c>
      <c r="J442" s="86"/>
      <c r="K442" s="86" t="str">
        <f>E440</f>
        <v xml:space="preserve">  </v>
      </c>
      <c r="M442" s="72"/>
      <c r="N442" s="73"/>
      <c r="O442" s="86"/>
      <c r="P442" s="92"/>
    </row>
    <row r="443" spans="2:16" ht="15.75" x14ac:dyDescent="0.25">
      <c r="B443" s="74"/>
      <c r="C443" s="73"/>
      <c r="E443" s="86"/>
      <c r="F443" s="86"/>
      <c r="H443" s="73"/>
      <c r="J443" s="86"/>
      <c r="K443" s="86"/>
      <c r="M443" s="72"/>
      <c r="N443" s="73"/>
      <c r="O443" s="86"/>
      <c r="P443" s="92"/>
    </row>
    <row r="444" spans="2:16" ht="15.75" x14ac:dyDescent="0.25">
      <c r="B444" s="70" t="str">
        <f>B439</f>
        <v xml:space="preserve">  </v>
      </c>
      <c r="C444" s="133" t="s">
        <v>34</v>
      </c>
      <c r="D444" s="133"/>
      <c r="E444" s="133"/>
      <c r="F444" s="133"/>
      <c r="H444" s="14" t="s">
        <v>103</v>
      </c>
      <c r="J444" s="86" t="str">
        <f>IFERROR(VLOOKUP(B444,Calculations!$Z$10:$AB$448,3,FALSE),0)</f>
        <v xml:space="preserve">  </v>
      </c>
      <c r="K444" s="86"/>
      <c r="M444" s="14" t="s">
        <v>104</v>
      </c>
      <c r="O444" s="86" t="str">
        <f>J444</f>
        <v xml:space="preserve">  </v>
      </c>
      <c r="P444" s="92"/>
    </row>
    <row r="445" spans="2:16" ht="15.75" x14ac:dyDescent="0.25">
      <c r="B445" s="74"/>
      <c r="C445" s="133"/>
      <c r="D445" s="133"/>
      <c r="E445" s="133"/>
      <c r="F445" s="133"/>
      <c r="H445" s="77"/>
      <c r="I445" s="14" t="s">
        <v>91</v>
      </c>
      <c r="J445" s="86"/>
      <c r="K445" s="86" t="str">
        <f>J444</f>
        <v xml:space="preserve">  </v>
      </c>
      <c r="M445" s="77"/>
      <c r="N445" s="14" t="s">
        <v>91</v>
      </c>
      <c r="O445" s="86"/>
      <c r="P445" s="92" t="str">
        <f>O444</f>
        <v xml:space="preserve">  </v>
      </c>
    </row>
    <row r="446" spans="2:16" ht="15.75" x14ac:dyDescent="0.25">
      <c r="B446" s="74"/>
      <c r="C446" s="133"/>
      <c r="D446" s="133"/>
      <c r="E446" s="133"/>
      <c r="F446" s="133"/>
      <c r="H446" s="77"/>
      <c r="J446" s="86"/>
      <c r="K446" s="86"/>
      <c r="M446" s="77"/>
      <c r="O446" s="86"/>
      <c r="P446" s="92"/>
    </row>
    <row r="447" spans="2:16" ht="15.75" x14ac:dyDescent="0.25">
      <c r="B447" s="74"/>
      <c r="C447" s="81"/>
      <c r="D447" s="81"/>
      <c r="E447" s="81"/>
      <c r="F447" s="81"/>
      <c r="H447" s="77"/>
      <c r="J447" s="86"/>
      <c r="K447" s="86"/>
      <c r="M447" s="77"/>
      <c r="O447" s="86"/>
      <c r="P447" s="92"/>
    </row>
    <row r="448" spans="2:16" ht="15.75" x14ac:dyDescent="0.25">
      <c r="B448" s="70" t="str">
        <f>B444</f>
        <v xml:space="preserve">  </v>
      </c>
      <c r="C448" s="14" t="s">
        <v>106</v>
      </c>
      <c r="E448" s="86" t="str">
        <f>IFERROR(VLOOKUP(B448,Calculations!$G$10:$W$448,17,FALSE),0)</f>
        <v xml:space="preserve">  </v>
      </c>
      <c r="F448" s="86"/>
      <c r="H448" s="133" t="s">
        <v>34</v>
      </c>
      <c r="I448" s="133"/>
      <c r="J448" s="133"/>
      <c r="K448" s="133"/>
      <c r="M448" s="14" t="s">
        <v>105</v>
      </c>
      <c r="O448" s="86" t="str">
        <f>E448</f>
        <v xml:space="preserve">  </v>
      </c>
      <c r="P448" s="92"/>
    </row>
    <row r="449" spans="2:16" ht="15.75" x14ac:dyDescent="0.25">
      <c r="B449" s="75"/>
      <c r="C449" s="82"/>
      <c r="D449" s="76" t="s">
        <v>31</v>
      </c>
      <c r="E449" s="89"/>
      <c r="F449" s="89" t="str">
        <f>E448</f>
        <v xml:space="preserve">  </v>
      </c>
      <c r="G449" s="76"/>
      <c r="H449" s="134"/>
      <c r="I449" s="134"/>
      <c r="J449" s="134"/>
      <c r="K449" s="134"/>
      <c r="L449" s="76"/>
      <c r="M449" s="82"/>
      <c r="N449" s="76" t="s">
        <v>31</v>
      </c>
      <c r="O449" s="89"/>
      <c r="P449" s="90" t="str">
        <f>O448</f>
        <v xml:space="preserve">  </v>
      </c>
    </row>
    <row r="450" spans="2:16" ht="15.75" x14ac:dyDescent="0.25">
      <c r="B450" s="60" t="str">
        <f>IFERROR(IF(EOMONTH(B448,1)&gt;Questionnaire!$I$9,"  ",EOMONTH(B448,1)),"  ")</f>
        <v xml:space="preserve">  </v>
      </c>
      <c r="C450" s="61" t="s">
        <v>32</v>
      </c>
      <c r="D450" s="61"/>
      <c r="E450" s="84">
        <f>IFERROR(-VLOOKUP(B450,Calculations!$G$10:$N$448,8,FALSE),0)</f>
        <v>0</v>
      </c>
      <c r="F450" s="84"/>
      <c r="G450" s="61"/>
      <c r="H450" s="61" t="s">
        <v>102</v>
      </c>
      <c r="I450" s="61"/>
      <c r="J450" s="84">
        <f>K452</f>
        <v>0</v>
      </c>
      <c r="K450" s="84"/>
      <c r="L450" s="61"/>
      <c r="M450" s="61" t="s">
        <v>102</v>
      </c>
      <c r="N450" s="68"/>
      <c r="O450" s="84">
        <f>J450</f>
        <v>0</v>
      </c>
      <c r="P450" s="91"/>
    </row>
    <row r="451" spans="2:16" ht="15.75" x14ac:dyDescent="0.25">
      <c r="B451" s="74"/>
      <c r="C451" s="14" t="s">
        <v>33</v>
      </c>
      <c r="E451" s="86" t="str">
        <f>IFERROR(VLOOKUP(B450,Calculations!$G$10:$M$448,7,FALSE),0)</f>
        <v xml:space="preserve">  </v>
      </c>
      <c r="F451" s="86"/>
      <c r="H451" s="14" t="s">
        <v>35</v>
      </c>
      <c r="J451" s="86" t="str">
        <f>K453</f>
        <v xml:space="preserve">  </v>
      </c>
      <c r="K451" s="86"/>
      <c r="M451" s="14" t="s">
        <v>94</v>
      </c>
      <c r="N451" s="73"/>
      <c r="O451" s="86" t="str">
        <f>J451</f>
        <v xml:space="preserve">  </v>
      </c>
      <c r="P451" s="92"/>
    </row>
    <row r="452" spans="2:16" ht="15.75" x14ac:dyDescent="0.25">
      <c r="B452" s="74"/>
      <c r="C452" s="73"/>
      <c r="D452" s="14" t="s">
        <v>31</v>
      </c>
      <c r="E452" s="86"/>
      <c r="F452" s="86">
        <f>IFERROR(E450+E451,0)</f>
        <v>0</v>
      </c>
      <c r="H452" s="73"/>
      <c r="I452" s="14" t="s">
        <v>32</v>
      </c>
      <c r="J452" s="86"/>
      <c r="K452" s="86">
        <f>E450</f>
        <v>0</v>
      </c>
      <c r="M452" s="72"/>
      <c r="N452" s="14" t="s">
        <v>31</v>
      </c>
      <c r="O452" s="86"/>
      <c r="P452" s="92">
        <f>F452</f>
        <v>0</v>
      </c>
    </row>
    <row r="453" spans="2:16" ht="15.75" x14ac:dyDescent="0.25">
      <c r="B453" s="74"/>
      <c r="C453" s="73"/>
      <c r="E453" s="86"/>
      <c r="F453" s="86"/>
      <c r="H453" s="73"/>
      <c r="I453" s="14" t="s">
        <v>33</v>
      </c>
      <c r="J453" s="86"/>
      <c r="K453" s="86" t="str">
        <f>E451</f>
        <v xml:space="preserve">  </v>
      </c>
      <c r="M453" s="72"/>
      <c r="N453" s="73"/>
      <c r="O453" s="86"/>
      <c r="P453" s="92"/>
    </row>
    <row r="454" spans="2:16" ht="15.75" x14ac:dyDescent="0.25">
      <c r="B454" s="74"/>
      <c r="C454" s="73"/>
      <c r="E454" s="86"/>
      <c r="F454" s="86"/>
      <c r="H454" s="73"/>
      <c r="J454" s="86"/>
      <c r="K454" s="86"/>
      <c r="M454" s="72"/>
      <c r="N454" s="73"/>
      <c r="O454" s="86"/>
      <c r="P454" s="92"/>
    </row>
    <row r="455" spans="2:16" ht="15.75" x14ac:dyDescent="0.25">
      <c r="B455" s="70" t="str">
        <f>B450</f>
        <v xml:space="preserve">  </v>
      </c>
      <c r="C455" s="133" t="s">
        <v>34</v>
      </c>
      <c r="D455" s="133"/>
      <c r="E455" s="133"/>
      <c r="F455" s="133"/>
      <c r="H455" s="14" t="s">
        <v>103</v>
      </c>
      <c r="J455" s="86" t="str">
        <f>IFERROR(VLOOKUP(B455,Calculations!$Z$10:$AB$448,3,FALSE),0)</f>
        <v xml:space="preserve">  </v>
      </c>
      <c r="K455" s="86"/>
      <c r="M455" s="14" t="s">
        <v>104</v>
      </c>
      <c r="O455" s="86" t="str">
        <f>J455</f>
        <v xml:space="preserve">  </v>
      </c>
      <c r="P455" s="92"/>
    </row>
    <row r="456" spans="2:16" ht="15.75" x14ac:dyDescent="0.25">
      <c r="B456" s="74"/>
      <c r="C456" s="133"/>
      <c r="D456" s="133"/>
      <c r="E456" s="133"/>
      <c r="F456" s="133"/>
      <c r="H456" s="77"/>
      <c r="I456" s="14" t="s">
        <v>91</v>
      </c>
      <c r="J456" s="86"/>
      <c r="K456" s="86" t="str">
        <f>J455</f>
        <v xml:space="preserve">  </v>
      </c>
      <c r="M456" s="77"/>
      <c r="N456" s="14" t="s">
        <v>91</v>
      </c>
      <c r="O456" s="86"/>
      <c r="P456" s="92" t="str">
        <f>O455</f>
        <v xml:space="preserve">  </v>
      </c>
    </row>
    <row r="457" spans="2:16" ht="15.75" x14ac:dyDescent="0.25">
      <c r="B457" s="74"/>
      <c r="C457" s="133"/>
      <c r="D457" s="133"/>
      <c r="E457" s="133"/>
      <c r="F457" s="133"/>
      <c r="H457" s="77"/>
      <c r="J457" s="86"/>
      <c r="K457" s="86"/>
      <c r="M457" s="77"/>
      <c r="O457" s="86"/>
      <c r="P457" s="92"/>
    </row>
    <row r="458" spans="2:16" ht="15.75" x14ac:dyDescent="0.25">
      <c r="B458" s="74"/>
      <c r="C458" s="81"/>
      <c r="D458" s="81"/>
      <c r="E458" s="81"/>
      <c r="F458" s="81"/>
      <c r="H458" s="77"/>
      <c r="J458" s="86"/>
      <c r="K458" s="86"/>
      <c r="M458" s="77"/>
      <c r="O458" s="86"/>
      <c r="P458" s="92"/>
    </row>
    <row r="459" spans="2:16" ht="15.75" x14ac:dyDescent="0.25">
      <c r="B459" s="70" t="str">
        <f>B455</f>
        <v xml:space="preserve">  </v>
      </c>
      <c r="C459" s="14" t="s">
        <v>106</v>
      </c>
      <c r="E459" s="86" t="str">
        <f>IFERROR(VLOOKUP(B459,Calculations!$G$10:$W$448,17,FALSE),0)</f>
        <v xml:space="preserve">  </v>
      </c>
      <c r="F459" s="86"/>
      <c r="H459" s="133" t="s">
        <v>34</v>
      </c>
      <c r="I459" s="133"/>
      <c r="J459" s="133"/>
      <c r="K459" s="133"/>
      <c r="M459" s="14" t="s">
        <v>105</v>
      </c>
      <c r="O459" s="86" t="str">
        <f>E459</f>
        <v xml:space="preserve">  </v>
      </c>
      <c r="P459" s="92"/>
    </row>
    <row r="460" spans="2:16" ht="15.75" x14ac:dyDescent="0.25">
      <c r="B460" s="75"/>
      <c r="C460" s="82"/>
      <c r="D460" s="76" t="s">
        <v>31</v>
      </c>
      <c r="E460" s="89"/>
      <c r="F460" s="89" t="str">
        <f>E459</f>
        <v xml:space="preserve">  </v>
      </c>
      <c r="G460" s="76"/>
      <c r="H460" s="134"/>
      <c r="I460" s="134"/>
      <c r="J460" s="134"/>
      <c r="K460" s="134"/>
      <c r="L460" s="76"/>
      <c r="M460" s="82"/>
      <c r="N460" s="76" t="s">
        <v>31</v>
      </c>
      <c r="O460" s="89"/>
      <c r="P460" s="90" t="str">
        <f>O459</f>
        <v xml:space="preserve">  </v>
      </c>
    </row>
    <row r="461" spans="2:16" ht="15.75" x14ac:dyDescent="0.25">
      <c r="B461" s="60" t="str">
        <f>IFERROR(IF(EOMONTH(B459,1)&gt;Questionnaire!$I$9,"  ",EOMONTH(B459,1)),"  ")</f>
        <v xml:space="preserve">  </v>
      </c>
      <c r="C461" s="61" t="s">
        <v>32</v>
      </c>
      <c r="D461" s="61"/>
      <c r="E461" s="84">
        <f>IFERROR(-VLOOKUP(B461,Calculations!$G$10:$N$448,8,FALSE),0)</f>
        <v>0</v>
      </c>
      <c r="F461" s="84"/>
      <c r="G461" s="61"/>
      <c r="H461" s="61" t="s">
        <v>102</v>
      </c>
      <c r="I461" s="61"/>
      <c r="J461" s="84">
        <f>K463</f>
        <v>0</v>
      </c>
      <c r="K461" s="84"/>
      <c r="L461" s="61"/>
      <c r="M461" s="61" t="s">
        <v>102</v>
      </c>
      <c r="N461" s="68"/>
      <c r="O461" s="84">
        <f>J461</f>
        <v>0</v>
      </c>
      <c r="P461" s="91"/>
    </row>
    <row r="462" spans="2:16" ht="15.75" x14ac:dyDescent="0.25">
      <c r="B462" s="74"/>
      <c r="C462" s="14" t="s">
        <v>33</v>
      </c>
      <c r="E462" s="86" t="str">
        <f>IFERROR(VLOOKUP(B461,Calculations!$G$10:$M$448,7,FALSE),0)</f>
        <v xml:space="preserve">  </v>
      </c>
      <c r="F462" s="86"/>
      <c r="H462" s="14" t="s">
        <v>35</v>
      </c>
      <c r="J462" s="86" t="str">
        <f>K464</f>
        <v xml:space="preserve">  </v>
      </c>
      <c r="K462" s="86"/>
      <c r="M462" s="14" t="s">
        <v>94</v>
      </c>
      <c r="N462" s="73"/>
      <c r="O462" s="86" t="str">
        <f>J462</f>
        <v xml:space="preserve">  </v>
      </c>
      <c r="P462" s="92"/>
    </row>
    <row r="463" spans="2:16" ht="15.75" x14ac:dyDescent="0.25">
      <c r="B463" s="74"/>
      <c r="C463" s="73"/>
      <c r="D463" s="14" t="s">
        <v>31</v>
      </c>
      <c r="E463" s="86"/>
      <c r="F463" s="86">
        <f>IFERROR(E461+E462,0)</f>
        <v>0</v>
      </c>
      <c r="H463" s="73"/>
      <c r="I463" s="14" t="s">
        <v>32</v>
      </c>
      <c r="J463" s="86"/>
      <c r="K463" s="86">
        <f>E461</f>
        <v>0</v>
      </c>
      <c r="M463" s="72"/>
      <c r="N463" s="14" t="s">
        <v>31</v>
      </c>
      <c r="O463" s="86"/>
      <c r="P463" s="92">
        <f>F463</f>
        <v>0</v>
      </c>
    </row>
    <row r="464" spans="2:16" ht="15.75" x14ac:dyDescent="0.25">
      <c r="B464" s="74"/>
      <c r="C464" s="73"/>
      <c r="E464" s="86"/>
      <c r="F464" s="86"/>
      <c r="H464" s="73"/>
      <c r="I464" s="14" t="s">
        <v>33</v>
      </c>
      <c r="J464" s="86"/>
      <c r="K464" s="86" t="str">
        <f>E462</f>
        <v xml:space="preserve">  </v>
      </c>
      <c r="M464" s="72"/>
      <c r="N464" s="73"/>
      <c r="O464" s="86"/>
      <c r="P464" s="92"/>
    </row>
    <row r="465" spans="2:16" ht="15.75" x14ac:dyDescent="0.25">
      <c r="B465" s="74"/>
      <c r="C465" s="73"/>
      <c r="E465" s="86"/>
      <c r="F465" s="86"/>
      <c r="H465" s="73"/>
      <c r="J465" s="86"/>
      <c r="K465" s="86"/>
      <c r="M465" s="72"/>
      <c r="N465" s="73"/>
      <c r="O465" s="86"/>
      <c r="P465" s="92"/>
    </row>
    <row r="466" spans="2:16" ht="15.75" x14ac:dyDescent="0.25">
      <c r="B466" s="70" t="str">
        <f>B461</f>
        <v xml:space="preserve">  </v>
      </c>
      <c r="C466" s="133" t="s">
        <v>34</v>
      </c>
      <c r="D466" s="133"/>
      <c r="E466" s="133"/>
      <c r="F466" s="133"/>
      <c r="H466" s="14" t="s">
        <v>103</v>
      </c>
      <c r="J466" s="86" t="str">
        <f>IFERROR(VLOOKUP(B466,Calculations!$Z$10:$AB$448,3,FALSE),0)</f>
        <v xml:space="preserve">  </v>
      </c>
      <c r="K466" s="86"/>
      <c r="M466" s="14" t="s">
        <v>104</v>
      </c>
      <c r="O466" s="86" t="str">
        <f>J466</f>
        <v xml:space="preserve">  </v>
      </c>
      <c r="P466" s="92"/>
    </row>
    <row r="467" spans="2:16" ht="15.75" x14ac:dyDescent="0.25">
      <c r="B467" s="74"/>
      <c r="C467" s="133"/>
      <c r="D467" s="133"/>
      <c r="E467" s="133"/>
      <c r="F467" s="133"/>
      <c r="H467" s="77"/>
      <c r="I467" s="14" t="s">
        <v>91</v>
      </c>
      <c r="J467" s="86"/>
      <c r="K467" s="86" t="str">
        <f>J466</f>
        <v xml:space="preserve">  </v>
      </c>
      <c r="M467" s="77"/>
      <c r="N467" s="14" t="s">
        <v>91</v>
      </c>
      <c r="O467" s="86"/>
      <c r="P467" s="92" t="str">
        <f>O466</f>
        <v xml:space="preserve">  </v>
      </c>
    </row>
    <row r="468" spans="2:16" ht="15.75" x14ac:dyDescent="0.25">
      <c r="B468" s="74"/>
      <c r="C468" s="133"/>
      <c r="D468" s="133"/>
      <c r="E468" s="133"/>
      <c r="F468" s="133"/>
      <c r="H468" s="77"/>
      <c r="J468" s="86"/>
      <c r="K468" s="86"/>
      <c r="M468" s="77"/>
      <c r="O468" s="86"/>
      <c r="P468" s="92"/>
    </row>
    <row r="469" spans="2:16" ht="15.75" x14ac:dyDescent="0.25">
      <c r="B469" s="74"/>
      <c r="C469" s="81"/>
      <c r="D469" s="81"/>
      <c r="E469" s="81"/>
      <c r="F469" s="81"/>
      <c r="H469" s="77"/>
      <c r="J469" s="86"/>
      <c r="K469" s="86"/>
      <c r="M469" s="77"/>
      <c r="O469" s="86"/>
      <c r="P469" s="92"/>
    </row>
    <row r="470" spans="2:16" ht="15.75" x14ac:dyDescent="0.25">
      <c r="B470" s="70" t="str">
        <f>B466</f>
        <v xml:space="preserve">  </v>
      </c>
      <c r="C470" s="14" t="s">
        <v>106</v>
      </c>
      <c r="E470" s="86" t="str">
        <f>IFERROR(VLOOKUP(B470,Calculations!$G$10:$W$448,17,FALSE),0)</f>
        <v xml:space="preserve">  </v>
      </c>
      <c r="F470" s="86"/>
      <c r="H470" s="133" t="s">
        <v>34</v>
      </c>
      <c r="I470" s="133"/>
      <c r="J470" s="133"/>
      <c r="K470" s="133"/>
      <c r="M470" s="14" t="s">
        <v>105</v>
      </c>
      <c r="O470" s="86" t="str">
        <f>E470</f>
        <v xml:space="preserve">  </v>
      </c>
      <c r="P470" s="92"/>
    </row>
    <row r="471" spans="2:16" ht="15.75" x14ac:dyDescent="0.25">
      <c r="B471" s="75"/>
      <c r="C471" s="82"/>
      <c r="D471" s="76" t="s">
        <v>31</v>
      </c>
      <c r="E471" s="89"/>
      <c r="F471" s="89" t="str">
        <f>E470</f>
        <v xml:space="preserve">  </v>
      </c>
      <c r="G471" s="76"/>
      <c r="H471" s="134"/>
      <c r="I471" s="134"/>
      <c r="J471" s="134"/>
      <c r="K471" s="134"/>
      <c r="L471" s="76"/>
      <c r="M471" s="82"/>
      <c r="N471" s="76" t="s">
        <v>31</v>
      </c>
      <c r="O471" s="89"/>
      <c r="P471" s="90" t="str">
        <f>O470</f>
        <v xml:space="preserve">  </v>
      </c>
    </row>
    <row r="472" spans="2:16" ht="15.75" x14ac:dyDescent="0.25">
      <c r="B472" s="60" t="str">
        <f>IFERROR(IF(EOMONTH(B470,1)&gt;Questionnaire!$I$9,"  ",EOMONTH(B470,1)),"  ")</f>
        <v xml:space="preserve">  </v>
      </c>
      <c r="C472" s="61" t="s">
        <v>32</v>
      </c>
      <c r="D472" s="61"/>
      <c r="E472" s="84">
        <f>IFERROR(-VLOOKUP(B472,Calculations!$G$10:$N$448,8,FALSE),0)</f>
        <v>0</v>
      </c>
      <c r="F472" s="84"/>
      <c r="G472" s="61"/>
      <c r="H472" s="61" t="s">
        <v>102</v>
      </c>
      <c r="I472" s="61"/>
      <c r="J472" s="84">
        <f>K474</f>
        <v>0</v>
      </c>
      <c r="K472" s="84"/>
      <c r="L472" s="61"/>
      <c r="M472" s="61" t="s">
        <v>102</v>
      </c>
      <c r="N472" s="68"/>
      <c r="O472" s="84">
        <f>J472</f>
        <v>0</v>
      </c>
      <c r="P472" s="91"/>
    </row>
    <row r="473" spans="2:16" ht="15.75" x14ac:dyDescent="0.25">
      <c r="B473" s="74"/>
      <c r="C473" s="14" t="s">
        <v>33</v>
      </c>
      <c r="E473" s="86" t="str">
        <f>IFERROR(VLOOKUP(B472,Calculations!$G$10:$M$448,7,FALSE),0)</f>
        <v xml:space="preserve">  </v>
      </c>
      <c r="F473" s="86"/>
      <c r="H473" s="14" t="s">
        <v>35</v>
      </c>
      <c r="J473" s="86" t="str">
        <f>K475</f>
        <v xml:space="preserve">  </v>
      </c>
      <c r="K473" s="86"/>
      <c r="M473" s="14" t="s">
        <v>94</v>
      </c>
      <c r="N473" s="73"/>
      <c r="O473" s="86" t="str">
        <f>J473</f>
        <v xml:space="preserve">  </v>
      </c>
      <c r="P473" s="92"/>
    </row>
    <row r="474" spans="2:16" ht="15.75" x14ac:dyDescent="0.25">
      <c r="B474" s="74"/>
      <c r="C474" s="73"/>
      <c r="D474" s="14" t="s">
        <v>31</v>
      </c>
      <c r="E474" s="86"/>
      <c r="F474" s="86">
        <f>IFERROR(E472+E473,0)</f>
        <v>0</v>
      </c>
      <c r="H474" s="73"/>
      <c r="I474" s="14" t="s">
        <v>32</v>
      </c>
      <c r="J474" s="86"/>
      <c r="K474" s="86">
        <f>E472</f>
        <v>0</v>
      </c>
      <c r="M474" s="72"/>
      <c r="N474" s="14" t="s">
        <v>31</v>
      </c>
      <c r="O474" s="86"/>
      <c r="P474" s="92">
        <f>F474</f>
        <v>0</v>
      </c>
    </row>
    <row r="475" spans="2:16" ht="15.75" x14ac:dyDescent="0.25">
      <c r="B475" s="74"/>
      <c r="C475" s="73"/>
      <c r="E475" s="86"/>
      <c r="F475" s="86"/>
      <c r="H475" s="73"/>
      <c r="I475" s="14" t="s">
        <v>33</v>
      </c>
      <c r="J475" s="86"/>
      <c r="K475" s="86" t="str">
        <f>E473</f>
        <v xml:space="preserve">  </v>
      </c>
      <c r="M475" s="72"/>
      <c r="N475" s="73"/>
      <c r="O475" s="86"/>
      <c r="P475" s="92"/>
    </row>
    <row r="476" spans="2:16" ht="15.75" x14ac:dyDescent="0.25">
      <c r="B476" s="74"/>
      <c r="C476" s="73"/>
      <c r="E476" s="86"/>
      <c r="F476" s="86"/>
      <c r="H476" s="73"/>
      <c r="J476" s="86"/>
      <c r="K476" s="86"/>
      <c r="M476" s="72"/>
      <c r="N476" s="73"/>
      <c r="O476" s="86"/>
      <c r="P476" s="92"/>
    </row>
    <row r="477" spans="2:16" ht="15.75" x14ac:dyDescent="0.25">
      <c r="B477" s="70" t="str">
        <f>B472</f>
        <v xml:space="preserve">  </v>
      </c>
      <c r="C477" s="133" t="s">
        <v>34</v>
      </c>
      <c r="D477" s="133"/>
      <c r="E477" s="133"/>
      <c r="F477" s="133"/>
      <c r="H477" s="14" t="s">
        <v>103</v>
      </c>
      <c r="J477" s="86" t="str">
        <f>IFERROR(VLOOKUP(B477,Calculations!$Z$10:$AB$448,3,FALSE),0)</f>
        <v xml:space="preserve">  </v>
      </c>
      <c r="K477" s="86"/>
      <c r="M477" s="14" t="s">
        <v>104</v>
      </c>
      <c r="O477" s="86" t="str">
        <f>J477</f>
        <v xml:space="preserve">  </v>
      </c>
      <c r="P477" s="92"/>
    </row>
    <row r="478" spans="2:16" ht="15.75" x14ac:dyDescent="0.25">
      <c r="B478" s="74"/>
      <c r="C478" s="133"/>
      <c r="D478" s="133"/>
      <c r="E478" s="133"/>
      <c r="F478" s="133"/>
      <c r="H478" s="77"/>
      <c r="I478" s="14" t="s">
        <v>91</v>
      </c>
      <c r="J478" s="86"/>
      <c r="K478" s="86" t="str">
        <f>J477</f>
        <v xml:space="preserve">  </v>
      </c>
      <c r="M478" s="77"/>
      <c r="N478" s="14" t="s">
        <v>91</v>
      </c>
      <c r="O478" s="86"/>
      <c r="P478" s="92" t="str">
        <f>O477</f>
        <v xml:space="preserve">  </v>
      </c>
    </row>
    <row r="479" spans="2:16" ht="15.75" x14ac:dyDescent="0.25">
      <c r="B479" s="74"/>
      <c r="C479" s="133"/>
      <c r="D479" s="133"/>
      <c r="E479" s="133"/>
      <c r="F479" s="133"/>
      <c r="H479" s="77"/>
      <c r="J479" s="86"/>
      <c r="K479" s="86"/>
      <c r="M479" s="77"/>
      <c r="O479" s="86"/>
      <c r="P479" s="92"/>
    </row>
    <row r="480" spans="2:16" ht="15.75" x14ac:dyDescent="0.25">
      <c r="B480" s="74"/>
      <c r="C480" s="81"/>
      <c r="D480" s="81"/>
      <c r="E480" s="81"/>
      <c r="F480" s="81"/>
      <c r="H480" s="77"/>
      <c r="J480" s="86"/>
      <c r="K480" s="86"/>
      <c r="M480" s="77"/>
      <c r="O480" s="86"/>
      <c r="P480" s="92"/>
    </row>
    <row r="481" spans="2:16" ht="15.75" x14ac:dyDescent="0.25">
      <c r="B481" s="70" t="str">
        <f>B477</f>
        <v xml:space="preserve">  </v>
      </c>
      <c r="C481" s="14" t="s">
        <v>106</v>
      </c>
      <c r="E481" s="86" t="str">
        <f>IFERROR(VLOOKUP(B481,Calculations!$G$10:$W$448,17,FALSE),0)</f>
        <v xml:space="preserve">  </v>
      </c>
      <c r="F481" s="86"/>
      <c r="H481" s="133" t="s">
        <v>34</v>
      </c>
      <c r="I481" s="133"/>
      <c r="J481" s="133"/>
      <c r="K481" s="133"/>
      <c r="M481" s="14" t="s">
        <v>105</v>
      </c>
      <c r="O481" s="86" t="str">
        <f>E481</f>
        <v xml:space="preserve">  </v>
      </c>
      <c r="P481" s="92"/>
    </row>
    <row r="482" spans="2:16" ht="15.75" x14ac:dyDescent="0.25">
      <c r="B482" s="75"/>
      <c r="C482" s="82"/>
      <c r="D482" s="76" t="s">
        <v>31</v>
      </c>
      <c r="E482" s="89"/>
      <c r="F482" s="89" t="str">
        <f>E481</f>
        <v xml:space="preserve">  </v>
      </c>
      <c r="G482" s="76"/>
      <c r="H482" s="134"/>
      <c r="I482" s="134"/>
      <c r="J482" s="134"/>
      <c r="K482" s="134"/>
      <c r="L482" s="76"/>
      <c r="M482" s="82"/>
      <c r="N482" s="76" t="s">
        <v>31</v>
      </c>
      <c r="O482" s="89"/>
      <c r="P482" s="90" t="str">
        <f>O481</f>
        <v xml:space="preserve">  </v>
      </c>
    </row>
    <row r="483" spans="2:16" ht="15.75" x14ac:dyDescent="0.25">
      <c r="B483" s="60" t="str">
        <f>IFERROR(IF(EOMONTH(B481,1)&gt;Questionnaire!$I$9,"  ",EOMONTH(B481,1)),"  ")</f>
        <v xml:space="preserve">  </v>
      </c>
      <c r="C483" s="61" t="s">
        <v>32</v>
      </c>
      <c r="D483" s="61"/>
      <c r="E483" s="84">
        <f>IFERROR(-VLOOKUP(B483,Calculations!$G$10:$N$448,8,FALSE),0)</f>
        <v>0</v>
      </c>
      <c r="F483" s="84"/>
      <c r="G483" s="61"/>
      <c r="H483" s="61" t="s">
        <v>102</v>
      </c>
      <c r="I483" s="61"/>
      <c r="J483" s="84">
        <f>K485</f>
        <v>0</v>
      </c>
      <c r="K483" s="84"/>
      <c r="L483" s="61"/>
      <c r="M483" s="61" t="s">
        <v>102</v>
      </c>
      <c r="N483" s="68"/>
      <c r="O483" s="84">
        <f>J483</f>
        <v>0</v>
      </c>
      <c r="P483" s="91"/>
    </row>
    <row r="484" spans="2:16" ht="15.75" x14ac:dyDescent="0.25">
      <c r="B484" s="74"/>
      <c r="C484" s="14" t="s">
        <v>33</v>
      </c>
      <c r="E484" s="86" t="str">
        <f>IFERROR(VLOOKUP(B483,Calculations!$G$10:$M$448,7,FALSE),0)</f>
        <v xml:space="preserve">  </v>
      </c>
      <c r="F484" s="86"/>
      <c r="H484" s="14" t="s">
        <v>35</v>
      </c>
      <c r="J484" s="86" t="str">
        <f>K486</f>
        <v xml:space="preserve">  </v>
      </c>
      <c r="K484" s="86"/>
      <c r="M484" s="14" t="s">
        <v>94</v>
      </c>
      <c r="N484" s="73"/>
      <c r="O484" s="86" t="str">
        <f>J484</f>
        <v xml:space="preserve">  </v>
      </c>
      <c r="P484" s="92"/>
    </row>
    <row r="485" spans="2:16" ht="15.75" x14ac:dyDescent="0.25">
      <c r="B485" s="74"/>
      <c r="C485" s="73"/>
      <c r="D485" s="14" t="s">
        <v>31</v>
      </c>
      <c r="E485" s="86"/>
      <c r="F485" s="86">
        <f>IFERROR(E483+E484,0)</f>
        <v>0</v>
      </c>
      <c r="H485" s="73"/>
      <c r="I485" s="14" t="s">
        <v>32</v>
      </c>
      <c r="J485" s="86"/>
      <c r="K485" s="86">
        <f>E483</f>
        <v>0</v>
      </c>
      <c r="M485" s="72"/>
      <c r="N485" s="14" t="s">
        <v>31</v>
      </c>
      <c r="O485" s="86"/>
      <c r="P485" s="92">
        <f>F485</f>
        <v>0</v>
      </c>
    </row>
    <row r="486" spans="2:16" ht="15.75" x14ac:dyDescent="0.25">
      <c r="B486" s="74"/>
      <c r="C486" s="73"/>
      <c r="E486" s="86"/>
      <c r="F486" s="86"/>
      <c r="H486" s="73"/>
      <c r="I486" s="14" t="s">
        <v>33</v>
      </c>
      <c r="J486" s="86"/>
      <c r="K486" s="86" t="str">
        <f>E484</f>
        <v xml:space="preserve">  </v>
      </c>
      <c r="M486" s="72"/>
      <c r="N486" s="73"/>
      <c r="O486" s="86"/>
      <c r="P486" s="92"/>
    </row>
    <row r="487" spans="2:16" ht="15.75" x14ac:dyDescent="0.25">
      <c r="B487" s="74"/>
      <c r="C487" s="73"/>
      <c r="E487" s="86"/>
      <c r="F487" s="86"/>
      <c r="H487" s="73"/>
      <c r="J487" s="86"/>
      <c r="K487" s="86"/>
      <c r="M487" s="72"/>
      <c r="N487" s="73"/>
      <c r="O487" s="86"/>
      <c r="P487" s="92"/>
    </row>
    <row r="488" spans="2:16" ht="15.75" x14ac:dyDescent="0.25">
      <c r="B488" s="70" t="str">
        <f>B483</f>
        <v xml:space="preserve">  </v>
      </c>
      <c r="C488" s="133" t="s">
        <v>34</v>
      </c>
      <c r="D488" s="133"/>
      <c r="E488" s="133"/>
      <c r="F488" s="133"/>
      <c r="H488" s="14" t="s">
        <v>103</v>
      </c>
      <c r="J488" s="86" t="str">
        <f>IFERROR(VLOOKUP(B488,Calculations!$Z$10:$AB$448,3,FALSE),0)</f>
        <v xml:space="preserve">  </v>
      </c>
      <c r="K488" s="86"/>
      <c r="M488" s="14" t="s">
        <v>104</v>
      </c>
      <c r="O488" s="86" t="str">
        <f>J488</f>
        <v xml:space="preserve">  </v>
      </c>
      <c r="P488" s="92"/>
    </row>
    <row r="489" spans="2:16" ht="15.75" x14ac:dyDescent="0.25">
      <c r="B489" s="74"/>
      <c r="C489" s="133"/>
      <c r="D489" s="133"/>
      <c r="E489" s="133"/>
      <c r="F489" s="133"/>
      <c r="H489" s="77"/>
      <c r="I489" s="14" t="s">
        <v>91</v>
      </c>
      <c r="J489" s="86"/>
      <c r="K489" s="86" t="str">
        <f>J488</f>
        <v xml:space="preserve">  </v>
      </c>
      <c r="M489" s="77"/>
      <c r="N489" s="14" t="s">
        <v>91</v>
      </c>
      <c r="O489" s="86"/>
      <c r="P489" s="92" t="str">
        <f>O488</f>
        <v xml:space="preserve">  </v>
      </c>
    </row>
    <row r="490" spans="2:16" ht="15.75" x14ac:dyDescent="0.25">
      <c r="B490" s="74"/>
      <c r="C490" s="133"/>
      <c r="D490" s="133"/>
      <c r="E490" s="133"/>
      <c r="F490" s="133"/>
      <c r="H490" s="77"/>
      <c r="J490" s="86"/>
      <c r="K490" s="86"/>
      <c r="M490" s="77"/>
      <c r="O490" s="86"/>
      <c r="P490" s="92"/>
    </row>
    <row r="491" spans="2:16" ht="15.75" x14ac:dyDescent="0.25">
      <c r="B491" s="74"/>
      <c r="C491" s="81"/>
      <c r="D491" s="81"/>
      <c r="E491" s="81"/>
      <c r="F491" s="81"/>
      <c r="H491" s="77"/>
      <c r="J491" s="86"/>
      <c r="K491" s="86"/>
      <c r="M491" s="77"/>
      <c r="O491" s="86"/>
      <c r="P491" s="92"/>
    </row>
    <row r="492" spans="2:16" ht="15.75" x14ac:dyDescent="0.25">
      <c r="B492" s="70" t="str">
        <f>B488</f>
        <v xml:space="preserve">  </v>
      </c>
      <c r="C492" s="14" t="s">
        <v>106</v>
      </c>
      <c r="E492" s="86" t="str">
        <f>IFERROR(VLOOKUP(B492,Calculations!$G$10:$W$448,17,FALSE),0)</f>
        <v xml:space="preserve">  </v>
      </c>
      <c r="F492" s="86"/>
      <c r="H492" s="133" t="s">
        <v>34</v>
      </c>
      <c r="I492" s="133"/>
      <c r="J492" s="133"/>
      <c r="K492" s="133"/>
      <c r="M492" s="14" t="s">
        <v>105</v>
      </c>
      <c r="O492" s="86" t="str">
        <f>E492</f>
        <v xml:space="preserve">  </v>
      </c>
      <c r="P492" s="92"/>
    </row>
    <row r="493" spans="2:16" ht="15.75" x14ac:dyDescent="0.25">
      <c r="B493" s="75"/>
      <c r="C493" s="82"/>
      <c r="D493" s="76" t="s">
        <v>31</v>
      </c>
      <c r="E493" s="89"/>
      <c r="F493" s="89" t="str">
        <f>E492</f>
        <v xml:space="preserve">  </v>
      </c>
      <c r="G493" s="76"/>
      <c r="H493" s="134"/>
      <c r="I493" s="134"/>
      <c r="J493" s="134"/>
      <c r="K493" s="134"/>
      <c r="L493" s="76"/>
      <c r="M493" s="82"/>
      <c r="N493" s="76" t="s">
        <v>31</v>
      </c>
      <c r="O493" s="89"/>
      <c r="P493" s="90" t="str">
        <f>O492</f>
        <v xml:space="preserve">  </v>
      </c>
    </row>
    <row r="494" spans="2:16" ht="15.75" x14ac:dyDescent="0.25">
      <c r="B494" s="60" t="str">
        <f>IFERROR(IF(EOMONTH(B492,1)&gt;Questionnaire!$I$9,"  ",EOMONTH(B492,1)),"  ")</f>
        <v xml:space="preserve">  </v>
      </c>
      <c r="C494" s="61" t="s">
        <v>32</v>
      </c>
      <c r="D494" s="61"/>
      <c r="E494" s="84">
        <f>IFERROR(-VLOOKUP(B494,Calculations!$G$10:$N$448,8,FALSE),0)</f>
        <v>0</v>
      </c>
      <c r="F494" s="84"/>
      <c r="G494" s="61"/>
      <c r="H494" s="61" t="s">
        <v>102</v>
      </c>
      <c r="I494" s="61"/>
      <c r="J494" s="84">
        <f>K496</f>
        <v>0</v>
      </c>
      <c r="K494" s="84"/>
      <c r="L494" s="61"/>
      <c r="M494" s="61" t="s">
        <v>102</v>
      </c>
      <c r="N494" s="68"/>
      <c r="O494" s="84">
        <f>J494</f>
        <v>0</v>
      </c>
      <c r="P494" s="91"/>
    </row>
    <row r="495" spans="2:16" ht="15.75" x14ac:dyDescent="0.25">
      <c r="B495" s="74"/>
      <c r="C495" s="14" t="s">
        <v>33</v>
      </c>
      <c r="E495" s="86" t="str">
        <f>IFERROR(VLOOKUP(B494,Calculations!$G$10:$M$448,7,FALSE),0)</f>
        <v xml:space="preserve">  </v>
      </c>
      <c r="F495" s="86"/>
      <c r="H495" s="14" t="s">
        <v>35</v>
      </c>
      <c r="J495" s="86" t="str">
        <f>K497</f>
        <v xml:space="preserve">  </v>
      </c>
      <c r="K495" s="86"/>
      <c r="M495" s="14" t="s">
        <v>94</v>
      </c>
      <c r="N495" s="73"/>
      <c r="O495" s="86" t="str">
        <f>J495</f>
        <v xml:space="preserve">  </v>
      </c>
      <c r="P495" s="92"/>
    </row>
    <row r="496" spans="2:16" ht="15.75" x14ac:dyDescent="0.25">
      <c r="B496" s="74"/>
      <c r="C496" s="73"/>
      <c r="D496" s="14" t="s">
        <v>31</v>
      </c>
      <c r="E496" s="86"/>
      <c r="F496" s="86">
        <f>IFERROR(E494+E495,0)</f>
        <v>0</v>
      </c>
      <c r="H496" s="73"/>
      <c r="I496" s="14" t="s">
        <v>32</v>
      </c>
      <c r="J496" s="86"/>
      <c r="K496" s="86">
        <f>E494</f>
        <v>0</v>
      </c>
      <c r="M496" s="72"/>
      <c r="N496" s="14" t="s">
        <v>31</v>
      </c>
      <c r="O496" s="86"/>
      <c r="P496" s="92">
        <f>F496</f>
        <v>0</v>
      </c>
    </row>
    <row r="497" spans="2:16" ht="15.75" x14ac:dyDescent="0.25">
      <c r="B497" s="74"/>
      <c r="C497" s="73"/>
      <c r="E497" s="86"/>
      <c r="F497" s="86"/>
      <c r="H497" s="73"/>
      <c r="I497" s="14" t="s">
        <v>33</v>
      </c>
      <c r="J497" s="86"/>
      <c r="K497" s="86" t="str">
        <f>E495</f>
        <v xml:space="preserve">  </v>
      </c>
      <c r="M497" s="72"/>
      <c r="N497" s="73"/>
      <c r="O497" s="86"/>
      <c r="P497" s="92"/>
    </row>
    <row r="498" spans="2:16" ht="15.75" x14ac:dyDescent="0.25">
      <c r="B498" s="74"/>
      <c r="C498" s="73"/>
      <c r="E498" s="86"/>
      <c r="F498" s="86"/>
      <c r="H498" s="73"/>
      <c r="J498" s="86"/>
      <c r="K498" s="86"/>
      <c r="M498" s="72"/>
      <c r="N498" s="73"/>
      <c r="O498" s="86"/>
      <c r="P498" s="92"/>
    </row>
    <row r="499" spans="2:16" ht="15.75" x14ac:dyDescent="0.25">
      <c r="B499" s="70" t="str">
        <f>B494</f>
        <v xml:space="preserve">  </v>
      </c>
      <c r="C499" s="133" t="s">
        <v>34</v>
      </c>
      <c r="D499" s="133"/>
      <c r="E499" s="133"/>
      <c r="F499" s="133"/>
      <c r="H499" s="14" t="s">
        <v>103</v>
      </c>
      <c r="J499" s="86" t="str">
        <f>IFERROR(VLOOKUP(B499,Calculations!$Z$10:$AB$448,3,FALSE),0)</f>
        <v xml:space="preserve">  </v>
      </c>
      <c r="K499" s="86"/>
      <c r="M499" s="14" t="s">
        <v>104</v>
      </c>
      <c r="O499" s="86" t="str">
        <f>J499</f>
        <v xml:space="preserve">  </v>
      </c>
      <c r="P499" s="92"/>
    </row>
    <row r="500" spans="2:16" ht="15.75" x14ac:dyDescent="0.25">
      <c r="B500" s="74"/>
      <c r="C500" s="133"/>
      <c r="D500" s="133"/>
      <c r="E500" s="133"/>
      <c r="F500" s="133"/>
      <c r="H500" s="77"/>
      <c r="I500" s="14" t="s">
        <v>91</v>
      </c>
      <c r="J500" s="86"/>
      <c r="K500" s="86" t="str">
        <f>J499</f>
        <v xml:space="preserve">  </v>
      </c>
      <c r="M500" s="77"/>
      <c r="N500" s="14" t="s">
        <v>91</v>
      </c>
      <c r="O500" s="86"/>
      <c r="P500" s="92" t="str">
        <f>O499</f>
        <v xml:space="preserve">  </v>
      </c>
    </row>
    <row r="501" spans="2:16" ht="15.75" x14ac:dyDescent="0.25">
      <c r="B501" s="74"/>
      <c r="C501" s="133"/>
      <c r="D501" s="133"/>
      <c r="E501" s="133"/>
      <c r="F501" s="133"/>
      <c r="H501" s="77"/>
      <c r="J501" s="86"/>
      <c r="K501" s="86"/>
      <c r="M501" s="77"/>
      <c r="O501" s="86"/>
      <c r="P501" s="92"/>
    </row>
    <row r="502" spans="2:16" ht="15.75" x14ac:dyDescent="0.25">
      <c r="B502" s="74"/>
      <c r="C502" s="81"/>
      <c r="D502" s="81"/>
      <c r="E502" s="81"/>
      <c r="F502" s="81"/>
      <c r="H502" s="77"/>
      <c r="J502" s="86"/>
      <c r="K502" s="86"/>
      <c r="M502" s="77"/>
      <c r="O502" s="86"/>
      <c r="P502" s="92"/>
    </row>
    <row r="503" spans="2:16" ht="15.75" x14ac:dyDescent="0.25">
      <c r="B503" s="70" t="str">
        <f>B499</f>
        <v xml:space="preserve">  </v>
      </c>
      <c r="C503" s="14" t="s">
        <v>106</v>
      </c>
      <c r="E503" s="86" t="str">
        <f>IFERROR(VLOOKUP(B503,Calculations!$G$10:$W$448,17,FALSE),0)</f>
        <v xml:space="preserve">  </v>
      </c>
      <c r="F503" s="86"/>
      <c r="H503" s="133" t="s">
        <v>34</v>
      </c>
      <c r="I503" s="133"/>
      <c r="J503" s="133"/>
      <c r="K503" s="133"/>
      <c r="M503" s="14" t="s">
        <v>105</v>
      </c>
      <c r="O503" s="86" t="str">
        <f>E503</f>
        <v xml:space="preserve">  </v>
      </c>
      <c r="P503" s="92"/>
    </row>
    <row r="504" spans="2:16" ht="15.75" x14ac:dyDescent="0.25">
      <c r="B504" s="75"/>
      <c r="C504" s="82"/>
      <c r="D504" s="76" t="s">
        <v>31</v>
      </c>
      <c r="E504" s="89"/>
      <c r="F504" s="89" t="str">
        <f>E503</f>
        <v xml:space="preserve">  </v>
      </c>
      <c r="G504" s="76"/>
      <c r="H504" s="134"/>
      <c r="I504" s="134"/>
      <c r="J504" s="134"/>
      <c r="K504" s="134"/>
      <c r="L504" s="76"/>
      <c r="M504" s="82"/>
      <c r="N504" s="76" t="s">
        <v>31</v>
      </c>
      <c r="O504" s="89"/>
      <c r="P504" s="90" t="str">
        <f>O503</f>
        <v xml:space="preserve">  </v>
      </c>
    </row>
    <row r="505" spans="2:16" ht="15.75" x14ac:dyDescent="0.25">
      <c r="B505" s="60" t="str">
        <f>IFERROR(IF(EOMONTH(B503,1)&gt;Questionnaire!$I$9,"  ",EOMONTH(B503,1)),"  ")</f>
        <v xml:space="preserve">  </v>
      </c>
      <c r="C505" s="61" t="s">
        <v>32</v>
      </c>
      <c r="D505" s="61"/>
      <c r="E505" s="84">
        <f>IFERROR(-VLOOKUP(B505,Calculations!$G$10:$N$448,8,FALSE),0)</f>
        <v>0</v>
      </c>
      <c r="F505" s="84"/>
      <c r="G505" s="61"/>
      <c r="H505" s="61" t="s">
        <v>102</v>
      </c>
      <c r="I505" s="61"/>
      <c r="J505" s="84">
        <f>K507</f>
        <v>0</v>
      </c>
      <c r="K505" s="84"/>
      <c r="L505" s="61"/>
      <c r="M505" s="61" t="s">
        <v>102</v>
      </c>
      <c r="N505" s="68"/>
      <c r="O505" s="84">
        <f>J505</f>
        <v>0</v>
      </c>
      <c r="P505" s="91"/>
    </row>
    <row r="506" spans="2:16" ht="15.75" x14ac:dyDescent="0.25">
      <c r="B506" s="74"/>
      <c r="C506" s="14" t="s">
        <v>33</v>
      </c>
      <c r="E506" s="86" t="str">
        <f>IFERROR(VLOOKUP(B505,Calculations!$G$10:$M$448,7,FALSE),0)</f>
        <v xml:space="preserve">  </v>
      </c>
      <c r="F506" s="86"/>
      <c r="H506" s="14" t="s">
        <v>35</v>
      </c>
      <c r="J506" s="86" t="str">
        <f>K508</f>
        <v xml:space="preserve">  </v>
      </c>
      <c r="K506" s="86"/>
      <c r="M506" s="14" t="s">
        <v>94</v>
      </c>
      <c r="N506" s="73"/>
      <c r="O506" s="86" t="str">
        <f>J506</f>
        <v xml:space="preserve">  </v>
      </c>
      <c r="P506" s="92"/>
    </row>
    <row r="507" spans="2:16" ht="15.75" x14ac:dyDescent="0.25">
      <c r="B507" s="74"/>
      <c r="C507" s="73"/>
      <c r="D507" s="14" t="s">
        <v>31</v>
      </c>
      <c r="E507" s="86"/>
      <c r="F507" s="86">
        <f>IFERROR(E505+E506,0)</f>
        <v>0</v>
      </c>
      <c r="H507" s="73"/>
      <c r="I507" s="14" t="s">
        <v>32</v>
      </c>
      <c r="J507" s="86"/>
      <c r="K507" s="86">
        <f>E505</f>
        <v>0</v>
      </c>
      <c r="M507" s="72"/>
      <c r="N507" s="14" t="s">
        <v>31</v>
      </c>
      <c r="O507" s="86"/>
      <c r="P507" s="92">
        <f>F507</f>
        <v>0</v>
      </c>
    </row>
    <row r="508" spans="2:16" ht="15.75" x14ac:dyDescent="0.25">
      <c r="B508" s="74"/>
      <c r="C508" s="73"/>
      <c r="E508" s="86"/>
      <c r="F508" s="86"/>
      <c r="H508" s="73"/>
      <c r="I508" s="14" t="s">
        <v>33</v>
      </c>
      <c r="J508" s="86"/>
      <c r="K508" s="86" t="str">
        <f>E506</f>
        <v xml:space="preserve">  </v>
      </c>
      <c r="M508" s="72"/>
      <c r="N508" s="73"/>
      <c r="O508" s="86"/>
      <c r="P508" s="92"/>
    </row>
    <row r="509" spans="2:16" ht="15.75" x14ac:dyDescent="0.25">
      <c r="B509" s="74"/>
      <c r="C509" s="73"/>
      <c r="E509" s="86"/>
      <c r="F509" s="86"/>
      <c r="H509" s="73"/>
      <c r="J509" s="86"/>
      <c r="K509" s="86"/>
      <c r="M509" s="72"/>
      <c r="N509" s="73"/>
      <c r="O509" s="86"/>
      <c r="P509" s="92"/>
    </row>
    <row r="510" spans="2:16" ht="15.75" x14ac:dyDescent="0.25">
      <c r="B510" s="70" t="str">
        <f>B505</f>
        <v xml:space="preserve">  </v>
      </c>
      <c r="C510" s="133" t="s">
        <v>34</v>
      </c>
      <c r="D510" s="133"/>
      <c r="E510" s="133"/>
      <c r="F510" s="133"/>
      <c r="H510" s="14" t="s">
        <v>103</v>
      </c>
      <c r="J510" s="86" t="str">
        <f>IFERROR(VLOOKUP(B510,Calculations!$Z$10:$AB$448,3,FALSE),0)</f>
        <v xml:space="preserve">  </v>
      </c>
      <c r="K510" s="86"/>
      <c r="M510" s="14" t="s">
        <v>104</v>
      </c>
      <c r="O510" s="86" t="str">
        <f>J510</f>
        <v xml:space="preserve">  </v>
      </c>
      <c r="P510" s="92"/>
    </row>
    <row r="511" spans="2:16" ht="15.75" x14ac:dyDescent="0.25">
      <c r="B511" s="74"/>
      <c r="C511" s="133"/>
      <c r="D511" s="133"/>
      <c r="E511" s="133"/>
      <c r="F511" s="133"/>
      <c r="H511" s="77"/>
      <c r="I511" s="14" t="s">
        <v>91</v>
      </c>
      <c r="J511" s="86"/>
      <c r="K511" s="86" t="str">
        <f>J510</f>
        <v xml:space="preserve">  </v>
      </c>
      <c r="M511" s="77"/>
      <c r="N511" s="14" t="s">
        <v>91</v>
      </c>
      <c r="O511" s="86"/>
      <c r="P511" s="92" t="str">
        <f>O510</f>
        <v xml:space="preserve">  </v>
      </c>
    </row>
    <row r="512" spans="2:16" ht="15.75" x14ac:dyDescent="0.25">
      <c r="B512" s="74"/>
      <c r="C512" s="133"/>
      <c r="D512" s="133"/>
      <c r="E512" s="133"/>
      <c r="F512" s="133"/>
      <c r="H512" s="77"/>
      <c r="J512" s="86"/>
      <c r="K512" s="86"/>
      <c r="M512" s="77"/>
      <c r="O512" s="86"/>
      <c r="P512" s="92"/>
    </row>
    <row r="513" spans="2:16" ht="15.75" x14ac:dyDescent="0.25">
      <c r="B513" s="74"/>
      <c r="C513" s="81"/>
      <c r="D513" s="81"/>
      <c r="E513" s="81"/>
      <c r="F513" s="81"/>
      <c r="H513" s="77"/>
      <c r="J513" s="86"/>
      <c r="K513" s="86"/>
      <c r="M513" s="77"/>
      <c r="O513" s="86"/>
      <c r="P513" s="92"/>
    </row>
    <row r="514" spans="2:16" ht="15.75" x14ac:dyDescent="0.25">
      <c r="B514" s="70" t="str">
        <f>B510</f>
        <v xml:space="preserve">  </v>
      </c>
      <c r="C514" s="14" t="s">
        <v>106</v>
      </c>
      <c r="E514" s="86" t="str">
        <f>IFERROR(VLOOKUP(B514,Calculations!$G$10:$W$448,17,FALSE),0)</f>
        <v xml:space="preserve">  </v>
      </c>
      <c r="F514" s="86"/>
      <c r="H514" s="133" t="s">
        <v>34</v>
      </c>
      <c r="I514" s="133"/>
      <c r="J514" s="133"/>
      <c r="K514" s="133"/>
      <c r="M514" s="14" t="s">
        <v>105</v>
      </c>
      <c r="O514" s="86" t="str">
        <f>E514</f>
        <v xml:space="preserve">  </v>
      </c>
      <c r="P514" s="92"/>
    </row>
    <row r="515" spans="2:16" ht="15.75" x14ac:dyDescent="0.25">
      <c r="B515" s="75"/>
      <c r="C515" s="82"/>
      <c r="D515" s="76" t="s">
        <v>31</v>
      </c>
      <c r="E515" s="89"/>
      <c r="F515" s="89" t="str">
        <f>E514</f>
        <v xml:space="preserve">  </v>
      </c>
      <c r="G515" s="76"/>
      <c r="H515" s="134"/>
      <c r="I515" s="134"/>
      <c r="J515" s="134"/>
      <c r="K515" s="134"/>
      <c r="L515" s="76"/>
      <c r="M515" s="82"/>
      <c r="N515" s="76" t="s">
        <v>31</v>
      </c>
      <c r="O515" s="89"/>
      <c r="P515" s="90" t="str">
        <f>O514</f>
        <v xml:space="preserve">  </v>
      </c>
    </row>
    <row r="516" spans="2:16" ht="15.75" x14ac:dyDescent="0.25">
      <c r="B516" s="60" t="str">
        <f>IFERROR(IF(EOMONTH(B514,1)&gt;Questionnaire!$I$9,"  ",EOMONTH(B514,1)),"  ")</f>
        <v xml:space="preserve">  </v>
      </c>
      <c r="C516" s="61" t="s">
        <v>32</v>
      </c>
      <c r="D516" s="61"/>
      <c r="E516" s="84">
        <f>IFERROR(-VLOOKUP(B516,Calculations!$G$10:$N$448,8,FALSE),0)</f>
        <v>0</v>
      </c>
      <c r="F516" s="84"/>
      <c r="G516" s="61"/>
      <c r="H516" s="61" t="s">
        <v>102</v>
      </c>
      <c r="I516" s="61"/>
      <c r="J516" s="84">
        <f>K518</f>
        <v>0</v>
      </c>
      <c r="K516" s="84"/>
      <c r="L516" s="61"/>
      <c r="M516" s="61" t="s">
        <v>102</v>
      </c>
      <c r="N516" s="68"/>
      <c r="O516" s="84">
        <f>J516</f>
        <v>0</v>
      </c>
      <c r="P516" s="91"/>
    </row>
    <row r="517" spans="2:16" ht="15.75" x14ac:dyDescent="0.25">
      <c r="B517" s="74"/>
      <c r="C517" s="14" t="s">
        <v>33</v>
      </c>
      <c r="E517" s="86" t="str">
        <f>IFERROR(VLOOKUP(B516,Calculations!$G$10:$M$448,7,FALSE),0)</f>
        <v xml:space="preserve">  </v>
      </c>
      <c r="F517" s="86"/>
      <c r="H517" s="14" t="s">
        <v>35</v>
      </c>
      <c r="J517" s="86" t="str">
        <f>K519</f>
        <v xml:space="preserve">  </v>
      </c>
      <c r="K517" s="86"/>
      <c r="M517" s="14" t="s">
        <v>94</v>
      </c>
      <c r="N517" s="73"/>
      <c r="O517" s="86" t="str">
        <f>J517</f>
        <v xml:space="preserve">  </v>
      </c>
      <c r="P517" s="92"/>
    </row>
    <row r="518" spans="2:16" ht="15.75" x14ac:dyDescent="0.25">
      <c r="B518" s="74"/>
      <c r="C518" s="73"/>
      <c r="D518" s="14" t="s">
        <v>31</v>
      </c>
      <c r="E518" s="86"/>
      <c r="F518" s="86">
        <f>IFERROR(E516+E517,0)</f>
        <v>0</v>
      </c>
      <c r="H518" s="73"/>
      <c r="I518" s="14" t="s">
        <v>32</v>
      </c>
      <c r="J518" s="86"/>
      <c r="K518" s="86">
        <f>E516</f>
        <v>0</v>
      </c>
      <c r="M518" s="72"/>
      <c r="N518" s="14" t="s">
        <v>31</v>
      </c>
      <c r="O518" s="86"/>
      <c r="P518" s="92">
        <f>F518</f>
        <v>0</v>
      </c>
    </row>
    <row r="519" spans="2:16" ht="15.75" x14ac:dyDescent="0.25">
      <c r="B519" s="74"/>
      <c r="C519" s="73"/>
      <c r="E519" s="86"/>
      <c r="F519" s="86"/>
      <c r="H519" s="73"/>
      <c r="I519" s="14" t="s">
        <v>33</v>
      </c>
      <c r="J519" s="86"/>
      <c r="K519" s="86" t="str">
        <f>E517</f>
        <v xml:space="preserve">  </v>
      </c>
      <c r="M519" s="72"/>
      <c r="N519" s="73"/>
      <c r="O519" s="86"/>
      <c r="P519" s="92"/>
    </row>
    <row r="520" spans="2:16" ht="15.75" x14ac:dyDescent="0.25">
      <c r="B520" s="74"/>
      <c r="C520" s="73"/>
      <c r="E520" s="86"/>
      <c r="F520" s="86"/>
      <c r="H520" s="73"/>
      <c r="J520" s="86"/>
      <c r="K520" s="86"/>
      <c r="M520" s="72"/>
      <c r="N520" s="73"/>
      <c r="O520" s="86"/>
      <c r="P520" s="92"/>
    </row>
    <row r="521" spans="2:16" ht="15.75" x14ac:dyDescent="0.25">
      <c r="B521" s="70" t="str">
        <f>B516</f>
        <v xml:space="preserve">  </v>
      </c>
      <c r="C521" s="133" t="s">
        <v>34</v>
      </c>
      <c r="D521" s="133"/>
      <c r="E521" s="133"/>
      <c r="F521" s="133"/>
      <c r="H521" s="14" t="s">
        <v>103</v>
      </c>
      <c r="J521" s="86" t="str">
        <f>IFERROR(VLOOKUP(B521,Calculations!$Z$10:$AB$448,3,FALSE),0)</f>
        <v xml:space="preserve">  </v>
      </c>
      <c r="K521" s="86"/>
      <c r="M521" s="14" t="s">
        <v>104</v>
      </c>
      <c r="O521" s="86" t="str">
        <f>J521</f>
        <v xml:space="preserve">  </v>
      </c>
      <c r="P521" s="92"/>
    </row>
    <row r="522" spans="2:16" ht="15.75" x14ac:dyDescent="0.25">
      <c r="B522" s="74"/>
      <c r="C522" s="133"/>
      <c r="D522" s="133"/>
      <c r="E522" s="133"/>
      <c r="F522" s="133"/>
      <c r="H522" s="77"/>
      <c r="I522" s="14" t="s">
        <v>91</v>
      </c>
      <c r="J522" s="86"/>
      <c r="K522" s="86" t="str">
        <f>J521</f>
        <v xml:space="preserve">  </v>
      </c>
      <c r="M522" s="77"/>
      <c r="N522" s="14" t="s">
        <v>91</v>
      </c>
      <c r="O522" s="86"/>
      <c r="P522" s="92" t="str">
        <f>O521</f>
        <v xml:space="preserve">  </v>
      </c>
    </row>
    <row r="523" spans="2:16" ht="15.75" x14ac:dyDescent="0.25">
      <c r="B523" s="74"/>
      <c r="C523" s="133"/>
      <c r="D523" s="133"/>
      <c r="E523" s="133"/>
      <c r="F523" s="133"/>
      <c r="H523" s="77"/>
      <c r="J523" s="86"/>
      <c r="K523" s="86"/>
      <c r="M523" s="77"/>
      <c r="O523" s="86"/>
      <c r="P523" s="92"/>
    </row>
    <row r="524" spans="2:16" ht="15.75" x14ac:dyDescent="0.25">
      <c r="B524" s="74"/>
      <c r="C524" s="81"/>
      <c r="D524" s="81"/>
      <c r="E524" s="81"/>
      <c r="F524" s="81"/>
      <c r="H524" s="77"/>
      <c r="J524" s="86"/>
      <c r="K524" s="86"/>
      <c r="M524" s="77"/>
      <c r="O524" s="86"/>
      <c r="P524" s="92"/>
    </row>
    <row r="525" spans="2:16" ht="15.75" x14ac:dyDescent="0.25">
      <c r="B525" s="70" t="str">
        <f>B521</f>
        <v xml:space="preserve">  </v>
      </c>
      <c r="C525" s="14" t="s">
        <v>106</v>
      </c>
      <c r="E525" s="86" t="str">
        <f>IFERROR(VLOOKUP(B525,Calculations!$G$10:$W$448,17,FALSE),0)</f>
        <v xml:space="preserve">  </v>
      </c>
      <c r="F525" s="86"/>
      <c r="H525" s="133" t="s">
        <v>34</v>
      </c>
      <c r="I525" s="133"/>
      <c r="J525" s="133"/>
      <c r="K525" s="133"/>
      <c r="M525" s="14" t="s">
        <v>105</v>
      </c>
      <c r="O525" s="86" t="str">
        <f>E525</f>
        <v xml:space="preserve">  </v>
      </c>
      <c r="P525" s="92"/>
    </row>
    <row r="526" spans="2:16" ht="15.75" x14ac:dyDescent="0.25">
      <c r="B526" s="75"/>
      <c r="C526" s="82"/>
      <c r="D526" s="76" t="s">
        <v>31</v>
      </c>
      <c r="E526" s="89"/>
      <c r="F526" s="89" t="str">
        <f>E525</f>
        <v xml:space="preserve">  </v>
      </c>
      <c r="G526" s="76"/>
      <c r="H526" s="134"/>
      <c r="I526" s="134"/>
      <c r="J526" s="134"/>
      <c r="K526" s="134"/>
      <c r="L526" s="76"/>
      <c r="M526" s="82"/>
      <c r="N526" s="76" t="s">
        <v>31</v>
      </c>
      <c r="O526" s="89"/>
      <c r="P526" s="90" t="str">
        <f>O525</f>
        <v xml:space="preserve">  </v>
      </c>
    </row>
    <row r="527" spans="2:16" ht="15.75" x14ac:dyDescent="0.25">
      <c r="B527" s="60" t="str">
        <f>IFERROR(IF(EOMONTH(B525,1)&gt;Questionnaire!$I$9,"  ",EOMONTH(B525,1)),"  ")</f>
        <v xml:space="preserve">  </v>
      </c>
      <c r="C527" s="61" t="s">
        <v>32</v>
      </c>
      <c r="D527" s="61"/>
      <c r="E527" s="84">
        <f>IFERROR(-VLOOKUP(B527,Calculations!$G$10:$N$448,8,FALSE),0)</f>
        <v>0</v>
      </c>
      <c r="F527" s="84"/>
      <c r="G527" s="61"/>
      <c r="H527" s="61" t="s">
        <v>102</v>
      </c>
      <c r="I527" s="61"/>
      <c r="J527" s="84">
        <f>K529</f>
        <v>0</v>
      </c>
      <c r="K527" s="84"/>
      <c r="L527" s="61"/>
      <c r="M527" s="61" t="s">
        <v>102</v>
      </c>
      <c r="N527" s="68"/>
      <c r="O527" s="84">
        <f>J527</f>
        <v>0</v>
      </c>
      <c r="P527" s="91"/>
    </row>
    <row r="528" spans="2:16" ht="15.75" x14ac:dyDescent="0.25">
      <c r="B528" s="74"/>
      <c r="C528" s="14" t="s">
        <v>33</v>
      </c>
      <c r="E528" s="86" t="str">
        <f>IFERROR(VLOOKUP(B527,Calculations!$G$10:$M$448,7,FALSE),0)</f>
        <v xml:space="preserve">  </v>
      </c>
      <c r="F528" s="86"/>
      <c r="H528" s="14" t="s">
        <v>35</v>
      </c>
      <c r="J528" s="86" t="str">
        <f>K530</f>
        <v xml:space="preserve">  </v>
      </c>
      <c r="K528" s="86"/>
      <c r="M528" s="14" t="s">
        <v>94</v>
      </c>
      <c r="N528" s="73"/>
      <c r="O528" s="86" t="str">
        <f>J528</f>
        <v xml:space="preserve">  </v>
      </c>
      <c r="P528" s="92"/>
    </row>
    <row r="529" spans="2:16" ht="15.75" x14ac:dyDescent="0.25">
      <c r="B529" s="74"/>
      <c r="C529" s="73"/>
      <c r="D529" s="14" t="s">
        <v>31</v>
      </c>
      <c r="E529" s="86"/>
      <c r="F529" s="86">
        <f>IFERROR(E527+E528,0)</f>
        <v>0</v>
      </c>
      <c r="H529" s="73"/>
      <c r="I529" s="14" t="s">
        <v>32</v>
      </c>
      <c r="J529" s="86"/>
      <c r="K529" s="86">
        <f>E527</f>
        <v>0</v>
      </c>
      <c r="M529" s="72"/>
      <c r="N529" s="14" t="s">
        <v>31</v>
      </c>
      <c r="O529" s="86"/>
      <c r="P529" s="92">
        <f>F529</f>
        <v>0</v>
      </c>
    </row>
    <row r="530" spans="2:16" ht="15.75" x14ac:dyDescent="0.25">
      <c r="B530" s="74"/>
      <c r="C530" s="73"/>
      <c r="E530" s="86"/>
      <c r="F530" s="86"/>
      <c r="H530" s="73"/>
      <c r="I530" s="14" t="s">
        <v>33</v>
      </c>
      <c r="J530" s="86"/>
      <c r="K530" s="86" t="str">
        <f>E528</f>
        <v xml:space="preserve">  </v>
      </c>
      <c r="M530" s="72"/>
      <c r="N530" s="73"/>
      <c r="O530" s="86"/>
      <c r="P530" s="92"/>
    </row>
    <row r="531" spans="2:16" ht="15.75" x14ac:dyDescent="0.25">
      <c r="B531" s="74"/>
      <c r="C531" s="73"/>
      <c r="E531" s="86"/>
      <c r="F531" s="86"/>
      <c r="H531" s="73"/>
      <c r="J531" s="86"/>
      <c r="K531" s="86"/>
      <c r="M531" s="72"/>
      <c r="N531" s="73"/>
      <c r="O531" s="86"/>
      <c r="P531" s="92"/>
    </row>
    <row r="532" spans="2:16" ht="15.75" x14ac:dyDescent="0.25">
      <c r="B532" s="70" t="str">
        <f>B527</f>
        <v xml:space="preserve">  </v>
      </c>
      <c r="C532" s="133" t="s">
        <v>34</v>
      </c>
      <c r="D532" s="133"/>
      <c r="E532" s="133"/>
      <c r="F532" s="133"/>
      <c r="H532" s="14" t="s">
        <v>103</v>
      </c>
      <c r="J532" s="86" t="str">
        <f>IFERROR(VLOOKUP(B532,Calculations!$Z$10:$AB$448,3,FALSE),0)</f>
        <v xml:space="preserve">  </v>
      </c>
      <c r="K532" s="86"/>
      <c r="M532" s="14" t="s">
        <v>104</v>
      </c>
      <c r="O532" s="86" t="str">
        <f>J532</f>
        <v xml:space="preserve">  </v>
      </c>
      <c r="P532" s="92"/>
    </row>
    <row r="533" spans="2:16" ht="15.75" x14ac:dyDescent="0.25">
      <c r="B533" s="74"/>
      <c r="C533" s="133"/>
      <c r="D533" s="133"/>
      <c r="E533" s="133"/>
      <c r="F533" s="133"/>
      <c r="H533" s="77"/>
      <c r="I533" s="14" t="s">
        <v>91</v>
      </c>
      <c r="J533" s="86"/>
      <c r="K533" s="86" t="str">
        <f>J532</f>
        <v xml:space="preserve">  </v>
      </c>
      <c r="M533" s="77"/>
      <c r="N533" s="14" t="s">
        <v>91</v>
      </c>
      <c r="O533" s="86"/>
      <c r="P533" s="92" t="str">
        <f>O532</f>
        <v xml:space="preserve">  </v>
      </c>
    </row>
    <row r="534" spans="2:16" ht="15.75" x14ac:dyDescent="0.25">
      <c r="B534" s="74"/>
      <c r="C534" s="133"/>
      <c r="D534" s="133"/>
      <c r="E534" s="133"/>
      <c r="F534" s="133"/>
      <c r="H534" s="77"/>
      <c r="J534" s="86"/>
      <c r="K534" s="86"/>
      <c r="M534" s="77"/>
      <c r="O534" s="86"/>
      <c r="P534" s="92"/>
    </row>
    <row r="535" spans="2:16" ht="15.75" x14ac:dyDescent="0.25">
      <c r="B535" s="74"/>
      <c r="C535" s="81"/>
      <c r="D535" s="81"/>
      <c r="E535" s="81"/>
      <c r="F535" s="81"/>
      <c r="H535" s="77"/>
      <c r="J535" s="86"/>
      <c r="K535" s="86"/>
      <c r="M535" s="77"/>
      <c r="O535" s="86"/>
      <c r="P535" s="92"/>
    </row>
    <row r="536" spans="2:16" ht="15.75" x14ac:dyDescent="0.25">
      <c r="B536" s="70" t="str">
        <f>B532</f>
        <v xml:space="preserve">  </v>
      </c>
      <c r="C536" s="14" t="s">
        <v>106</v>
      </c>
      <c r="E536" s="86" t="str">
        <f>IFERROR(VLOOKUP(B536,Calculations!$G$10:$W$448,17,FALSE),0)</f>
        <v xml:space="preserve">  </v>
      </c>
      <c r="F536" s="86"/>
      <c r="H536" s="133" t="s">
        <v>34</v>
      </c>
      <c r="I536" s="133"/>
      <c r="J536" s="133"/>
      <c r="K536" s="133"/>
      <c r="M536" s="14" t="s">
        <v>105</v>
      </c>
      <c r="O536" s="86" t="str">
        <f>E536</f>
        <v xml:space="preserve">  </v>
      </c>
      <c r="P536" s="92"/>
    </row>
    <row r="537" spans="2:16" ht="15.75" x14ac:dyDescent="0.25">
      <c r="B537" s="75"/>
      <c r="C537" s="82"/>
      <c r="D537" s="76" t="s">
        <v>31</v>
      </c>
      <c r="E537" s="89"/>
      <c r="F537" s="89" t="str">
        <f>E536</f>
        <v xml:space="preserve">  </v>
      </c>
      <c r="G537" s="76"/>
      <c r="H537" s="134"/>
      <c r="I537" s="134"/>
      <c r="J537" s="134"/>
      <c r="K537" s="134"/>
      <c r="L537" s="76"/>
      <c r="M537" s="82"/>
      <c r="N537" s="76" t="s">
        <v>31</v>
      </c>
      <c r="O537" s="89"/>
      <c r="P537" s="90" t="str">
        <f>O536</f>
        <v xml:space="preserve">  </v>
      </c>
    </row>
    <row r="538" spans="2:16" ht="15.75" x14ac:dyDescent="0.25">
      <c r="B538" s="60" t="str">
        <f>IFERROR(IF(EOMONTH(B536,1)&gt;Questionnaire!$I$9,"  ",EOMONTH(B536,1)),"  ")</f>
        <v xml:space="preserve">  </v>
      </c>
      <c r="C538" s="61" t="s">
        <v>32</v>
      </c>
      <c r="D538" s="61"/>
      <c r="E538" s="84">
        <f>IFERROR(-VLOOKUP(B538,Calculations!$G$10:$N$448,8,FALSE),0)</f>
        <v>0</v>
      </c>
      <c r="F538" s="84"/>
      <c r="G538" s="61"/>
      <c r="H538" s="61" t="s">
        <v>102</v>
      </c>
      <c r="I538" s="61"/>
      <c r="J538" s="84">
        <f>K540</f>
        <v>0</v>
      </c>
      <c r="K538" s="84"/>
      <c r="L538" s="61"/>
      <c r="M538" s="61" t="s">
        <v>102</v>
      </c>
      <c r="N538" s="68"/>
      <c r="O538" s="84">
        <f>J538</f>
        <v>0</v>
      </c>
      <c r="P538" s="91"/>
    </row>
    <row r="539" spans="2:16" ht="15.75" x14ac:dyDescent="0.25">
      <c r="B539" s="74"/>
      <c r="C539" s="14" t="s">
        <v>33</v>
      </c>
      <c r="E539" s="86" t="str">
        <f>IFERROR(VLOOKUP(B538,Calculations!$G$10:$M$448,7,FALSE),0)</f>
        <v xml:space="preserve">  </v>
      </c>
      <c r="F539" s="86"/>
      <c r="H539" s="14" t="s">
        <v>35</v>
      </c>
      <c r="J539" s="86" t="str">
        <f>K541</f>
        <v xml:space="preserve">  </v>
      </c>
      <c r="K539" s="86"/>
      <c r="M539" s="14" t="s">
        <v>94</v>
      </c>
      <c r="N539" s="73"/>
      <c r="O539" s="86" t="str">
        <f>J539</f>
        <v xml:space="preserve">  </v>
      </c>
      <c r="P539" s="92"/>
    </row>
    <row r="540" spans="2:16" ht="15.75" x14ac:dyDescent="0.25">
      <c r="B540" s="74"/>
      <c r="C540" s="73"/>
      <c r="D540" s="14" t="s">
        <v>31</v>
      </c>
      <c r="E540" s="86"/>
      <c r="F540" s="86">
        <f>IFERROR(E538+E539,0)</f>
        <v>0</v>
      </c>
      <c r="H540" s="73"/>
      <c r="I540" s="14" t="s">
        <v>32</v>
      </c>
      <c r="J540" s="86"/>
      <c r="K540" s="86">
        <f>E538</f>
        <v>0</v>
      </c>
      <c r="M540" s="72"/>
      <c r="N540" s="14" t="s">
        <v>31</v>
      </c>
      <c r="O540" s="86"/>
      <c r="P540" s="92">
        <f>F540</f>
        <v>0</v>
      </c>
    </row>
    <row r="541" spans="2:16" ht="15.75" x14ac:dyDescent="0.25">
      <c r="B541" s="74"/>
      <c r="C541" s="73"/>
      <c r="E541" s="86"/>
      <c r="F541" s="86"/>
      <c r="H541" s="73"/>
      <c r="I541" s="14" t="s">
        <v>33</v>
      </c>
      <c r="J541" s="86"/>
      <c r="K541" s="86" t="str">
        <f>E539</f>
        <v xml:space="preserve">  </v>
      </c>
      <c r="M541" s="72"/>
      <c r="N541" s="73"/>
      <c r="O541" s="86"/>
      <c r="P541" s="92"/>
    </row>
    <row r="542" spans="2:16" ht="15.75" x14ac:dyDescent="0.25">
      <c r="B542" s="74"/>
      <c r="C542" s="73"/>
      <c r="E542" s="86"/>
      <c r="F542" s="86"/>
      <c r="H542" s="73"/>
      <c r="J542" s="86"/>
      <c r="K542" s="86"/>
      <c r="M542" s="72"/>
      <c r="N542" s="73"/>
      <c r="O542" s="86"/>
      <c r="P542" s="92"/>
    </row>
    <row r="543" spans="2:16" ht="15.75" x14ac:dyDescent="0.25">
      <c r="B543" s="70" t="str">
        <f>B538</f>
        <v xml:space="preserve">  </v>
      </c>
      <c r="C543" s="133" t="s">
        <v>34</v>
      </c>
      <c r="D543" s="133"/>
      <c r="E543" s="133"/>
      <c r="F543" s="133"/>
      <c r="H543" s="14" t="s">
        <v>103</v>
      </c>
      <c r="J543" s="86" t="str">
        <f>IFERROR(VLOOKUP(B543,Calculations!$Z$10:$AB$448,3,FALSE),0)</f>
        <v xml:space="preserve">  </v>
      </c>
      <c r="K543" s="86"/>
      <c r="M543" s="14" t="s">
        <v>104</v>
      </c>
      <c r="O543" s="86" t="str">
        <f>J543</f>
        <v xml:space="preserve">  </v>
      </c>
      <c r="P543" s="92"/>
    </row>
    <row r="544" spans="2:16" ht="15.75" x14ac:dyDescent="0.25">
      <c r="B544" s="74"/>
      <c r="C544" s="133"/>
      <c r="D544" s="133"/>
      <c r="E544" s="133"/>
      <c r="F544" s="133"/>
      <c r="H544" s="77"/>
      <c r="I544" s="14" t="s">
        <v>91</v>
      </c>
      <c r="J544" s="86"/>
      <c r="K544" s="86" t="str">
        <f>J543</f>
        <v xml:space="preserve">  </v>
      </c>
      <c r="M544" s="77"/>
      <c r="N544" s="14" t="s">
        <v>91</v>
      </c>
      <c r="O544" s="86"/>
      <c r="P544" s="92" t="str">
        <f>O543</f>
        <v xml:space="preserve">  </v>
      </c>
    </row>
    <row r="545" spans="2:16" ht="15.75" x14ac:dyDescent="0.25">
      <c r="B545" s="74"/>
      <c r="C545" s="133"/>
      <c r="D545" s="133"/>
      <c r="E545" s="133"/>
      <c r="F545" s="133"/>
      <c r="H545" s="77"/>
      <c r="J545" s="86"/>
      <c r="K545" s="86"/>
      <c r="M545" s="77"/>
      <c r="O545" s="86"/>
      <c r="P545" s="92"/>
    </row>
    <row r="546" spans="2:16" ht="15.75" x14ac:dyDescent="0.25">
      <c r="B546" s="74"/>
      <c r="C546" s="81"/>
      <c r="D546" s="81"/>
      <c r="E546" s="81"/>
      <c r="F546" s="81"/>
      <c r="H546" s="77"/>
      <c r="J546" s="86"/>
      <c r="K546" s="86"/>
      <c r="M546" s="77"/>
      <c r="O546" s="86"/>
      <c r="P546" s="92"/>
    </row>
    <row r="547" spans="2:16" ht="15.75" x14ac:dyDescent="0.25">
      <c r="B547" s="70" t="str">
        <f>B543</f>
        <v xml:space="preserve">  </v>
      </c>
      <c r="C547" s="14" t="s">
        <v>106</v>
      </c>
      <c r="E547" s="86" t="str">
        <f>IFERROR(VLOOKUP(B547,Calculations!$G$10:$W$448,17,FALSE),0)</f>
        <v xml:space="preserve">  </v>
      </c>
      <c r="F547" s="86"/>
      <c r="H547" s="133" t="s">
        <v>34</v>
      </c>
      <c r="I547" s="133"/>
      <c r="J547" s="133"/>
      <c r="K547" s="133"/>
      <c r="M547" s="14" t="s">
        <v>105</v>
      </c>
      <c r="O547" s="86" t="str">
        <f>E547</f>
        <v xml:space="preserve">  </v>
      </c>
      <c r="P547" s="92"/>
    </row>
    <row r="548" spans="2:16" ht="15.75" x14ac:dyDescent="0.25">
      <c r="B548" s="75"/>
      <c r="C548" s="82"/>
      <c r="D548" s="76" t="s">
        <v>31</v>
      </c>
      <c r="E548" s="89"/>
      <c r="F548" s="89" t="str">
        <f>E547</f>
        <v xml:space="preserve">  </v>
      </c>
      <c r="G548" s="76"/>
      <c r="H548" s="134"/>
      <c r="I548" s="134"/>
      <c r="J548" s="134"/>
      <c r="K548" s="134"/>
      <c r="L548" s="76"/>
      <c r="M548" s="82"/>
      <c r="N548" s="76" t="s">
        <v>31</v>
      </c>
      <c r="O548" s="89"/>
      <c r="P548" s="90" t="str">
        <f>O547</f>
        <v xml:space="preserve">  </v>
      </c>
    </row>
    <row r="549" spans="2:16" ht="15.75" x14ac:dyDescent="0.25">
      <c r="B549" s="60" t="str">
        <f>IFERROR(IF(EOMONTH(B547,1)&gt;Questionnaire!$I$9,"  ",EOMONTH(B547,1)),"  ")</f>
        <v xml:space="preserve">  </v>
      </c>
      <c r="C549" s="61" t="s">
        <v>32</v>
      </c>
      <c r="D549" s="61"/>
      <c r="E549" s="84">
        <f>IFERROR(-VLOOKUP(B549,Calculations!$G$10:$N$448,8,FALSE),0)</f>
        <v>0</v>
      </c>
      <c r="F549" s="84"/>
      <c r="G549" s="61"/>
      <c r="H549" s="61" t="s">
        <v>102</v>
      </c>
      <c r="I549" s="61"/>
      <c r="J549" s="84">
        <f>K551</f>
        <v>0</v>
      </c>
      <c r="K549" s="84"/>
      <c r="L549" s="61"/>
      <c r="M549" s="61" t="s">
        <v>102</v>
      </c>
      <c r="N549" s="68"/>
      <c r="O549" s="84">
        <f>J549</f>
        <v>0</v>
      </c>
      <c r="P549" s="91"/>
    </row>
    <row r="550" spans="2:16" ht="15.75" x14ac:dyDescent="0.25">
      <c r="B550" s="74"/>
      <c r="C550" s="14" t="s">
        <v>33</v>
      </c>
      <c r="E550" s="86" t="str">
        <f>IFERROR(VLOOKUP(B549,Calculations!$G$10:$M$448,7,FALSE),0)</f>
        <v xml:space="preserve">  </v>
      </c>
      <c r="F550" s="86"/>
      <c r="H550" s="14" t="s">
        <v>35</v>
      </c>
      <c r="J550" s="86" t="str">
        <f>K552</f>
        <v xml:space="preserve">  </v>
      </c>
      <c r="K550" s="86"/>
      <c r="M550" s="14" t="s">
        <v>94</v>
      </c>
      <c r="N550" s="73"/>
      <c r="O550" s="86" t="str">
        <f>J550</f>
        <v xml:space="preserve">  </v>
      </c>
      <c r="P550" s="92"/>
    </row>
    <row r="551" spans="2:16" ht="15.75" x14ac:dyDescent="0.25">
      <c r="B551" s="74"/>
      <c r="C551" s="73"/>
      <c r="D551" s="14" t="s">
        <v>31</v>
      </c>
      <c r="E551" s="86"/>
      <c r="F551" s="86">
        <f>IFERROR(E549+E550,0)</f>
        <v>0</v>
      </c>
      <c r="H551" s="73"/>
      <c r="I551" s="14" t="s">
        <v>32</v>
      </c>
      <c r="J551" s="86"/>
      <c r="K551" s="86">
        <f>E549</f>
        <v>0</v>
      </c>
      <c r="M551" s="72"/>
      <c r="N551" s="14" t="s">
        <v>31</v>
      </c>
      <c r="O551" s="86"/>
      <c r="P551" s="92">
        <f>F551</f>
        <v>0</v>
      </c>
    </row>
    <row r="552" spans="2:16" ht="15.75" x14ac:dyDescent="0.25">
      <c r="B552" s="74"/>
      <c r="C552" s="73"/>
      <c r="E552" s="86"/>
      <c r="F552" s="86"/>
      <c r="H552" s="73"/>
      <c r="I552" s="14" t="s">
        <v>33</v>
      </c>
      <c r="J552" s="86"/>
      <c r="K552" s="86" t="str">
        <f>E550</f>
        <v xml:space="preserve">  </v>
      </c>
      <c r="M552" s="72"/>
      <c r="N552" s="73"/>
      <c r="O552" s="86"/>
      <c r="P552" s="92"/>
    </row>
    <row r="553" spans="2:16" ht="15.75" x14ac:dyDescent="0.25">
      <c r="B553" s="74"/>
      <c r="C553" s="73"/>
      <c r="E553" s="86"/>
      <c r="F553" s="86"/>
      <c r="H553" s="73"/>
      <c r="J553" s="86"/>
      <c r="K553" s="86"/>
      <c r="M553" s="72"/>
      <c r="N553" s="73"/>
      <c r="O553" s="86"/>
      <c r="P553" s="92"/>
    </row>
    <row r="554" spans="2:16" ht="15.75" x14ac:dyDescent="0.25">
      <c r="B554" s="70" t="str">
        <f>B549</f>
        <v xml:space="preserve">  </v>
      </c>
      <c r="C554" s="133" t="s">
        <v>34</v>
      </c>
      <c r="D554" s="133"/>
      <c r="E554" s="133"/>
      <c r="F554" s="133"/>
      <c r="H554" s="14" t="s">
        <v>103</v>
      </c>
      <c r="J554" s="86" t="str">
        <f>IFERROR(VLOOKUP(B554,Calculations!$Z$10:$AB$448,3,FALSE),0)</f>
        <v xml:space="preserve">  </v>
      </c>
      <c r="K554" s="86"/>
      <c r="M554" s="14" t="s">
        <v>104</v>
      </c>
      <c r="O554" s="86" t="str">
        <f>J554</f>
        <v xml:space="preserve">  </v>
      </c>
      <c r="P554" s="92"/>
    </row>
    <row r="555" spans="2:16" ht="15.75" x14ac:dyDescent="0.25">
      <c r="B555" s="74"/>
      <c r="C555" s="133"/>
      <c r="D555" s="133"/>
      <c r="E555" s="133"/>
      <c r="F555" s="133"/>
      <c r="H555" s="77"/>
      <c r="I555" s="14" t="s">
        <v>91</v>
      </c>
      <c r="J555" s="86"/>
      <c r="K555" s="86" t="str">
        <f>J554</f>
        <v xml:space="preserve">  </v>
      </c>
      <c r="M555" s="77"/>
      <c r="N555" s="14" t="s">
        <v>91</v>
      </c>
      <c r="O555" s="86"/>
      <c r="P555" s="92" t="str">
        <f>O554</f>
        <v xml:space="preserve">  </v>
      </c>
    </row>
    <row r="556" spans="2:16" ht="15.75" x14ac:dyDescent="0.25">
      <c r="B556" s="74"/>
      <c r="C556" s="133"/>
      <c r="D556" s="133"/>
      <c r="E556" s="133"/>
      <c r="F556" s="133"/>
      <c r="H556" s="77"/>
      <c r="J556" s="86"/>
      <c r="K556" s="86"/>
      <c r="M556" s="77"/>
      <c r="O556" s="86"/>
      <c r="P556" s="92"/>
    </row>
    <row r="557" spans="2:16" ht="15.75" x14ac:dyDescent="0.25">
      <c r="B557" s="74"/>
      <c r="C557" s="81"/>
      <c r="D557" s="81"/>
      <c r="E557" s="81"/>
      <c r="F557" s="81"/>
      <c r="H557" s="77"/>
      <c r="J557" s="86"/>
      <c r="K557" s="86"/>
      <c r="M557" s="77"/>
      <c r="O557" s="86"/>
      <c r="P557" s="92"/>
    </row>
    <row r="558" spans="2:16" ht="15.75" x14ac:dyDescent="0.25">
      <c r="B558" s="70" t="str">
        <f>B554</f>
        <v xml:space="preserve">  </v>
      </c>
      <c r="C558" s="14" t="s">
        <v>106</v>
      </c>
      <c r="E558" s="86" t="str">
        <f>IFERROR(VLOOKUP(B558,Calculations!$G$10:$W$448,17,FALSE),0)</f>
        <v xml:space="preserve">  </v>
      </c>
      <c r="F558" s="86"/>
      <c r="H558" s="133" t="s">
        <v>34</v>
      </c>
      <c r="I558" s="133"/>
      <c r="J558" s="133"/>
      <c r="K558" s="133"/>
      <c r="M558" s="14" t="s">
        <v>105</v>
      </c>
      <c r="O558" s="86" t="str">
        <f>E558</f>
        <v xml:space="preserve">  </v>
      </c>
      <c r="P558" s="92"/>
    </row>
    <row r="559" spans="2:16" ht="15.75" x14ac:dyDescent="0.25">
      <c r="B559" s="75"/>
      <c r="C559" s="82"/>
      <c r="D559" s="76" t="s">
        <v>31</v>
      </c>
      <c r="E559" s="89"/>
      <c r="F559" s="89" t="str">
        <f>E558</f>
        <v xml:space="preserve">  </v>
      </c>
      <c r="G559" s="76"/>
      <c r="H559" s="134"/>
      <c r="I559" s="134"/>
      <c r="J559" s="134"/>
      <c r="K559" s="134"/>
      <c r="L559" s="76"/>
      <c r="M559" s="82"/>
      <c r="N559" s="76" t="s">
        <v>31</v>
      </c>
      <c r="O559" s="89"/>
      <c r="P559" s="90" t="str">
        <f>O558</f>
        <v xml:space="preserve">  </v>
      </c>
    </row>
    <row r="560" spans="2:16" ht="15.75" hidden="1" x14ac:dyDescent="0.25">
      <c r="B560" s="60" t="str">
        <f>IFERROR(IF(EOMONTH(B558,1)&gt;Questionnaire!$I$9,"  ",EOMONTH(B558,1)),"  ")</f>
        <v xml:space="preserve">  </v>
      </c>
      <c r="C560" s="61" t="s">
        <v>32</v>
      </c>
      <c r="D560" s="61"/>
      <c r="E560" s="84">
        <f>IFERROR(-VLOOKUP(B560,Calculations!$G$10:$N$448,8,FALSE),0)</f>
        <v>0</v>
      </c>
      <c r="F560" s="84"/>
      <c r="G560" s="61"/>
      <c r="H560" s="61" t="s">
        <v>102</v>
      </c>
      <c r="I560" s="61"/>
      <c r="J560" s="84">
        <f>K562</f>
        <v>0</v>
      </c>
      <c r="K560" s="84"/>
      <c r="L560" s="61"/>
      <c r="M560" s="61" t="s">
        <v>102</v>
      </c>
      <c r="N560" s="68"/>
      <c r="O560" s="84">
        <f>J560</f>
        <v>0</v>
      </c>
      <c r="P560" s="91"/>
    </row>
    <row r="561" spans="2:16" ht="15.75" hidden="1" x14ac:dyDescent="0.25">
      <c r="B561" s="74"/>
      <c r="C561" s="14" t="s">
        <v>33</v>
      </c>
      <c r="E561" s="86" t="str">
        <f>IFERROR(VLOOKUP(B560,Calculations!$G$10:$M$448,7,FALSE),0)</f>
        <v xml:space="preserve">  </v>
      </c>
      <c r="F561" s="86"/>
      <c r="H561" s="14" t="s">
        <v>35</v>
      </c>
      <c r="J561" s="86" t="str">
        <f>K563</f>
        <v xml:space="preserve">  </v>
      </c>
      <c r="K561" s="86"/>
      <c r="M561" s="14" t="s">
        <v>94</v>
      </c>
      <c r="N561" s="73"/>
      <c r="O561" s="86" t="str">
        <f>J561</f>
        <v xml:space="preserve">  </v>
      </c>
      <c r="P561" s="92"/>
    </row>
    <row r="562" spans="2:16" ht="15.75" hidden="1" x14ac:dyDescent="0.25">
      <c r="B562" s="74"/>
      <c r="C562" s="73"/>
      <c r="D562" s="14" t="s">
        <v>31</v>
      </c>
      <c r="E562" s="86"/>
      <c r="F562" s="86">
        <f>IFERROR(E560+E561,0)</f>
        <v>0</v>
      </c>
      <c r="H562" s="73"/>
      <c r="I562" s="14" t="s">
        <v>32</v>
      </c>
      <c r="J562" s="86"/>
      <c r="K562" s="86">
        <f>E560</f>
        <v>0</v>
      </c>
      <c r="M562" s="72"/>
      <c r="N562" s="14" t="s">
        <v>31</v>
      </c>
      <c r="O562" s="86"/>
      <c r="P562" s="92">
        <f>F562</f>
        <v>0</v>
      </c>
    </row>
    <row r="563" spans="2:16" ht="15.75" hidden="1" x14ac:dyDescent="0.25">
      <c r="B563" s="74"/>
      <c r="C563" s="73"/>
      <c r="E563" s="86"/>
      <c r="F563" s="86"/>
      <c r="H563" s="73"/>
      <c r="I563" s="14" t="s">
        <v>33</v>
      </c>
      <c r="J563" s="86"/>
      <c r="K563" s="86" t="str">
        <f>E561</f>
        <v xml:space="preserve">  </v>
      </c>
      <c r="M563" s="72"/>
      <c r="N563" s="73"/>
      <c r="O563" s="86"/>
      <c r="P563" s="92"/>
    </row>
    <row r="564" spans="2:16" ht="15.75" hidden="1" x14ac:dyDescent="0.25">
      <c r="B564" s="74"/>
      <c r="C564" s="73"/>
      <c r="E564" s="86"/>
      <c r="F564" s="86"/>
      <c r="H564" s="73"/>
      <c r="J564" s="86"/>
      <c r="K564" s="86"/>
      <c r="M564" s="72"/>
      <c r="N564" s="73"/>
      <c r="O564" s="86"/>
      <c r="P564" s="92"/>
    </row>
    <row r="565" spans="2:16" ht="15.75" hidden="1" x14ac:dyDescent="0.25">
      <c r="B565" s="70" t="str">
        <f>B560</f>
        <v xml:space="preserve">  </v>
      </c>
      <c r="C565" s="133" t="s">
        <v>34</v>
      </c>
      <c r="D565" s="133"/>
      <c r="E565" s="133"/>
      <c r="F565" s="133"/>
      <c r="H565" s="14" t="s">
        <v>103</v>
      </c>
      <c r="J565" s="86" t="str">
        <f>IFERROR(VLOOKUP(B565,Calculations!$Z$10:$AB$448,3,FALSE),0)</f>
        <v xml:space="preserve">  </v>
      </c>
      <c r="K565" s="86"/>
      <c r="M565" s="14" t="s">
        <v>104</v>
      </c>
      <c r="O565" s="86" t="str">
        <f>J565</f>
        <v xml:space="preserve">  </v>
      </c>
      <c r="P565" s="92"/>
    </row>
    <row r="566" spans="2:16" ht="15.75" hidden="1" x14ac:dyDescent="0.25">
      <c r="B566" s="74"/>
      <c r="C566" s="133"/>
      <c r="D566" s="133"/>
      <c r="E566" s="133"/>
      <c r="F566" s="133"/>
      <c r="H566" s="77"/>
      <c r="I566" s="14" t="s">
        <v>91</v>
      </c>
      <c r="J566" s="86"/>
      <c r="K566" s="86" t="str">
        <f>J565</f>
        <v xml:space="preserve">  </v>
      </c>
      <c r="M566" s="77"/>
      <c r="N566" s="14" t="s">
        <v>91</v>
      </c>
      <c r="O566" s="86"/>
      <c r="P566" s="92" t="str">
        <f>O565</f>
        <v xml:space="preserve">  </v>
      </c>
    </row>
    <row r="567" spans="2:16" ht="15.75" hidden="1" x14ac:dyDescent="0.25">
      <c r="B567" s="74"/>
      <c r="C567" s="133"/>
      <c r="D567" s="133"/>
      <c r="E567" s="133"/>
      <c r="F567" s="133"/>
      <c r="H567" s="77"/>
      <c r="J567" s="86"/>
      <c r="K567" s="86"/>
      <c r="M567" s="77"/>
      <c r="O567" s="86"/>
      <c r="P567" s="92"/>
    </row>
    <row r="568" spans="2:16" ht="15.75" hidden="1" x14ac:dyDescent="0.25">
      <c r="B568" s="74"/>
      <c r="C568" s="81"/>
      <c r="D568" s="81"/>
      <c r="E568" s="81"/>
      <c r="F568" s="81"/>
      <c r="H568" s="77"/>
      <c r="J568" s="86"/>
      <c r="K568" s="86"/>
      <c r="M568" s="77"/>
      <c r="O568" s="86"/>
      <c r="P568" s="92"/>
    </row>
    <row r="569" spans="2:16" ht="15.75" hidden="1" x14ac:dyDescent="0.25">
      <c r="B569" s="70" t="str">
        <f>B565</f>
        <v xml:space="preserve">  </v>
      </c>
      <c r="C569" s="14" t="s">
        <v>106</v>
      </c>
      <c r="E569" s="86" t="str">
        <f>IFERROR(VLOOKUP(B569,Calculations!$G$10:$W$448,17,FALSE),0)</f>
        <v xml:space="preserve">  </v>
      </c>
      <c r="F569" s="86"/>
      <c r="H569" s="133" t="s">
        <v>34</v>
      </c>
      <c r="I569" s="133"/>
      <c r="J569" s="133"/>
      <c r="K569" s="133"/>
      <c r="M569" s="14" t="s">
        <v>105</v>
      </c>
      <c r="O569" s="86" t="str">
        <f>E569</f>
        <v xml:space="preserve">  </v>
      </c>
      <c r="P569" s="92"/>
    </row>
    <row r="570" spans="2:16" ht="15.75" hidden="1" x14ac:dyDescent="0.25">
      <c r="B570" s="75"/>
      <c r="C570" s="82"/>
      <c r="D570" s="76" t="s">
        <v>31</v>
      </c>
      <c r="E570" s="89"/>
      <c r="F570" s="89" t="str">
        <f>E569</f>
        <v xml:space="preserve">  </v>
      </c>
      <c r="G570" s="76"/>
      <c r="H570" s="134"/>
      <c r="I570" s="134"/>
      <c r="J570" s="134"/>
      <c r="K570" s="134"/>
      <c r="L570" s="76"/>
      <c r="M570" s="82"/>
      <c r="N570" s="76" t="s">
        <v>31</v>
      </c>
      <c r="O570" s="89"/>
      <c r="P570" s="90" t="str">
        <f>O569</f>
        <v xml:space="preserve">  </v>
      </c>
    </row>
    <row r="571" spans="2:16" ht="15.75" hidden="1" x14ac:dyDescent="0.25">
      <c r="B571" s="60" t="str">
        <f>IFERROR(IF(EOMONTH(B569,1)&gt;Questionnaire!$I$9,"  ",EOMONTH(B569,1)),"  ")</f>
        <v xml:space="preserve">  </v>
      </c>
      <c r="C571" s="61" t="s">
        <v>32</v>
      </c>
      <c r="D571" s="61"/>
      <c r="E571" s="84">
        <f>IFERROR(-VLOOKUP(B571,Calculations!$G$10:$N$448,8,FALSE),0)</f>
        <v>0</v>
      </c>
      <c r="F571" s="84"/>
      <c r="G571" s="61"/>
      <c r="H571" s="61" t="s">
        <v>102</v>
      </c>
      <c r="I571" s="61"/>
      <c r="J571" s="84">
        <f>K573</f>
        <v>0</v>
      </c>
      <c r="K571" s="84"/>
      <c r="L571" s="61"/>
      <c r="M571" s="61" t="s">
        <v>102</v>
      </c>
      <c r="N571" s="68"/>
      <c r="O571" s="84">
        <f>J571</f>
        <v>0</v>
      </c>
      <c r="P571" s="91"/>
    </row>
    <row r="572" spans="2:16" ht="15.75" hidden="1" x14ac:dyDescent="0.25">
      <c r="B572" s="74"/>
      <c r="C572" s="14" t="s">
        <v>33</v>
      </c>
      <c r="E572" s="86" t="str">
        <f>IFERROR(VLOOKUP(B571,Calculations!$G$10:$M$448,7,FALSE),0)</f>
        <v xml:space="preserve">  </v>
      </c>
      <c r="F572" s="86"/>
      <c r="H572" s="14" t="s">
        <v>35</v>
      </c>
      <c r="J572" s="86" t="str">
        <f>K574</f>
        <v xml:space="preserve">  </v>
      </c>
      <c r="K572" s="86"/>
      <c r="M572" s="14" t="s">
        <v>94</v>
      </c>
      <c r="N572" s="73"/>
      <c r="O572" s="86" t="str">
        <f>J572</f>
        <v xml:space="preserve">  </v>
      </c>
      <c r="P572" s="92"/>
    </row>
    <row r="573" spans="2:16" ht="15.75" hidden="1" x14ac:dyDescent="0.25">
      <c r="B573" s="74"/>
      <c r="C573" s="73"/>
      <c r="D573" s="14" t="s">
        <v>31</v>
      </c>
      <c r="E573" s="86"/>
      <c r="F573" s="86">
        <f>IFERROR(E571+E572,0)</f>
        <v>0</v>
      </c>
      <c r="H573" s="73"/>
      <c r="I573" s="14" t="s">
        <v>32</v>
      </c>
      <c r="J573" s="86"/>
      <c r="K573" s="86">
        <f>E571</f>
        <v>0</v>
      </c>
      <c r="M573" s="72"/>
      <c r="N573" s="14" t="s">
        <v>31</v>
      </c>
      <c r="O573" s="86"/>
      <c r="P573" s="92">
        <f>F573</f>
        <v>0</v>
      </c>
    </row>
    <row r="574" spans="2:16" ht="15.75" hidden="1" x14ac:dyDescent="0.25">
      <c r="B574" s="74"/>
      <c r="C574" s="73"/>
      <c r="E574" s="86"/>
      <c r="F574" s="86"/>
      <c r="H574" s="73"/>
      <c r="I574" s="14" t="s">
        <v>33</v>
      </c>
      <c r="J574" s="86"/>
      <c r="K574" s="86" t="str">
        <f>E572</f>
        <v xml:space="preserve">  </v>
      </c>
      <c r="M574" s="72"/>
      <c r="N574" s="73"/>
      <c r="O574" s="86"/>
      <c r="P574" s="92"/>
    </row>
    <row r="575" spans="2:16" ht="15.75" hidden="1" x14ac:dyDescent="0.25">
      <c r="B575" s="74"/>
      <c r="C575" s="73"/>
      <c r="E575" s="86"/>
      <c r="F575" s="86"/>
      <c r="H575" s="73"/>
      <c r="J575" s="86"/>
      <c r="K575" s="86"/>
      <c r="M575" s="72"/>
      <c r="N575" s="73"/>
      <c r="O575" s="86"/>
      <c r="P575" s="92"/>
    </row>
    <row r="576" spans="2:16" ht="15.75" hidden="1" x14ac:dyDescent="0.25">
      <c r="B576" s="70" t="str">
        <f>B571</f>
        <v xml:space="preserve">  </v>
      </c>
      <c r="C576" s="133" t="s">
        <v>34</v>
      </c>
      <c r="D576" s="133"/>
      <c r="E576" s="133"/>
      <c r="F576" s="133"/>
      <c r="H576" s="14" t="s">
        <v>103</v>
      </c>
      <c r="J576" s="86" t="str">
        <f>IFERROR(VLOOKUP(B576,Calculations!$Z$10:$AB$448,3,FALSE),0)</f>
        <v xml:space="preserve">  </v>
      </c>
      <c r="K576" s="86"/>
      <c r="M576" s="14" t="s">
        <v>104</v>
      </c>
      <c r="O576" s="86" t="str">
        <f>J576</f>
        <v xml:space="preserve">  </v>
      </c>
      <c r="P576" s="92"/>
    </row>
    <row r="577" spans="2:16" ht="15.75" hidden="1" x14ac:dyDescent="0.25">
      <c r="B577" s="74"/>
      <c r="C577" s="133"/>
      <c r="D577" s="133"/>
      <c r="E577" s="133"/>
      <c r="F577" s="133"/>
      <c r="H577" s="77"/>
      <c r="I577" s="14" t="s">
        <v>91</v>
      </c>
      <c r="J577" s="86"/>
      <c r="K577" s="86" t="str">
        <f>J576</f>
        <v xml:space="preserve">  </v>
      </c>
      <c r="M577" s="77"/>
      <c r="N577" s="14" t="s">
        <v>91</v>
      </c>
      <c r="O577" s="86"/>
      <c r="P577" s="92" t="str">
        <f>O576</f>
        <v xml:space="preserve">  </v>
      </c>
    </row>
    <row r="578" spans="2:16" ht="15.75" hidden="1" x14ac:dyDescent="0.25">
      <c r="B578" s="74"/>
      <c r="C578" s="133"/>
      <c r="D578" s="133"/>
      <c r="E578" s="133"/>
      <c r="F578" s="133"/>
      <c r="H578" s="77"/>
      <c r="J578" s="86"/>
      <c r="K578" s="86"/>
      <c r="M578" s="77"/>
      <c r="O578" s="86"/>
      <c r="P578" s="92"/>
    </row>
    <row r="579" spans="2:16" ht="15.75" hidden="1" x14ac:dyDescent="0.25">
      <c r="B579" s="74"/>
      <c r="C579" s="81"/>
      <c r="D579" s="81"/>
      <c r="E579" s="81"/>
      <c r="F579" s="81"/>
      <c r="H579" s="77"/>
      <c r="J579" s="86"/>
      <c r="K579" s="86"/>
      <c r="M579" s="77"/>
      <c r="O579" s="86"/>
      <c r="P579" s="92"/>
    </row>
    <row r="580" spans="2:16" ht="15.75" hidden="1" x14ac:dyDescent="0.25">
      <c r="B580" s="70" t="str">
        <f>B576</f>
        <v xml:space="preserve">  </v>
      </c>
      <c r="C580" s="14" t="s">
        <v>106</v>
      </c>
      <c r="E580" s="86" t="str">
        <f>IFERROR(VLOOKUP(B580,Calculations!$G$10:$W$448,17,FALSE),0)</f>
        <v xml:space="preserve">  </v>
      </c>
      <c r="F580" s="86"/>
      <c r="H580" s="133" t="s">
        <v>34</v>
      </c>
      <c r="I580" s="133"/>
      <c r="J580" s="133"/>
      <c r="K580" s="133"/>
      <c r="M580" s="14" t="s">
        <v>105</v>
      </c>
      <c r="O580" s="86" t="str">
        <f>E580</f>
        <v xml:space="preserve">  </v>
      </c>
      <c r="P580" s="92"/>
    </row>
    <row r="581" spans="2:16" ht="15.75" hidden="1" x14ac:dyDescent="0.25">
      <c r="B581" s="75"/>
      <c r="C581" s="82"/>
      <c r="D581" s="76" t="s">
        <v>31</v>
      </c>
      <c r="E581" s="89"/>
      <c r="F581" s="89" t="str">
        <f>E580</f>
        <v xml:space="preserve">  </v>
      </c>
      <c r="G581" s="76"/>
      <c r="H581" s="134"/>
      <c r="I581" s="134"/>
      <c r="J581" s="134"/>
      <c r="K581" s="134"/>
      <c r="L581" s="76"/>
      <c r="M581" s="82"/>
      <c r="N581" s="76" t="s">
        <v>31</v>
      </c>
      <c r="O581" s="89"/>
      <c r="P581" s="90" t="str">
        <f>O580</f>
        <v xml:space="preserve">  </v>
      </c>
    </row>
    <row r="582" spans="2:16" ht="15.75" hidden="1" x14ac:dyDescent="0.25">
      <c r="B582" s="60" t="str">
        <f>IFERROR(IF(EOMONTH(B580,1)&gt;Questionnaire!$I$9,"  ",EOMONTH(B580,1)),"  ")</f>
        <v xml:space="preserve">  </v>
      </c>
      <c r="C582" s="61" t="s">
        <v>32</v>
      </c>
      <c r="D582" s="61"/>
      <c r="E582" s="84">
        <f>IFERROR(-VLOOKUP(B582,Calculations!$G$10:$N$448,8,FALSE),0)</f>
        <v>0</v>
      </c>
      <c r="F582" s="84"/>
      <c r="G582" s="61"/>
      <c r="H582" s="61" t="s">
        <v>102</v>
      </c>
      <c r="I582" s="61"/>
      <c r="J582" s="84">
        <f>K584</f>
        <v>0</v>
      </c>
      <c r="K582" s="84"/>
      <c r="L582" s="61"/>
      <c r="M582" s="61" t="s">
        <v>102</v>
      </c>
      <c r="N582" s="68"/>
      <c r="O582" s="84">
        <f>J582</f>
        <v>0</v>
      </c>
      <c r="P582" s="91"/>
    </row>
    <row r="583" spans="2:16" ht="15.75" hidden="1" x14ac:dyDescent="0.25">
      <c r="B583" s="74"/>
      <c r="C583" s="14" t="s">
        <v>33</v>
      </c>
      <c r="E583" s="86" t="str">
        <f>IFERROR(VLOOKUP(B582,Calculations!$G$10:$M$448,7,FALSE),0)</f>
        <v xml:space="preserve">  </v>
      </c>
      <c r="F583" s="86"/>
      <c r="H583" s="14" t="s">
        <v>35</v>
      </c>
      <c r="J583" s="86" t="str">
        <f>K585</f>
        <v xml:space="preserve">  </v>
      </c>
      <c r="K583" s="86"/>
      <c r="M583" s="14" t="s">
        <v>94</v>
      </c>
      <c r="N583" s="73"/>
      <c r="O583" s="86" t="str">
        <f>J583</f>
        <v xml:space="preserve">  </v>
      </c>
      <c r="P583" s="92"/>
    </row>
    <row r="584" spans="2:16" ht="15.75" hidden="1" x14ac:dyDescent="0.25">
      <c r="B584" s="74"/>
      <c r="C584" s="73"/>
      <c r="D584" s="14" t="s">
        <v>31</v>
      </c>
      <c r="E584" s="86"/>
      <c r="F584" s="86">
        <f>IFERROR(E582+E583,0)</f>
        <v>0</v>
      </c>
      <c r="H584" s="73"/>
      <c r="I584" s="14" t="s">
        <v>32</v>
      </c>
      <c r="J584" s="86"/>
      <c r="K584" s="86">
        <f>E582</f>
        <v>0</v>
      </c>
      <c r="M584" s="72"/>
      <c r="N584" s="14" t="s">
        <v>31</v>
      </c>
      <c r="O584" s="86"/>
      <c r="P584" s="92">
        <f>F584</f>
        <v>0</v>
      </c>
    </row>
    <row r="585" spans="2:16" ht="15.75" hidden="1" x14ac:dyDescent="0.25">
      <c r="B585" s="74"/>
      <c r="C585" s="73"/>
      <c r="E585" s="86"/>
      <c r="F585" s="86"/>
      <c r="H585" s="73"/>
      <c r="I585" s="14" t="s">
        <v>33</v>
      </c>
      <c r="J585" s="86"/>
      <c r="K585" s="86" t="str">
        <f>E583</f>
        <v xml:space="preserve">  </v>
      </c>
      <c r="M585" s="72"/>
      <c r="N585" s="73"/>
      <c r="O585" s="86"/>
      <c r="P585" s="92"/>
    </row>
    <row r="586" spans="2:16" ht="15.75" hidden="1" x14ac:dyDescent="0.25">
      <c r="B586" s="74"/>
      <c r="C586" s="73"/>
      <c r="E586" s="86"/>
      <c r="F586" s="86"/>
      <c r="H586" s="73"/>
      <c r="J586" s="86"/>
      <c r="K586" s="86"/>
      <c r="M586" s="72"/>
      <c r="N586" s="73"/>
      <c r="O586" s="86"/>
      <c r="P586" s="92"/>
    </row>
    <row r="587" spans="2:16" ht="15.75" hidden="1" x14ac:dyDescent="0.25">
      <c r="B587" s="70" t="str">
        <f>B582</f>
        <v xml:space="preserve">  </v>
      </c>
      <c r="C587" s="133" t="s">
        <v>34</v>
      </c>
      <c r="D587" s="133"/>
      <c r="E587" s="133"/>
      <c r="F587" s="133"/>
      <c r="H587" s="14" t="s">
        <v>103</v>
      </c>
      <c r="J587" s="86">
        <f>IFERROR(VLOOKUP(B596,Calculations!$Z$10:$AB$448,3,FALSE),0)</f>
        <v>0</v>
      </c>
      <c r="K587" s="86"/>
      <c r="M587" s="14" t="s">
        <v>104</v>
      </c>
      <c r="O587" s="86">
        <f>J596</f>
        <v>0</v>
      </c>
      <c r="P587" s="92"/>
    </row>
    <row r="588" spans="2:16" ht="15.75" hidden="1" x14ac:dyDescent="0.25">
      <c r="B588" s="74"/>
      <c r="C588" s="133"/>
      <c r="D588" s="133"/>
      <c r="E588" s="133"/>
      <c r="F588" s="133"/>
      <c r="H588" s="77"/>
      <c r="I588" s="14" t="s">
        <v>91</v>
      </c>
      <c r="J588" s="86"/>
      <c r="K588" s="86">
        <f>J596</f>
        <v>0</v>
      </c>
      <c r="M588" s="77"/>
      <c r="N588" s="14" t="s">
        <v>91</v>
      </c>
      <c r="O588" s="86"/>
      <c r="P588" s="92">
        <f>O596</f>
        <v>0</v>
      </c>
    </row>
    <row r="589" spans="2:16" ht="15.75" hidden="1" x14ac:dyDescent="0.25">
      <c r="B589" s="74"/>
      <c r="C589" s="133"/>
      <c r="D589" s="133"/>
      <c r="E589" s="133"/>
      <c r="F589" s="133"/>
      <c r="H589" s="77"/>
      <c r="J589" s="86"/>
      <c r="K589" s="86"/>
      <c r="M589" s="77"/>
      <c r="O589" s="86"/>
      <c r="P589" s="92"/>
    </row>
    <row r="590" spans="2:16" ht="15.75" hidden="1" x14ac:dyDescent="0.25">
      <c r="B590" s="74"/>
      <c r="C590" s="81"/>
      <c r="D590" s="81"/>
      <c r="E590" s="81"/>
      <c r="F590" s="81"/>
      <c r="H590" s="77"/>
      <c r="J590" s="86"/>
      <c r="K590" s="86"/>
      <c r="M590" s="77"/>
      <c r="O590" s="86"/>
      <c r="P590" s="92"/>
    </row>
    <row r="591" spans="2:16" ht="15.75" hidden="1" x14ac:dyDescent="0.25">
      <c r="B591" s="70">
        <f>B596</f>
        <v>0</v>
      </c>
      <c r="C591" s="14" t="s">
        <v>106</v>
      </c>
      <c r="E591" s="86">
        <f>IFERROR(VLOOKUP(B591,Calculations!$G$10:$W$448,17,FALSE),0)</f>
        <v>0</v>
      </c>
      <c r="F591" s="86"/>
      <c r="H591" s="133" t="s">
        <v>34</v>
      </c>
      <c r="I591" s="133"/>
      <c r="J591" s="133"/>
      <c r="K591" s="133"/>
      <c r="M591" s="14" t="s">
        <v>105</v>
      </c>
      <c r="O591" s="86">
        <f>E591</f>
        <v>0</v>
      </c>
      <c r="P591" s="92"/>
    </row>
    <row r="592" spans="2:16" ht="15.75" hidden="1" x14ac:dyDescent="0.25">
      <c r="B592" s="75"/>
      <c r="C592" s="82"/>
      <c r="D592" s="76" t="s">
        <v>31</v>
      </c>
      <c r="E592" s="89"/>
      <c r="F592" s="89">
        <f>E591</f>
        <v>0</v>
      </c>
      <c r="G592" s="76"/>
      <c r="H592" s="134"/>
      <c r="I592" s="134"/>
      <c r="J592" s="134"/>
      <c r="K592" s="134"/>
      <c r="L592" s="76"/>
      <c r="M592" s="82"/>
      <c r="N592" s="76" t="s">
        <v>31</v>
      </c>
      <c r="O592" s="89"/>
      <c r="P592" s="90">
        <f>O591</f>
        <v>0</v>
      </c>
    </row>
    <row r="593" spans="2:16" ht="15.75" hidden="1" x14ac:dyDescent="0.25">
      <c r="B593" s="60" t="str">
        <f>IFERROR(IF(EOMONTH(B591,1)&gt;Questionnaire!$I$9,"  ",EOMONTH(B591,1)),"  ")</f>
        <v xml:space="preserve">  </v>
      </c>
      <c r="C593" s="61" t="s">
        <v>32</v>
      </c>
      <c r="D593" s="61"/>
      <c r="E593" s="84">
        <f>IFERROR(-VLOOKUP(B593,Calculations!$G$10:$N$448,8,FALSE),0)</f>
        <v>0</v>
      </c>
      <c r="F593" s="84"/>
      <c r="G593" s="61"/>
      <c r="H593" s="61" t="s">
        <v>102</v>
      </c>
      <c r="I593" s="61"/>
      <c r="J593" s="84">
        <f>K595</f>
        <v>0</v>
      </c>
      <c r="K593" s="84"/>
      <c r="L593" s="61"/>
      <c r="M593" s="61" t="s">
        <v>102</v>
      </c>
      <c r="N593" s="68"/>
      <c r="O593" s="84">
        <f>J593</f>
        <v>0</v>
      </c>
      <c r="P593" s="91"/>
    </row>
    <row r="594" spans="2:16" ht="15.75" hidden="1" x14ac:dyDescent="0.25">
      <c r="B594" s="74"/>
      <c r="C594" s="14" t="s">
        <v>33</v>
      </c>
      <c r="E594" s="86" t="str">
        <f>IFERROR(VLOOKUP(B593,Calculations!$G$10:$M$448,7,FALSE),0)</f>
        <v xml:space="preserve">  </v>
      </c>
      <c r="F594" s="86"/>
      <c r="H594" s="14" t="s">
        <v>35</v>
      </c>
      <c r="J594" s="86" t="str">
        <f>K596</f>
        <v xml:space="preserve">  </v>
      </c>
      <c r="K594" s="86"/>
      <c r="M594" s="14" t="s">
        <v>94</v>
      </c>
      <c r="N594" s="73"/>
      <c r="O594" s="86" t="str">
        <f>J594</f>
        <v xml:space="preserve">  </v>
      </c>
      <c r="P594" s="92"/>
    </row>
    <row r="595" spans="2:16" ht="15.75" hidden="1" x14ac:dyDescent="0.25">
      <c r="B595" s="74"/>
      <c r="C595" s="73"/>
      <c r="D595" s="14" t="s">
        <v>31</v>
      </c>
      <c r="E595" s="86"/>
      <c r="F595" s="86">
        <f>IFERROR(E593+E594,0)</f>
        <v>0</v>
      </c>
      <c r="H595" s="73"/>
      <c r="I595" s="14" t="s">
        <v>32</v>
      </c>
      <c r="J595" s="86"/>
      <c r="K595" s="86">
        <f>E593</f>
        <v>0</v>
      </c>
      <c r="M595" s="72"/>
      <c r="N595" s="14" t="s">
        <v>31</v>
      </c>
      <c r="O595" s="86"/>
      <c r="P595" s="92">
        <f>F595</f>
        <v>0</v>
      </c>
    </row>
    <row r="596" spans="2:16" ht="15.75" hidden="1" x14ac:dyDescent="0.25">
      <c r="B596" s="74"/>
      <c r="C596" s="73"/>
      <c r="E596" s="86"/>
      <c r="F596" s="86"/>
      <c r="H596" s="73"/>
      <c r="I596" s="14" t="s">
        <v>33</v>
      </c>
      <c r="J596" s="86"/>
      <c r="K596" s="86" t="str">
        <f>E594</f>
        <v xml:space="preserve">  </v>
      </c>
      <c r="M596" s="72"/>
      <c r="N596" s="73"/>
      <c r="O596" s="86"/>
      <c r="P596" s="92"/>
    </row>
    <row r="597" spans="2:16" ht="15.75" hidden="1" x14ac:dyDescent="0.25">
      <c r="B597" s="74"/>
      <c r="C597" s="73"/>
      <c r="E597" s="86"/>
      <c r="F597" s="86"/>
      <c r="H597" s="73"/>
      <c r="J597" s="86"/>
      <c r="K597" s="86"/>
      <c r="M597" s="72"/>
      <c r="N597" s="73"/>
      <c r="O597" s="86"/>
      <c r="P597" s="92"/>
    </row>
    <row r="598" spans="2:16" ht="15.75" hidden="1" x14ac:dyDescent="0.25">
      <c r="B598" s="70" t="str">
        <f>B593</f>
        <v xml:space="preserve">  </v>
      </c>
      <c r="C598" s="133" t="s">
        <v>34</v>
      </c>
      <c r="D598" s="133"/>
      <c r="E598" s="133"/>
      <c r="F598" s="133"/>
      <c r="H598" s="14" t="s">
        <v>103</v>
      </c>
      <c r="J598" s="86" t="str">
        <f>IFERROR(VLOOKUP(B598,Calculations!$Z$10:$AB$448,3,FALSE),0)</f>
        <v xml:space="preserve">  </v>
      </c>
      <c r="K598" s="86"/>
      <c r="M598" s="14" t="s">
        <v>104</v>
      </c>
      <c r="O598" s="86" t="str">
        <f>J598</f>
        <v xml:space="preserve">  </v>
      </c>
      <c r="P598" s="92"/>
    </row>
    <row r="599" spans="2:16" ht="15.75" hidden="1" x14ac:dyDescent="0.25">
      <c r="B599" s="74"/>
      <c r="C599" s="133"/>
      <c r="D599" s="133"/>
      <c r="E599" s="133"/>
      <c r="F599" s="133"/>
      <c r="H599" s="77"/>
      <c r="I599" s="14" t="s">
        <v>91</v>
      </c>
      <c r="J599" s="86"/>
      <c r="K599" s="86" t="str">
        <f>J598</f>
        <v xml:space="preserve">  </v>
      </c>
      <c r="M599" s="77"/>
      <c r="N599" s="14" t="s">
        <v>91</v>
      </c>
      <c r="O599" s="86"/>
      <c r="P599" s="92" t="str">
        <f>O598</f>
        <v xml:space="preserve">  </v>
      </c>
    </row>
    <row r="600" spans="2:16" ht="15.75" hidden="1" x14ac:dyDescent="0.25">
      <c r="B600" s="74"/>
      <c r="C600" s="133"/>
      <c r="D600" s="133"/>
      <c r="E600" s="133"/>
      <c r="F600" s="133"/>
      <c r="H600" s="77"/>
      <c r="J600" s="86"/>
      <c r="K600" s="86"/>
      <c r="M600" s="77"/>
      <c r="O600" s="86"/>
      <c r="P600" s="92"/>
    </row>
    <row r="601" spans="2:16" ht="15.75" hidden="1" x14ac:dyDescent="0.25">
      <c r="B601" s="74"/>
      <c r="C601" s="81"/>
      <c r="D601" s="81"/>
      <c r="E601" s="81"/>
      <c r="F601" s="81"/>
      <c r="H601" s="77"/>
      <c r="J601" s="86"/>
      <c r="K601" s="86"/>
      <c r="M601" s="77"/>
      <c r="O601" s="86"/>
      <c r="P601" s="92"/>
    </row>
    <row r="602" spans="2:16" ht="15.75" hidden="1" x14ac:dyDescent="0.25">
      <c r="B602" s="70" t="str">
        <f>B598</f>
        <v xml:space="preserve">  </v>
      </c>
      <c r="C602" s="14" t="s">
        <v>106</v>
      </c>
      <c r="E602" s="86" t="str">
        <f>IFERROR(VLOOKUP(B602,Calculations!$G$10:$W$448,17,FALSE),0)</f>
        <v xml:space="preserve">  </v>
      </c>
      <c r="F602" s="86"/>
      <c r="H602" s="133" t="s">
        <v>34</v>
      </c>
      <c r="I602" s="133"/>
      <c r="J602" s="133"/>
      <c r="K602" s="133"/>
      <c r="M602" s="14" t="s">
        <v>105</v>
      </c>
      <c r="O602" s="86" t="str">
        <f>E602</f>
        <v xml:space="preserve">  </v>
      </c>
      <c r="P602" s="92"/>
    </row>
    <row r="603" spans="2:16" ht="15.75" hidden="1" x14ac:dyDescent="0.25">
      <c r="B603" s="75"/>
      <c r="C603" s="82"/>
      <c r="D603" s="76" t="s">
        <v>31</v>
      </c>
      <c r="E603" s="89"/>
      <c r="F603" s="89" t="str">
        <f>E602</f>
        <v xml:space="preserve">  </v>
      </c>
      <c r="G603" s="76"/>
      <c r="H603" s="134"/>
      <c r="I603" s="134"/>
      <c r="J603" s="134"/>
      <c r="K603" s="134"/>
      <c r="L603" s="76"/>
      <c r="M603" s="82"/>
      <c r="N603" s="76" t="s">
        <v>31</v>
      </c>
      <c r="O603" s="89"/>
      <c r="P603" s="90" t="str">
        <f>O602</f>
        <v xml:space="preserve">  </v>
      </c>
    </row>
    <row r="604" spans="2:16" ht="15.75" hidden="1" x14ac:dyDescent="0.25">
      <c r="B604" s="60" t="str">
        <f>IFERROR(IF(EOMONTH(B602,1)&gt;Questionnaire!$I$9,"  ",EOMONTH(B602,1)),"  ")</f>
        <v xml:space="preserve">  </v>
      </c>
      <c r="C604" s="61" t="s">
        <v>32</v>
      </c>
      <c r="D604" s="61"/>
      <c r="E604" s="84">
        <f>IFERROR(-VLOOKUP(B604,Calculations!$G$10:$N$448,8,FALSE),0)</f>
        <v>0</v>
      </c>
      <c r="F604" s="84"/>
      <c r="G604" s="61"/>
      <c r="H604" s="61" t="s">
        <v>102</v>
      </c>
      <c r="I604" s="61"/>
      <c r="J604" s="84">
        <f>K606</f>
        <v>0</v>
      </c>
      <c r="K604" s="84"/>
      <c r="L604" s="61"/>
      <c r="M604" s="61" t="s">
        <v>102</v>
      </c>
      <c r="N604" s="68"/>
      <c r="O604" s="84">
        <f>J604</f>
        <v>0</v>
      </c>
      <c r="P604" s="91"/>
    </row>
    <row r="605" spans="2:16" ht="15.75" hidden="1" x14ac:dyDescent="0.25">
      <c r="B605" s="74"/>
      <c r="C605" s="14" t="s">
        <v>33</v>
      </c>
      <c r="E605" s="86" t="str">
        <f>IFERROR(VLOOKUP(B604,Calculations!$G$10:$M$448,7,FALSE),0)</f>
        <v xml:space="preserve">  </v>
      </c>
      <c r="F605" s="86"/>
      <c r="H605" s="14" t="s">
        <v>35</v>
      </c>
      <c r="J605" s="86" t="str">
        <f>K607</f>
        <v xml:space="preserve">  </v>
      </c>
      <c r="K605" s="86"/>
      <c r="M605" s="14" t="s">
        <v>94</v>
      </c>
      <c r="N605" s="73"/>
      <c r="O605" s="86" t="str">
        <f>J605</f>
        <v xml:space="preserve">  </v>
      </c>
      <c r="P605" s="92"/>
    </row>
    <row r="606" spans="2:16" ht="15.75" hidden="1" x14ac:dyDescent="0.25">
      <c r="B606" s="74"/>
      <c r="C606" s="73"/>
      <c r="D606" s="14" t="s">
        <v>31</v>
      </c>
      <c r="E606" s="86"/>
      <c r="F606" s="86">
        <f>IFERROR(E604+E605,0)</f>
        <v>0</v>
      </c>
      <c r="H606" s="73"/>
      <c r="I606" s="14" t="s">
        <v>32</v>
      </c>
      <c r="J606" s="86"/>
      <c r="K606" s="86">
        <f>E604</f>
        <v>0</v>
      </c>
      <c r="M606" s="72"/>
      <c r="N606" s="14" t="s">
        <v>31</v>
      </c>
      <c r="O606" s="86"/>
      <c r="P606" s="92">
        <f>F606</f>
        <v>0</v>
      </c>
    </row>
    <row r="607" spans="2:16" ht="15.75" hidden="1" x14ac:dyDescent="0.25">
      <c r="B607" s="74"/>
      <c r="C607" s="73"/>
      <c r="E607" s="86"/>
      <c r="F607" s="86"/>
      <c r="H607" s="73"/>
      <c r="I607" s="14" t="s">
        <v>33</v>
      </c>
      <c r="J607" s="86"/>
      <c r="K607" s="86" t="str">
        <f>E605</f>
        <v xml:space="preserve">  </v>
      </c>
      <c r="M607" s="72"/>
      <c r="N607" s="73"/>
      <c r="O607" s="86"/>
      <c r="P607" s="92"/>
    </row>
    <row r="608" spans="2:16" ht="15.75" hidden="1" x14ac:dyDescent="0.25">
      <c r="B608" s="74"/>
      <c r="C608" s="73"/>
      <c r="E608" s="86"/>
      <c r="F608" s="86"/>
      <c r="H608" s="73"/>
      <c r="J608" s="86"/>
      <c r="K608" s="86"/>
      <c r="M608" s="72"/>
      <c r="N608" s="73"/>
      <c r="O608" s="86"/>
      <c r="P608" s="92"/>
    </row>
    <row r="609" spans="2:16" ht="15.75" hidden="1" x14ac:dyDescent="0.25">
      <c r="B609" s="70" t="str">
        <f>B604</f>
        <v xml:space="preserve">  </v>
      </c>
      <c r="C609" s="133" t="s">
        <v>34</v>
      </c>
      <c r="D609" s="133"/>
      <c r="E609" s="133"/>
      <c r="F609" s="133"/>
      <c r="H609" s="14" t="s">
        <v>103</v>
      </c>
      <c r="J609" s="86" t="str">
        <f>IFERROR(VLOOKUP(B609,Calculations!$Z$10:$AB$448,3,FALSE),0)</f>
        <v xml:space="preserve">  </v>
      </c>
      <c r="K609" s="86"/>
      <c r="M609" s="14" t="s">
        <v>104</v>
      </c>
      <c r="O609" s="86" t="str">
        <f>J609</f>
        <v xml:space="preserve">  </v>
      </c>
      <c r="P609" s="92"/>
    </row>
    <row r="610" spans="2:16" ht="15.75" hidden="1" x14ac:dyDescent="0.25">
      <c r="B610" s="74"/>
      <c r="C610" s="133"/>
      <c r="D610" s="133"/>
      <c r="E610" s="133"/>
      <c r="F610" s="133"/>
      <c r="H610" s="77"/>
      <c r="I610" s="14" t="s">
        <v>91</v>
      </c>
      <c r="J610" s="86"/>
      <c r="K610" s="86" t="str">
        <f>J609</f>
        <v xml:space="preserve">  </v>
      </c>
      <c r="M610" s="77"/>
      <c r="N610" s="14" t="s">
        <v>91</v>
      </c>
      <c r="O610" s="86"/>
      <c r="P610" s="92" t="str">
        <f>O609</f>
        <v xml:space="preserve">  </v>
      </c>
    </row>
    <row r="611" spans="2:16" ht="15.75" hidden="1" x14ac:dyDescent="0.25">
      <c r="B611" s="74"/>
      <c r="C611" s="133"/>
      <c r="D611" s="133"/>
      <c r="E611" s="133"/>
      <c r="F611" s="133"/>
      <c r="H611" s="77"/>
      <c r="J611" s="86"/>
      <c r="K611" s="86"/>
      <c r="M611" s="77"/>
      <c r="O611" s="86"/>
      <c r="P611" s="92"/>
    </row>
    <row r="612" spans="2:16" ht="15.75" hidden="1" x14ac:dyDescent="0.25">
      <c r="B612" s="74"/>
      <c r="C612" s="81"/>
      <c r="D612" s="81"/>
      <c r="E612" s="81"/>
      <c r="F612" s="81"/>
      <c r="H612" s="77"/>
      <c r="J612" s="86"/>
      <c r="K612" s="86"/>
      <c r="M612" s="77"/>
      <c r="O612" s="86"/>
      <c r="P612" s="92"/>
    </row>
    <row r="613" spans="2:16" ht="15.75" hidden="1" x14ac:dyDescent="0.25">
      <c r="B613" s="70" t="str">
        <f>B609</f>
        <v xml:space="preserve">  </v>
      </c>
      <c r="C613" s="14" t="s">
        <v>106</v>
      </c>
      <c r="E613" s="86" t="str">
        <f>IFERROR(VLOOKUP(B613,Calculations!$G$10:$W$448,17,FALSE),0)</f>
        <v xml:space="preserve">  </v>
      </c>
      <c r="F613" s="86"/>
      <c r="H613" s="133" t="s">
        <v>34</v>
      </c>
      <c r="I613" s="133"/>
      <c r="J613" s="133"/>
      <c r="K613" s="133"/>
      <c r="M613" s="14" t="s">
        <v>105</v>
      </c>
      <c r="O613" s="86" t="str">
        <f>E613</f>
        <v xml:space="preserve">  </v>
      </c>
      <c r="P613" s="92"/>
    </row>
    <row r="614" spans="2:16" ht="15.75" hidden="1" x14ac:dyDescent="0.25">
      <c r="B614" s="75"/>
      <c r="C614" s="82"/>
      <c r="D614" s="76" t="s">
        <v>31</v>
      </c>
      <c r="E614" s="89"/>
      <c r="F614" s="89" t="str">
        <f>E613</f>
        <v xml:space="preserve">  </v>
      </c>
      <c r="G614" s="76"/>
      <c r="H614" s="134"/>
      <c r="I614" s="134"/>
      <c r="J614" s="134"/>
      <c r="K614" s="134"/>
      <c r="L614" s="76"/>
      <c r="M614" s="82"/>
      <c r="N614" s="76" t="s">
        <v>31</v>
      </c>
      <c r="O614" s="89"/>
      <c r="P614" s="90" t="str">
        <f>O613</f>
        <v xml:space="preserve">  </v>
      </c>
    </row>
    <row r="615" spans="2:16" ht="15.75" hidden="1" x14ac:dyDescent="0.25">
      <c r="B615" s="60" t="str">
        <f>IFERROR(IF(EOMONTH(B613,1)&gt;Questionnaire!$I$9,"  ",EOMONTH(B613,1)),"  ")</f>
        <v xml:space="preserve">  </v>
      </c>
      <c r="C615" s="61" t="s">
        <v>32</v>
      </c>
      <c r="D615" s="61"/>
      <c r="E615" s="84">
        <f>IFERROR(-VLOOKUP(B615,Calculations!$G$10:$N$448,8,FALSE),0)</f>
        <v>0</v>
      </c>
      <c r="F615" s="84"/>
      <c r="G615" s="61"/>
      <c r="H615" s="61" t="s">
        <v>102</v>
      </c>
      <c r="I615" s="61"/>
      <c r="J615" s="84">
        <f>K617</f>
        <v>0</v>
      </c>
      <c r="K615" s="84"/>
      <c r="L615" s="61"/>
      <c r="M615" s="61" t="s">
        <v>102</v>
      </c>
      <c r="N615" s="68"/>
      <c r="O615" s="84">
        <f>J615</f>
        <v>0</v>
      </c>
      <c r="P615" s="91"/>
    </row>
    <row r="616" spans="2:16" ht="15.75" hidden="1" x14ac:dyDescent="0.25">
      <c r="B616" s="74"/>
      <c r="C616" s="14" t="s">
        <v>33</v>
      </c>
      <c r="E616" s="86" t="str">
        <f>IFERROR(VLOOKUP(B615,Calculations!$G$10:$M$448,7,FALSE),0)</f>
        <v xml:space="preserve">  </v>
      </c>
      <c r="F616" s="86"/>
      <c r="H616" s="14" t="s">
        <v>35</v>
      </c>
      <c r="J616" s="86" t="str">
        <f>K618</f>
        <v xml:space="preserve">  </v>
      </c>
      <c r="K616" s="86"/>
      <c r="M616" s="14" t="s">
        <v>94</v>
      </c>
      <c r="N616" s="73"/>
      <c r="O616" s="86" t="str">
        <f>J616</f>
        <v xml:space="preserve">  </v>
      </c>
      <c r="P616" s="92"/>
    </row>
    <row r="617" spans="2:16" ht="15.75" hidden="1" x14ac:dyDescent="0.25">
      <c r="B617" s="74"/>
      <c r="C617" s="73"/>
      <c r="D617" s="14" t="s">
        <v>31</v>
      </c>
      <c r="E617" s="86"/>
      <c r="F617" s="86">
        <f>IFERROR(E615+E616,0)</f>
        <v>0</v>
      </c>
      <c r="H617" s="73"/>
      <c r="I617" s="14" t="s">
        <v>32</v>
      </c>
      <c r="J617" s="86"/>
      <c r="K617" s="86">
        <f>E615</f>
        <v>0</v>
      </c>
      <c r="M617" s="72"/>
      <c r="N617" s="14" t="s">
        <v>31</v>
      </c>
      <c r="O617" s="86"/>
      <c r="P617" s="92">
        <f>F617</f>
        <v>0</v>
      </c>
    </row>
    <row r="618" spans="2:16" ht="15.75" hidden="1" x14ac:dyDescent="0.25">
      <c r="B618" s="74"/>
      <c r="C618" s="73"/>
      <c r="E618" s="86"/>
      <c r="F618" s="86"/>
      <c r="H618" s="73"/>
      <c r="I618" s="14" t="s">
        <v>33</v>
      </c>
      <c r="J618" s="86"/>
      <c r="K618" s="86" t="str">
        <f>E616</f>
        <v xml:space="preserve">  </v>
      </c>
      <c r="M618" s="72"/>
      <c r="N618" s="73"/>
      <c r="O618" s="86"/>
      <c r="P618" s="92"/>
    </row>
    <row r="619" spans="2:16" ht="15.75" hidden="1" x14ac:dyDescent="0.25">
      <c r="B619" s="74"/>
      <c r="C619" s="73"/>
      <c r="E619" s="86"/>
      <c r="F619" s="86"/>
      <c r="H619" s="73"/>
      <c r="J619" s="86"/>
      <c r="K619" s="86"/>
      <c r="M619" s="72"/>
      <c r="N619" s="73"/>
      <c r="O619" s="86"/>
      <c r="P619" s="92"/>
    </row>
    <row r="620" spans="2:16" ht="15.75" hidden="1" x14ac:dyDescent="0.25">
      <c r="B620" s="70" t="str">
        <f>B615</f>
        <v xml:space="preserve">  </v>
      </c>
      <c r="C620" s="133" t="s">
        <v>34</v>
      </c>
      <c r="D620" s="133"/>
      <c r="E620" s="133"/>
      <c r="F620" s="133"/>
      <c r="H620" s="14" t="s">
        <v>103</v>
      </c>
      <c r="J620" s="86" t="str">
        <f>IFERROR(VLOOKUP(B620,Calculations!$Z$10:$AB$448,3,FALSE),0)</f>
        <v xml:space="preserve">  </v>
      </c>
      <c r="K620" s="86"/>
      <c r="M620" s="14" t="s">
        <v>104</v>
      </c>
      <c r="O620" s="86" t="str">
        <f>J620</f>
        <v xml:space="preserve">  </v>
      </c>
      <c r="P620" s="92"/>
    </row>
    <row r="621" spans="2:16" ht="15.75" hidden="1" x14ac:dyDescent="0.25">
      <c r="B621" s="74"/>
      <c r="C621" s="133"/>
      <c r="D621" s="133"/>
      <c r="E621" s="133"/>
      <c r="F621" s="133"/>
      <c r="H621" s="77"/>
      <c r="I621" s="14" t="s">
        <v>91</v>
      </c>
      <c r="J621" s="86"/>
      <c r="K621" s="86" t="str">
        <f>J620</f>
        <v xml:space="preserve">  </v>
      </c>
      <c r="M621" s="77"/>
      <c r="N621" s="14" t="s">
        <v>91</v>
      </c>
      <c r="O621" s="86"/>
      <c r="P621" s="92" t="str">
        <f>O620</f>
        <v xml:space="preserve">  </v>
      </c>
    </row>
    <row r="622" spans="2:16" ht="15.75" hidden="1" x14ac:dyDescent="0.25">
      <c r="B622" s="74"/>
      <c r="C622" s="133"/>
      <c r="D622" s="133"/>
      <c r="E622" s="133"/>
      <c r="F622" s="133"/>
      <c r="H622" s="77"/>
      <c r="J622" s="86"/>
      <c r="K622" s="86"/>
      <c r="M622" s="77"/>
      <c r="O622" s="86"/>
      <c r="P622" s="92"/>
    </row>
    <row r="623" spans="2:16" ht="15.75" hidden="1" x14ac:dyDescent="0.25">
      <c r="B623" s="74"/>
      <c r="C623" s="81"/>
      <c r="D623" s="81"/>
      <c r="E623" s="81"/>
      <c r="F623" s="81"/>
      <c r="H623" s="77"/>
      <c r="J623" s="86"/>
      <c r="K623" s="86"/>
      <c r="M623" s="77"/>
      <c r="O623" s="86"/>
      <c r="P623" s="92"/>
    </row>
    <row r="624" spans="2:16" ht="15.75" hidden="1" x14ac:dyDescent="0.25">
      <c r="B624" s="70" t="str">
        <f>B620</f>
        <v xml:space="preserve">  </v>
      </c>
      <c r="C624" s="14" t="s">
        <v>106</v>
      </c>
      <c r="E624" s="86" t="str">
        <f>IFERROR(VLOOKUP(B624,Calculations!$G$10:$W$448,17,FALSE),0)</f>
        <v xml:space="preserve">  </v>
      </c>
      <c r="F624" s="86"/>
      <c r="H624" s="133" t="s">
        <v>34</v>
      </c>
      <c r="I624" s="133"/>
      <c r="J624" s="133"/>
      <c r="K624" s="133"/>
      <c r="M624" s="14" t="s">
        <v>105</v>
      </c>
      <c r="O624" s="86" t="str">
        <f>E624</f>
        <v xml:space="preserve">  </v>
      </c>
      <c r="P624" s="92"/>
    </row>
    <row r="625" spans="2:16" ht="15.75" hidden="1" x14ac:dyDescent="0.25">
      <c r="B625" s="75"/>
      <c r="C625" s="82"/>
      <c r="D625" s="76" t="s">
        <v>31</v>
      </c>
      <c r="E625" s="89"/>
      <c r="F625" s="89" t="str">
        <f>E624</f>
        <v xml:space="preserve">  </v>
      </c>
      <c r="G625" s="76"/>
      <c r="H625" s="134"/>
      <c r="I625" s="134"/>
      <c r="J625" s="134"/>
      <c r="K625" s="134"/>
      <c r="L625" s="76"/>
      <c r="M625" s="82"/>
      <c r="N625" s="76" t="s">
        <v>31</v>
      </c>
      <c r="O625" s="89"/>
      <c r="P625" s="90" t="str">
        <f>O624</f>
        <v xml:space="preserve">  </v>
      </c>
    </row>
    <row r="626" spans="2:16" ht="15.75" hidden="1" x14ac:dyDescent="0.25">
      <c r="B626" s="60" t="str">
        <f>IFERROR(IF(EOMONTH(B624,1)&gt;Questionnaire!$I$9,"  ",EOMONTH(B624,1)),"  ")</f>
        <v xml:space="preserve">  </v>
      </c>
      <c r="C626" s="61" t="s">
        <v>32</v>
      </c>
      <c r="D626" s="61"/>
      <c r="E626" s="84">
        <f>IFERROR(-VLOOKUP(B626,Calculations!$G$10:$N$448,8,FALSE),0)</f>
        <v>0</v>
      </c>
      <c r="F626" s="84"/>
      <c r="G626" s="61"/>
      <c r="H626" s="61" t="s">
        <v>102</v>
      </c>
      <c r="I626" s="61"/>
      <c r="J626" s="84">
        <f>K628</f>
        <v>0</v>
      </c>
      <c r="K626" s="84"/>
      <c r="L626" s="61"/>
      <c r="M626" s="61" t="s">
        <v>102</v>
      </c>
      <c r="N626" s="68"/>
      <c r="O626" s="84">
        <f>J626</f>
        <v>0</v>
      </c>
      <c r="P626" s="91"/>
    </row>
    <row r="627" spans="2:16" ht="15.75" hidden="1" x14ac:dyDescent="0.25">
      <c r="B627" s="74"/>
      <c r="C627" s="14" t="s">
        <v>33</v>
      </c>
      <c r="E627" s="86" t="str">
        <f>IFERROR(VLOOKUP(B626,Calculations!$G$10:$M$448,7,FALSE),0)</f>
        <v xml:space="preserve">  </v>
      </c>
      <c r="F627" s="86"/>
      <c r="H627" s="14" t="s">
        <v>35</v>
      </c>
      <c r="J627" s="86" t="str">
        <f>K629</f>
        <v xml:space="preserve">  </v>
      </c>
      <c r="K627" s="86"/>
      <c r="M627" s="14" t="s">
        <v>94</v>
      </c>
      <c r="N627" s="73"/>
      <c r="O627" s="86" t="str">
        <f>J627</f>
        <v xml:space="preserve">  </v>
      </c>
      <c r="P627" s="92"/>
    </row>
    <row r="628" spans="2:16" ht="15.75" hidden="1" x14ac:dyDescent="0.25">
      <c r="B628" s="74"/>
      <c r="C628" s="73"/>
      <c r="D628" s="14" t="s">
        <v>31</v>
      </c>
      <c r="E628" s="86"/>
      <c r="F628" s="86">
        <f>IFERROR(E626+E627,0)</f>
        <v>0</v>
      </c>
      <c r="H628" s="73"/>
      <c r="I628" s="14" t="s">
        <v>32</v>
      </c>
      <c r="J628" s="86"/>
      <c r="K628" s="86">
        <f>E626</f>
        <v>0</v>
      </c>
      <c r="M628" s="72"/>
      <c r="N628" s="14" t="s">
        <v>31</v>
      </c>
      <c r="O628" s="86"/>
      <c r="P628" s="92">
        <f>F628</f>
        <v>0</v>
      </c>
    </row>
    <row r="629" spans="2:16" ht="15.75" hidden="1" x14ac:dyDescent="0.25">
      <c r="B629" s="74"/>
      <c r="C629" s="73"/>
      <c r="E629" s="86"/>
      <c r="F629" s="86"/>
      <c r="H629" s="73"/>
      <c r="I629" s="14" t="s">
        <v>33</v>
      </c>
      <c r="J629" s="86"/>
      <c r="K629" s="86" t="str">
        <f>E627</f>
        <v xml:space="preserve">  </v>
      </c>
      <c r="M629" s="72"/>
      <c r="N629" s="73"/>
      <c r="O629" s="86"/>
      <c r="P629" s="92"/>
    </row>
    <row r="630" spans="2:16" ht="15.75" hidden="1" x14ac:dyDescent="0.25">
      <c r="B630" s="74"/>
      <c r="C630" s="73"/>
      <c r="E630" s="86"/>
      <c r="F630" s="86"/>
      <c r="H630" s="73"/>
      <c r="J630" s="86"/>
      <c r="K630" s="86"/>
      <c r="M630" s="72"/>
      <c r="N630" s="73"/>
      <c r="O630" s="86"/>
      <c r="P630" s="92"/>
    </row>
    <row r="631" spans="2:16" ht="15.75" hidden="1" x14ac:dyDescent="0.25">
      <c r="B631" s="70" t="str">
        <f>B626</f>
        <v xml:space="preserve">  </v>
      </c>
      <c r="C631" s="133" t="s">
        <v>34</v>
      </c>
      <c r="D631" s="133"/>
      <c r="E631" s="133"/>
      <c r="F631" s="133"/>
      <c r="H631" s="14" t="s">
        <v>103</v>
      </c>
      <c r="J631" s="86" t="str">
        <f>IFERROR(VLOOKUP(B631,Calculations!$Z$10:$AB$448,3,FALSE),0)</f>
        <v xml:space="preserve">  </v>
      </c>
      <c r="K631" s="86"/>
      <c r="M631" s="14" t="s">
        <v>104</v>
      </c>
      <c r="O631" s="86" t="str">
        <f>J631</f>
        <v xml:space="preserve">  </v>
      </c>
      <c r="P631" s="92"/>
    </row>
    <row r="632" spans="2:16" ht="15.75" hidden="1" x14ac:dyDescent="0.25">
      <c r="B632" s="74"/>
      <c r="C632" s="133"/>
      <c r="D632" s="133"/>
      <c r="E632" s="133"/>
      <c r="F632" s="133"/>
      <c r="H632" s="77"/>
      <c r="I632" s="14" t="s">
        <v>91</v>
      </c>
      <c r="J632" s="86"/>
      <c r="K632" s="86" t="str">
        <f>J631</f>
        <v xml:space="preserve">  </v>
      </c>
      <c r="M632" s="77"/>
      <c r="N632" s="14" t="s">
        <v>91</v>
      </c>
      <c r="O632" s="86"/>
      <c r="P632" s="92" t="str">
        <f>O631</f>
        <v xml:space="preserve">  </v>
      </c>
    </row>
    <row r="633" spans="2:16" ht="15.75" hidden="1" x14ac:dyDescent="0.25">
      <c r="B633" s="74"/>
      <c r="C633" s="133"/>
      <c r="D633" s="133"/>
      <c r="E633" s="133"/>
      <c r="F633" s="133"/>
      <c r="H633" s="77"/>
      <c r="J633" s="86"/>
      <c r="K633" s="86"/>
      <c r="M633" s="77"/>
      <c r="O633" s="86"/>
      <c r="P633" s="92"/>
    </row>
    <row r="634" spans="2:16" ht="15.75" hidden="1" x14ac:dyDescent="0.25">
      <c r="B634" s="74"/>
      <c r="C634" s="81"/>
      <c r="D634" s="81"/>
      <c r="E634" s="81"/>
      <c r="F634" s="81"/>
      <c r="H634" s="77"/>
      <c r="J634" s="86"/>
      <c r="K634" s="86"/>
      <c r="M634" s="77"/>
      <c r="O634" s="86"/>
      <c r="P634" s="92"/>
    </row>
    <row r="635" spans="2:16" ht="15.75" hidden="1" x14ac:dyDescent="0.25">
      <c r="B635" s="70" t="str">
        <f>B631</f>
        <v xml:space="preserve">  </v>
      </c>
      <c r="C635" s="14" t="s">
        <v>106</v>
      </c>
      <c r="E635" s="86" t="str">
        <f>IFERROR(VLOOKUP(B635,Calculations!$G$10:$W$448,17,FALSE),0)</f>
        <v xml:space="preserve">  </v>
      </c>
      <c r="F635" s="86"/>
      <c r="H635" s="133" t="s">
        <v>34</v>
      </c>
      <c r="I635" s="133"/>
      <c r="J635" s="133"/>
      <c r="K635" s="133"/>
      <c r="M635" s="14" t="s">
        <v>105</v>
      </c>
      <c r="O635" s="86" t="str">
        <f>E635</f>
        <v xml:space="preserve">  </v>
      </c>
      <c r="P635" s="92"/>
    </row>
    <row r="636" spans="2:16" ht="15.75" hidden="1" x14ac:dyDescent="0.25">
      <c r="B636" s="75"/>
      <c r="C636" s="82"/>
      <c r="D636" s="76" t="s">
        <v>31</v>
      </c>
      <c r="E636" s="89"/>
      <c r="F636" s="89" t="str">
        <f>E635</f>
        <v xml:space="preserve">  </v>
      </c>
      <c r="G636" s="76"/>
      <c r="H636" s="134"/>
      <c r="I636" s="134"/>
      <c r="J636" s="134"/>
      <c r="K636" s="134"/>
      <c r="L636" s="76"/>
      <c r="M636" s="82"/>
      <c r="N636" s="76" t="s">
        <v>31</v>
      </c>
      <c r="O636" s="89"/>
      <c r="P636" s="90" t="str">
        <f>O635</f>
        <v xml:space="preserve">  </v>
      </c>
    </row>
    <row r="637" spans="2:16" ht="15.75" hidden="1" x14ac:dyDescent="0.25">
      <c r="B637" s="60" t="str">
        <f>IFERROR(IF(EOMONTH(B635,1)&gt;Questionnaire!$I$9,"  ",EOMONTH(B635,1)),"  ")</f>
        <v xml:space="preserve">  </v>
      </c>
      <c r="C637" s="61" t="s">
        <v>32</v>
      </c>
      <c r="D637" s="61"/>
      <c r="E637" s="84">
        <f>IFERROR(-VLOOKUP(B637,Calculations!$G$10:$N$448,8,FALSE),0)</f>
        <v>0</v>
      </c>
      <c r="F637" s="84"/>
      <c r="G637" s="61"/>
      <c r="H637" s="61" t="s">
        <v>102</v>
      </c>
      <c r="I637" s="61"/>
      <c r="J637" s="84">
        <f>K639</f>
        <v>0</v>
      </c>
      <c r="K637" s="84"/>
      <c r="L637" s="61"/>
      <c r="M637" s="61" t="s">
        <v>102</v>
      </c>
      <c r="N637" s="68"/>
      <c r="O637" s="84">
        <f>J637</f>
        <v>0</v>
      </c>
      <c r="P637" s="91"/>
    </row>
    <row r="638" spans="2:16" ht="15.75" hidden="1" x14ac:dyDescent="0.25">
      <c r="B638" s="74"/>
      <c r="C638" s="14" t="s">
        <v>33</v>
      </c>
      <c r="E638" s="86" t="str">
        <f>IFERROR(VLOOKUP(B637,Calculations!$G$10:$M$448,7,FALSE),0)</f>
        <v xml:space="preserve">  </v>
      </c>
      <c r="F638" s="86"/>
      <c r="H638" s="14" t="s">
        <v>35</v>
      </c>
      <c r="J638" s="86" t="str">
        <f>K640</f>
        <v xml:space="preserve">  </v>
      </c>
      <c r="K638" s="86"/>
      <c r="M638" s="14" t="s">
        <v>94</v>
      </c>
      <c r="N638" s="73"/>
      <c r="O638" s="86" t="str">
        <f>J638</f>
        <v xml:space="preserve">  </v>
      </c>
      <c r="P638" s="92"/>
    </row>
    <row r="639" spans="2:16" ht="15.75" hidden="1" x14ac:dyDescent="0.25">
      <c r="B639" s="74"/>
      <c r="C639" s="73"/>
      <c r="D639" s="14" t="s">
        <v>31</v>
      </c>
      <c r="E639" s="86"/>
      <c r="F639" s="86">
        <f>IFERROR(E637+E638,0)</f>
        <v>0</v>
      </c>
      <c r="H639" s="73"/>
      <c r="I639" s="14" t="s">
        <v>32</v>
      </c>
      <c r="J639" s="86"/>
      <c r="K639" s="86">
        <f>E637</f>
        <v>0</v>
      </c>
      <c r="M639" s="72"/>
      <c r="N639" s="14" t="s">
        <v>31</v>
      </c>
      <c r="O639" s="86"/>
      <c r="P639" s="92">
        <f>F639</f>
        <v>0</v>
      </c>
    </row>
    <row r="640" spans="2:16" ht="15.75" hidden="1" x14ac:dyDescent="0.25">
      <c r="B640" s="74"/>
      <c r="C640" s="73"/>
      <c r="E640" s="86"/>
      <c r="F640" s="86"/>
      <c r="H640" s="73"/>
      <c r="I640" s="14" t="s">
        <v>33</v>
      </c>
      <c r="J640" s="86"/>
      <c r="K640" s="86" t="str">
        <f>E638</f>
        <v xml:space="preserve">  </v>
      </c>
      <c r="M640" s="72"/>
      <c r="N640" s="73"/>
      <c r="O640" s="86"/>
      <c r="P640" s="92"/>
    </row>
    <row r="641" spans="2:16" ht="15.75" hidden="1" x14ac:dyDescent="0.25">
      <c r="B641" s="74"/>
      <c r="C641" s="73"/>
      <c r="E641" s="86"/>
      <c r="F641" s="86"/>
      <c r="H641" s="73"/>
      <c r="J641" s="86"/>
      <c r="K641" s="86"/>
      <c r="M641" s="72"/>
      <c r="N641" s="73"/>
      <c r="O641" s="86"/>
      <c r="P641" s="92"/>
    </row>
    <row r="642" spans="2:16" ht="15.75" hidden="1" x14ac:dyDescent="0.25">
      <c r="B642" s="70" t="str">
        <f>B637</f>
        <v xml:space="preserve">  </v>
      </c>
      <c r="C642" s="133" t="s">
        <v>34</v>
      </c>
      <c r="D642" s="133"/>
      <c r="E642" s="133"/>
      <c r="F642" s="133"/>
      <c r="H642" s="14" t="s">
        <v>103</v>
      </c>
      <c r="J642" s="86" t="str">
        <f>IFERROR(VLOOKUP(B642,Calculations!$Z$10:$AB$448,3,FALSE),0)</f>
        <v xml:space="preserve">  </v>
      </c>
      <c r="K642" s="86"/>
      <c r="M642" s="14" t="s">
        <v>104</v>
      </c>
      <c r="O642" s="86" t="str">
        <f>J642</f>
        <v xml:space="preserve">  </v>
      </c>
      <c r="P642" s="92"/>
    </row>
    <row r="643" spans="2:16" ht="15.75" hidden="1" x14ac:dyDescent="0.25">
      <c r="B643" s="74"/>
      <c r="C643" s="133"/>
      <c r="D643" s="133"/>
      <c r="E643" s="133"/>
      <c r="F643" s="133"/>
      <c r="H643" s="77"/>
      <c r="I643" s="14" t="s">
        <v>91</v>
      </c>
      <c r="J643" s="86"/>
      <c r="K643" s="86" t="str">
        <f>J642</f>
        <v xml:space="preserve">  </v>
      </c>
      <c r="M643" s="77"/>
      <c r="N643" s="14" t="s">
        <v>91</v>
      </c>
      <c r="O643" s="86"/>
      <c r="P643" s="92" t="str">
        <f>O642</f>
        <v xml:space="preserve">  </v>
      </c>
    </row>
    <row r="644" spans="2:16" ht="15.75" hidden="1" x14ac:dyDescent="0.25">
      <c r="B644" s="74"/>
      <c r="C644" s="133"/>
      <c r="D644" s="133"/>
      <c r="E644" s="133"/>
      <c r="F644" s="133"/>
      <c r="H644" s="77"/>
      <c r="J644" s="86"/>
      <c r="K644" s="86"/>
      <c r="M644" s="77"/>
      <c r="O644" s="86"/>
      <c r="P644" s="92"/>
    </row>
    <row r="645" spans="2:16" ht="15.75" hidden="1" x14ac:dyDescent="0.25">
      <c r="B645" s="74"/>
      <c r="C645" s="81"/>
      <c r="D645" s="81"/>
      <c r="E645" s="81"/>
      <c r="F645" s="81"/>
      <c r="H645" s="77"/>
      <c r="J645" s="86"/>
      <c r="K645" s="86"/>
      <c r="M645" s="77"/>
      <c r="O645" s="86"/>
      <c r="P645" s="92"/>
    </row>
    <row r="646" spans="2:16" ht="15.75" hidden="1" x14ac:dyDescent="0.25">
      <c r="B646" s="70" t="str">
        <f>B642</f>
        <v xml:space="preserve">  </v>
      </c>
      <c r="C646" s="14" t="s">
        <v>106</v>
      </c>
      <c r="E646" s="86" t="str">
        <f>IFERROR(VLOOKUP(B646,Calculations!$G$10:$W$448,17,FALSE),0)</f>
        <v xml:space="preserve">  </v>
      </c>
      <c r="F646" s="86"/>
      <c r="H646" s="133" t="s">
        <v>34</v>
      </c>
      <c r="I646" s="133"/>
      <c r="J646" s="133"/>
      <c r="K646" s="133"/>
      <c r="M646" s="14" t="s">
        <v>105</v>
      </c>
      <c r="O646" s="86" t="str">
        <f>E646</f>
        <v xml:space="preserve">  </v>
      </c>
      <c r="P646" s="92"/>
    </row>
    <row r="647" spans="2:16" ht="15.75" hidden="1" x14ac:dyDescent="0.25">
      <c r="B647" s="75"/>
      <c r="C647" s="82"/>
      <c r="D647" s="76" t="s">
        <v>31</v>
      </c>
      <c r="E647" s="89"/>
      <c r="F647" s="89" t="str">
        <f>E646</f>
        <v xml:space="preserve">  </v>
      </c>
      <c r="G647" s="76"/>
      <c r="H647" s="134"/>
      <c r="I647" s="134"/>
      <c r="J647" s="134"/>
      <c r="K647" s="134"/>
      <c r="L647" s="76"/>
      <c r="M647" s="82"/>
      <c r="N647" s="76" t="s">
        <v>31</v>
      </c>
      <c r="O647" s="89"/>
      <c r="P647" s="90" t="str">
        <f>O646</f>
        <v xml:space="preserve">  </v>
      </c>
    </row>
    <row r="648" spans="2:16" ht="15.75" hidden="1" x14ac:dyDescent="0.25">
      <c r="B648" s="60" t="str">
        <f>IFERROR(IF(EOMONTH(B646,1)&gt;Questionnaire!$I$9,"  ",EOMONTH(B646,1)),"  ")</f>
        <v xml:space="preserve">  </v>
      </c>
      <c r="C648" s="61" t="s">
        <v>32</v>
      </c>
      <c r="D648" s="61"/>
      <c r="E648" s="84">
        <f>IFERROR(-VLOOKUP(B648,Calculations!$G$10:$N$448,8,FALSE),0)</f>
        <v>0</v>
      </c>
      <c r="F648" s="84"/>
      <c r="G648" s="61"/>
      <c r="H648" s="61" t="s">
        <v>102</v>
      </c>
      <c r="I648" s="61"/>
      <c r="J648" s="84">
        <f>K650</f>
        <v>0</v>
      </c>
      <c r="K648" s="84"/>
      <c r="L648" s="61"/>
      <c r="M648" s="61" t="s">
        <v>102</v>
      </c>
      <c r="N648" s="68"/>
      <c r="O648" s="84">
        <f>J648</f>
        <v>0</v>
      </c>
      <c r="P648" s="91"/>
    </row>
    <row r="649" spans="2:16" ht="15.75" hidden="1" x14ac:dyDescent="0.25">
      <c r="B649" s="74"/>
      <c r="C649" s="14" t="s">
        <v>33</v>
      </c>
      <c r="E649" s="86" t="str">
        <f>IFERROR(VLOOKUP(B648,Calculations!$G$10:$M$448,7,FALSE),0)</f>
        <v xml:space="preserve">  </v>
      </c>
      <c r="F649" s="86"/>
      <c r="H649" s="14" t="s">
        <v>35</v>
      </c>
      <c r="J649" s="86" t="str">
        <f>K651</f>
        <v xml:space="preserve">  </v>
      </c>
      <c r="K649" s="86"/>
      <c r="M649" s="14" t="s">
        <v>94</v>
      </c>
      <c r="N649" s="73"/>
      <c r="O649" s="86" t="str">
        <f>J649</f>
        <v xml:space="preserve">  </v>
      </c>
      <c r="P649" s="92"/>
    </row>
    <row r="650" spans="2:16" ht="15.75" hidden="1" x14ac:dyDescent="0.25">
      <c r="B650" s="74"/>
      <c r="C650" s="73"/>
      <c r="D650" s="14" t="s">
        <v>31</v>
      </c>
      <c r="E650" s="86"/>
      <c r="F650" s="86">
        <f>IFERROR(E648+E649,0)</f>
        <v>0</v>
      </c>
      <c r="H650" s="73"/>
      <c r="I650" s="14" t="s">
        <v>32</v>
      </c>
      <c r="J650" s="86"/>
      <c r="K650" s="86">
        <f>E648</f>
        <v>0</v>
      </c>
      <c r="M650" s="72"/>
      <c r="N650" s="14" t="s">
        <v>31</v>
      </c>
      <c r="O650" s="86"/>
      <c r="P650" s="92">
        <f>F650</f>
        <v>0</v>
      </c>
    </row>
    <row r="651" spans="2:16" ht="15.75" hidden="1" x14ac:dyDescent="0.25">
      <c r="B651" s="74"/>
      <c r="C651" s="73"/>
      <c r="E651" s="86"/>
      <c r="F651" s="86"/>
      <c r="H651" s="73"/>
      <c r="I651" s="14" t="s">
        <v>33</v>
      </c>
      <c r="J651" s="86"/>
      <c r="K651" s="86" t="str">
        <f>E649</f>
        <v xml:space="preserve">  </v>
      </c>
      <c r="M651" s="72"/>
      <c r="N651" s="73"/>
      <c r="O651" s="86"/>
      <c r="P651" s="92"/>
    </row>
    <row r="652" spans="2:16" ht="15.75" hidden="1" x14ac:dyDescent="0.25">
      <c r="B652" s="74"/>
      <c r="C652" s="73"/>
      <c r="E652" s="86"/>
      <c r="F652" s="86"/>
      <c r="H652" s="73"/>
      <c r="J652" s="86"/>
      <c r="K652" s="86"/>
      <c r="M652" s="72"/>
      <c r="N652" s="73"/>
      <c r="O652" s="86"/>
      <c r="P652" s="92"/>
    </row>
    <row r="653" spans="2:16" ht="15.75" hidden="1" x14ac:dyDescent="0.25">
      <c r="B653" s="70" t="str">
        <f>B648</f>
        <v xml:space="preserve">  </v>
      </c>
      <c r="C653" s="133" t="s">
        <v>34</v>
      </c>
      <c r="D653" s="133"/>
      <c r="E653" s="133"/>
      <c r="F653" s="133"/>
      <c r="H653" s="14" t="s">
        <v>103</v>
      </c>
      <c r="J653" s="86" t="str">
        <f>IFERROR(VLOOKUP(B653,Calculations!$Z$10:$AB$448,3,FALSE),0)</f>
        <v xml:space="preserve">  </v>
      </c>
      <c r="K653" s="86"/>
      <c r="M653" s="14" t="s">
        <v>104</v>
      </c>
      <c r="O653" s="86" t="str">
        <f>J653</f>
        <v xml:space="preserve">  </v>
      </c>
      <c r="P653" s="92"/>
    </row>
    <row r="654" spans="2:16" ht="15.75" hidden="1" x14ac:dyDescent="0.25">
      <c r="B654" s="74"/>
      <c r="C654" s="133"/>
      <c r="D654" s="133"/>
      <c r="E654" s="133"/>
      <c r="F654" s="133"/>
      <c r="H654" s="77"/>
      <c r="I654" s="14" t="s">
        <v>91</v>
      </c>
      <c r="J654" s="86"/>
      <c r="K654" s="86" t="str">
        <f>J653</f>
        <v xml:space="preserve">  </v>
      </c>
      <c r="M654" s="77"/>
      <c r="N654" s="14" t="s">
        <v>91</v>
      </c>
      <c r="O654" s="86"/>
      <c r="P654" s="92" t="str">
        <f>O653</f>
        <v xml:space="preserve">  </v>
      </c>
    </row>
    <row r="655" spans="2:16" ht="15.75" hidden="1" x14ac:dyDescent="0.25">
      <c r="B655" s="74"/>
      <c r="C655" s="133"/>
      <c r="D655" s="133"/>
      <c r="E655" s="133"/>
      <c r="F655" s="133"/>
      <c r="H655" s="77"/>
      <c r="J655" s="86"/>
      <c r="K655" s="86"/>
      <c r="M655" s="77"/>
      <c r="O655" s="86"/>
      <c r="P655" s="92"/>
    </row>
    <row r="656" spans="2:16" ht="15.75" hidden="1" x14ac:dyDescent="0.25">
      <c r="B656" s="74"/>
      <c r="C656" s="81"/>
      <c r="D656" s="81"/>
      <c r="E656" s="81"/>
      <c r="F656" s="81"/>
      <c r="H656" s="77"/>
      <c r="J656" s="86"/>
      <c r="K656" s="86"/>
      <c r="M656" s="77"/>
      <c r="O656" s="86"/>
      <c r="P656" s="92"/>
    </row>
    <row r="657" spans="2:16" ht="15.75" hidden="1" x14ac:dyDescent="0.25">
      <c r="B657" s="70" t="str">
        <f>B653</f>
        <v xml:space="preserve">  </v>
      </c>
      <c r="C657" s="14" t="s">
        <v>106</v>
      </c>
      <c r="E657" s="86" t="str">
        <f>IFERROR(VLOOKUP(B657,Calculations!$G$10:$W$448,17,FALSE),0)</f>
        <v xml:space="preserve">  </v>
      </c>
      <c r="F657" s="86"/>
      <c r="H657" s="133" t="s">
        <v>34</v>
      </c>
      <c r="I657" s="133"/>
      <c r="J657" s="133"/>
      <c r="K657" s="133"/>
      <c r="M657" s="14" t="s">
        <v>105</v>
      </c>
      <c r="O657" s="86" t="str">
        <f>E657</f>
        <v xml:space="preserve">  </v>
      </c>
      <c r="P657" s="92"/>
    </row>
    <row r="658" spans="2:16" ht="15.75" hidden="1" x14ac:dyDescent="0.25">
      <c r="B658" s="75"/>
      <c r="C658" s="82"/>
      <c r="D658" s="76" t="s">
        <v>31</v>
      </c>
      <c r="E658" s="89"/>
      <c r="F658" s="89" t="str">
        <f>E657</f>
        <v xml:space="preserve">  </v>
      </c>
      <c r="G658" s="76"/>
      <c r="H658" s="134"/>
      <c r="I658" s="134"/>
      <c r="J658" s="134"/>
      <c r="K658" s="134"/>
      <c r="L658" s="76"/>
      <c r="M658" s="82"/>
      <c r="N658" s="76" t="s">
        <v>31</v>
      </c>
      <c r="O658" s="89"/>
      <c r="P658" s="90" t="str">
        <f>O657</f>
        <v xml:space="preserve">  </v>
      </c>
    </row>
    <row r="659" spans="2:16" ht="15.75" hidden="1" x14ac:dyDescent="0.25">
      <c r="B659" s="60" t="str">
        <f>IFERROR(IF(EOMONTH(B657,1)&gt;Questionnaire!$I$9,"  ",EOMONTH(B657,1)),"  ")</f>
        <v xml:space="preserve">  </v>
      </c>
      <c r="C659" s="61" t="s">
        <v>32</v>
      </c>
      <c r="D659" s="61"/>
      <c r="E659" s="84">
        <f>IFERROR(-VLOOKUP(B659,Calculations!$G$10:$N$448,8,FALSE),0)</f>
        <v>0</v>
      </c>
      <c r="F659" s="84"/>
      <c r="G659" s="61"/>
      <c r="H659" s="61" t="s">
        <v>102</v>
      </c>
      <c r="I659" s="61"/>
      <c r="J659" s="84">
        <f>K661</f>
        <v>0</v>
      </c>
      <c r="K659" s="84"/>
      <c r="L659" s="61"/>
      <c r="M659" s="61" t="s">
        <v>102</v>
      </c>
      <c r="N659" s="68"/>
      <c r="O659" s="84">
        <f>J659</f>
        <v>0</v>
      </c>
      <c r="P659" s="91"/>
    </row>
    <row r="660" spans="2:16" ht="15.75" hidden="1" x14ac:dyDescent="0.25">
      <c r="B660" s="74"/>
      <c r="C660" s="14" t="s">
        <v>33</v>
      </c>
      <c r="E660" s="86" t="str">
        <f>IFERROR(VLOOKUP(B659,Calculations!$G$10:$M$448,7,FALSE),0)</f>
        <v xml:space="preserve">  </v>
      </c>
      <c r="F660" s="86"/>
      <c r="H660" s="14" t="s">
        <v>35</v>
      </c>
      <c r="J660" s="86" t="str">
        <f>K662</f>
        <v xml:space="preserve">  </v>
      </c>
      <c r="K660" s="86"/>
      <c r="M660" s="14" t="s">
        <v>94</v>
      </c>
      <c r="N660" s="73"/>
      <c r="O660" s="86" t="str">
        <f>J660</f>
        <v xml:space="preserve">  </v>
      </c>
      <c r="P660" s="92"/>
    </row>
    <row r="661" spans="2:16" ht="15.75" hidden="1" x14ac:dyDescent="0.25">
      <c r="B661" s="74"/>
      <c r="C661" s="73"/>
      <c r="D661" s="14" t="s">
        <v>31</v>
      </c>
      <c r="E661" s="86"/>
      <c r="F661" s="86">
        <f>IFERROR(E659+E660,0)</f>
        <v>0</v>
      </c>
      <c r="H661" s="73"/>
      <c r="I661" s="14" t="s">
        <v>32</v>
      </c>
      <c r="J661" s="86"/>
      <c r="K661" s="86">
        <f>E659</f>
        <v>0</v>
      </c>
      <c r="M661" s="72"/>
      <c r="N661" s="14" t="s">
        <v>31</v>
      </c>
      <c r="O661" s="86"/>
      <c r="P661" s="92">
        <f>F661</f>
        <v>0</v>
      </c>
    </row>
    <row r="662" spans="2:16" ht="15.75" hidden="1" x14ac:dyDescent="0.25">
      <c r="B662" s="74"/>
      <c r="C662" s="73"/>
      <c r="E662" s="86"/>
      <c r="F662" s="86"/>
      <c r="H662" s="73"/>
      <c r="I662" s="14" t="s">
        <v>33</v>
      </c>
      <c r="J662" s="86"/>
      <c r="K662" s="86" t="str">
        <f>E660</f>
        <v xml:space="preserve">  </v>
      </c>
      <c r="M662" s="72"/>
      <c r="N662" s="73"/>
      <c r="O662" s="86"/>
      <c r="P662" s="92"/>
    </row>
    <row r="663" spans="2:16" ht="15.75" hidden="1" x14ac:dyDescent="0.25">
      <c r="B663" s="74"/>
      <c r="C663" s="73"/>
      <c r="E663" s="86"/>
      <c r="F663" s="86"/>
      <c r="H663" s="73"/>
      <c r="J663" s="86"/>
      <c r="K663" s="86"/>
      <c r="M663" s="72"/>
      <c r="N663" s="73"/>
      <c r="O663" s="86"/>
      <c r="P663" s="92"/>
    </row>
    <row r="664" spans="2:16" ht="15.75" hidden="1" x14ac:dyDescent="0.25">
      <c r="B664" s="70" t="str">
        <f>B659</f>
        <v xml:space="preserve">  </v>
      </c>
      <c r="C664" s="133" t="s">
        <v>34</v>
      </c>
      <c r="D664" s="133"/>
      <c r="E664" s="133"/>
      <c r="F664" s="133"/>
      <c r="H664" s="14" t="s">
        <v>103</v>
      </c>
      <c r="J664" s="86" t="str">
        <f>IFERROR(VLOOKUP(B664,Calculations!$Z$10:$AB$448,3,FALSE),0)</f>
        <v xml:space="preserve">  </v>
      </c>
      <c r="K664" s="86"/>
      <c r="M664" s="14" t="s">
        <v>104</v>
      </c>
      <c r="O664" s="86" t="str">
        <f>J664</f>
        <v xml:space="preserve">  </v>
      </c>
      <c r="P664" s="92"/>
    </row>
    <row r="665" spans="2:16" ht="15.75" hidden="1" x14ac:dyDescent="0.25">
      <c r="B665" s="74"/>
      <c r="C665" s="133"/>
      <c r="D665" s="133"/>
      <c r="E665" s="133"/>
      <c r="F665" s="133"/>
      <c r="H665" s="77"/>
      <c r="I665" s="14" t="s">
        <v>91</v>
      </c>
      <c r="J665" s="86"/>
      <c r="K665" s="86" t="str">
        <f>J664</f>
        <v xml:space="preserve">  </v>
      </c>
      <c r="M665" s="77"/>
      <c r="N665" s="14" t="s">
        <v>91</v>
      </c>
      <c r="O665" s="86"/>
      <c r="P665" s="92" t="str">
        <f>O664</f>
        <v xml:space="preserve">  </v>
      </c>
    </row>
    <row r="666" spans="2:16" ht="15.75" hidden="1" x14ac:dyDescent="0.25">
      <c r="B666" s="74"/>
      <c r="C666" s="133"/>
      <c r="D666" s="133"/>
      <c r="E666" s="133"/>
      <c r="F666" s="133"/>
      <c r="H666" s="77"/>
      <c r="J666" s="86"/>
      <c r="K666" s="86"/>
      <c r="M666" s="77"/>
      <c r="O666" s="86"/>
      <c r="P666" s="92"/>
    </row>
    <row r="667" spans="2:16" ht="15.75" hidden="1" x14ac:dyDescent="0.25">
      <c r="B667" s="74"/>
      <c r="C667" s="81"/>
      <c r="D667" s="81"/>
      <c r="E667" s="81"/>
      <c r="F667" s="81"/>
      <c r="H667" s="77"/>
      <c r="J667" s="86"/>
      <c r="K667" s="86"/>
      <c r="M667" s="77"/>
      <c r="O667" s="86"/>
      <c r="P667" s="92"/>
    </row>
    <row r="668" spans="2:16" ht="15.75" hidden="1" x14ac:dyDescent="0.25">
      <c r="B668" s="70" t="str">
        <f>B664</f>
        <v xml:space="preserve">  </v>
      </c>
      <c r="C668" s="14" t="s">
        <v>106</v>
      </c>
      <c r="E668" s="86" t="str">
        <f>IFERROR(VLOOKUP(B668,Calculations!$G$10:$W$448,17,FALSE),0)</f>
        <v xml:space="preserve">  </v>
      </c>
      <c r="F668" s="86"/>
      <c r="H668" s="133" t="s">
        <v>34</v>
      </c>
      <c r="I668" s="133"/>
      <c r="J668" s="133"/>
      <c r="K668" s="133"/>
      <c r="M668" s="14" t="s">
        <v>105</v>
      </c>
      <c r="O668" s="86" t="str">
        <f>E668</f>
        <v xml:space="preserve">  </v>
      </c>
      <c r="P668" s="92"/>
    </row>
    <row r="669" spans="2:16" ht="15.75" hidden="1" x14ac:dyDescent="0.25">
      <c r="B669" s="75"/>
      <c r="C669" s="82"/>
      <c r="D669" s="76" t="s">
        <v>31</v>
      </c>
      <c r="E669" s="89"/>
      <c r="F669" s="89" t="str">
        <f>E668</f>
        <v xml:space="preserve">  </v>
      </c>
      <c r="G669" s="76"/>
      <c r="H669" s="134"/>
      <c r="I669" s="134"/>
      <c r="J669" s="134"/>
      <c r="K669" s="134"/>
      <c r="L669" s="76"/>
      <c r="M669" s="82"/>
      <c r="N669" s="76" t="s">
        <v>31</v>
      </c>
      <c r="O669" s="89"/>
      <c r="P669" s="90" t="str">
        <f>O668</f>
        <v xml:space="preserve">  </v>
      </c>
    </row>
    <row r="670" spans="2:16" ht="15.75" hidden="1" x14ac:dyDescent="0.25">
      <c r="B670" s="60" t="str">
        <f>IFERROR(IF(EOMONTH(B668,1)&gt;Questionnaire!$I$9,"  ",EOMONTH(B668,1)),"  ")</f>
        <v xml:space="preserve">  </v>
      </c>
      <c r="C670" s="61" t="s">
        <v>32</v>
      </c>
      <c r="D670" s="61"/>
      <c r="E670" s="84">
        <f>IFERROR(-VLOOKUP(B670,Calculations!$G$10:$N$448,8,FALSE),0)</f>
        <v>0</v>
      </c>
      <c r="F670" s="84"/>
      <c r="G670" s="61"/>
      <c r="H670" s="61" t="s">
        <v>102</v>
      </c>
      <c r="I670" s="61"/>
      <c r="J670" s="84">
        <f>K672</f>
        <v>0</v>
      </c>
      <c r="K670" s="84"/>
      <c r="L670" s="61"/>
      <c r="M670" s="61" t="s">
        <v>102</v>
      </c>
      <c r="N670" s="68"/>
      <c r="O670" s="84">
        <f>J670</f>
        <v>0</v>
      </c>
      <c r="P670" s="91"/>
    </row>
    <row r="671" spans="2:16" ht="15.75" hidden="1" x14ac:dyDescent="0.25">
      <c r="B671" s="74"/>
      <c r="C671" s="14" t="s">
        <v>33</v>
      </c>
      <c r="E671" s="86" t="str">
        <f>IFERROR(VLOOKUP(B670,Calculations!$G$10:$M$448,7,FALSE),0)</f>
        <v xml:space="preserve">  </v>
      </c>
      <c r="F671" s="86"/>
      <c r="H671" s="14" t="s">
        <v>35</v>
      </c>
      <c r="J671" s="86" t="str">
        <f>K673</f>
        <v xml:space="preserve">  </v>
      </c>
      <c r="K671" s="86"/>
      <c r="M671" s="14" t="s">
        <v>94</v>
      </c>
      <c r="N671" s="73"/>
      <c r="O671" s="86" t="str">
        <f>J671</f>
        <v xml:space="preserve">  </v>
      </c>
      <c r="P671" s="92"/>
    </row>
    <row r="672" spans="2:16" ht="15.75" hidden="1" x14ac:dyDescent="0.25">
      <c r="B672" s="74"/>
      <c r="C672" s="73"/>
      <c r="D672" s="14" t="s">
        <v>31</v>
      </c>
      <c r="E672" s="86"/>
      <c r="F672" s="86">
        <f>IFERROR(E670+E671,0)</f>
        <v>0</v>
      </c>
      <c r="H672" s="73"/>
      <c r="I672" s="14" t="s">
        <v>32</v>
      </c>
      <c r="J672" s="86"/>
      <c r="K672" s="86">
        <f>E670</f>
        <v>0</v>
      </c>
      <c r="M672" s="72"/>
      <c r="N672" s="14" t="s">
        <v>31</v>
      </c>
      <c r="O672" s="86"/>
      <c r="P672" s="92">
        <f>F672</f>
        <v>0</v>
      </c>
    </row>
    <row r="673" spans="2:16" ht="15.75" hidden="1" x14ac:dyDescent="0.25">
      <c r="B673" s="74"/>
      <c r="C673" s="73"/>
      <c r="E673" s="86"/>
      <c r="F673" s="86"/>
      <c r="H673" s="73"/>
      <c r="I673" s="14" t="s">
        <v>33</v>
      </c>
      <c r="J673" s="86"/>
      <c r="K673" s="86" t="str">
        <f>E671</f>
        <v xml:space="preserve">  </v>
      </c>
      <c r="M673" s="72"/>
      <c r="N673" s="73"/>
      <c r="O673" s="86"/>
      <c r="P673" s="92"/>
    </row>
    <row r="674" spans="2:16" ht="15.75" hidden="1" x14ac:dyDescent="0.25">
      <c r="B674" s="74"/>
      <c r="C674" s="73"/>
      <c r="E674" s="86"/>
      <c r="F674" s="86"/>
      <c r="H674" s="73"/>
      <c r="J674" s="86"/>
      <c r="K674" s="86"/>
      <c r="M674" s="72"/>
      <c r="N674" s="73"/>
      <c r="O674" s="86"/>
      <c r="P674" s="92"/>
    </row>
    <row r="675" spans="2:16" ht="15.75" hidden="1" x14ac:dyDescent="0.25">
      <c r="B675" s="70" t="str">
        <f>B670</f>
        <v xml:space="preserve">  </v>
      </c>
      <c r="C675" s="133" t="s">
        <v>34</v>
      </c>
      <c r="D675" s="133"/>
      <c r="E675" s="133"/>
      <c r="F675" s="133"/>
      <c r="H675" s="14" t="s">
        <v>103</v>
      </c>
      <c r="J675" s="86" t="str">
        <f>IFERROR(VLOOKUP(B675,Calculations!$Z$10:$AB$448,3,FALSE),0)</f>
        <v xml:space="preserve">  </v>
      </c>
      <c r="K675" s="86"/>
      <c r="M675" s="14" t="s">
        <v>104</v>
      </c>
      <c r="O675" s="86" t="str">
        <f>J675</f>
        <v xml:space="preserve">  </v>
      </c>
      <c r="P675" s="92"/>
    </row>
    <row r="676" spans="2:16" ht="15.75" hidden="1" x14ac:dyDescent="0.25">
      <c r="B676" s="74"/>
      <c r="C676" s="133"/>
      <c r="D676" s="133"/>
      <c r="E676" s="133"/>
      <c r="F676" s="133"/>
      <c r="H676" s="77"/>
      <c r="I676" s="14" t="s">
        <v>91</v>
      </c>
      <c r="J676" s="86"/>
      <c r="K676" s="86" t="str">
        <f>J675</f>
        <v xml:space="preserve">  </v>
      </c>
      <c r="M676" s="77"/>
      <c r="N676" s="14" t="s">
        <v>91</v>
      </c>
      <c r="O676" s="86"/>
      <c r="P676" s="92" t="str">
        <f>O675</f>
        <v xml:space="preserve">  </v>
      </c>
    </row>
    <row r="677" spans="2:16" ht="15.75" hidden="1" x14ac:dyDescent="0.25">
      <c r="B677" s="74"/>
      <c r="C677" s="133"/>
      <c r="D677" s="133"/>
      <c r="E677" s="133"/>
      <c r="F677" s="133"/>
      <c r="H677" s="77"/>
      <c r="J677" s="86"/>
      <c r="K677" s="86"/>
      <c r="M677" s="77"/>
      <c r="O677" s="86"/>
      <c r="P677" s="92"/>
    </row>
    <row r="678" spans="2:16" ht="15.75" hidden="1" x14ac:dyDescent="0.25">
      <c r="B678" s="74"/>
      <c r="C678" s="81"/>
      <c r="D678" s="81"/>
      <c r="E678" s="81"/>
      <c r="F678" s="81"/>
      <c r="H678" s="77"/>
      <c r="J678" s="86"/>
      <c r="K678" s="86"/>
      <c r="M678" s="77"/>
      <c r="O678" s="86"/>
      <c r="P678" s="92"/>
    </row>
    <row r="679" spans="2:16" ht="15.75" hidden="1" x14ac:dyDescent="0.25">
      <c r="B679" s="70" t="str">
        <f>B675</f>
        <v xml:space="preserve">  </v>
      </c>
      <c r="C679" s="14" t="s">
        <v>106</v>
      </c>
      <c r="E679" s="86" t="str">
        <f>IFERROR(VLOOKUP(B679,Calculations!$G$10:$W$448,17,FALSE),0)</f>
        <v xml:space="preserve">  </v>
      </c>
      <c r="F679" s="86"/>
      <c r="H679" s="133" t="s">
        <v>34</v>
      </c>
      <c r="I679" s="133"/>
      <c r="J679" s="133"/>
      <c r="K679" s="133"/>
      <c r="M679" s="14" t="s">
        <v>105</v>
      </c>
      <c r="O679" s="86" t="str">
        <f>E679</f>
        <v xml:space="preserve">  </v>
      </c>
      <c r="P679" s="92"/>
    </row>
    <row r="680" spans="2:16" ht="15.75" hidden="1" x14ac:dyDescent="0.25">
      <c r="B680" s="75"/>
      <c r="C680" s="82"/>
      <c r="D680" s="76" t="s">
        <v>31</v>
      </c>
      <c r="E680" s="89"/>
      <c r="F680" s="89" t="str">
        <f>E679</f>
        <v xml:space="preserve">  </v>
      </c>
      <c r="G680" s="76"/>
      <c r="H680" s="134"/>
      <c r="I680" s="134"/>
      <c r="J680" s="134"/>
      <c r="K680" s="134"/>
      <c r="L680" s="76"/>
      <c r="M680" s="82"/>
      <c r="N680" s="76" t="s">
        <v>31</v>
      </c>
      <c r="O680" s="89"/>
      <c r="P680" s="90" t="str">
        <f>O679</f>
        <v xml:space="preserve">  </v>
      </c>
    </row>
    <row r="681" spans="2:16" ht="15.75" hidden="1" x14ac:dyDescent="0.25">
      <c r="B681" s="60" t="str">
        <f>IFERROR(IF(EOMONTH(B679,1)&gt;Questionnaire!$I$9,"  ",EOMONTH(B679,1)),"  ")</f>
        <v xml:space="preserve">  </v>
      </c>
      <c r="C681" s="61" t="s">
        <v>32</v>
      </c>
      <c r="D681" s="61"/>
      <c r="E681" s="84">
        <f>IFERROR(-VLOOKUP(B681,Calculations!$G$10:$N$448,8,FALSE),0)</f>
        <v>0</v>
      </c>
      <c r="F681" s="84"/>
      <c r="G681" s="61"/>
      <c r="H681" s="61" t="s">
        <v>102</v>
      </c>
      <c r="I681" s="61"/>
      <c r="J681" s="84">
        <f>K683</f>
        <v>0</v>
      </c>
      <c r="K681" s="84"/>
      <c r="L681" s="61"/>
      <c r="M681" s="61" t="s">
        <v>102</v>
      </c>
      <c r="N681" s="68"/>
      <c r="O681" s="84">
        <f>J681</f>
        <v>0</v>
      </c>
      <c r="P681" s="91"/>
    </row>
    <row r="682" spans="2:16" ht="15.75" hidden="1" x14ac:dyDescent="0.25">
      <c r="B682" s="74"/>
      <c r="C682" s="14" t="s">
        <v>33</v>
      </c>
      <c r="E682" s="86" t="str">
        <f>IFERROR(VLOOKUP(B681,Calculations!$G$10:$M$448,7,FALSE),0)</f>
        <v xml:space="preserve">  </v>
      </c>
      <c r="F682" s="86"/>
      <c r="H682" s="14" t="s">
        <v>35</v>
      </c>
      <c r="J682" s="86" t="str">
        <f>K684</f>
        <v xml:space="preserve">  </v>
      </c>
      <c r="K682" s="86"/>
      <c r="M682" s="14" t="s">
        <v>94</v>
      </c>
      <c r="N682" s="73"/>
      <c r="O682" s="86" t="str">
        <f>J682</f>
        <v xml:space="preserve">  </v>
      </c>
      <c r="P682" s="92"/>
    </row>
    <row r="683" spans="2:16" ht="15.75" hidden="1" x14ac:dyDescent="0.25">
      <c r="B683" s="74"/>
      <c r="C683" s="73"/>
      <c r="D683" s="14" t="s">
        <v>31</v>
      </c>
      <c r="E683" s="86"/>
      <c r="F683" s="86">
        <f>IFERROR(E681+E682,0)</f>
        <v>0</v>
      </c>
      <c r="H683" s="73"/>
      <c r="I683" s="14" t="s">
        <v>32</v>
      </c>
      <c r="J683" s="86"/>
      <c r="K683" s="86">
        <f>E681</f>
        <v>0</v>
      </c>
      <c r="M683" s="72"/>
      <c r="N683" s="14" t="s">
        <v>31</v>
      </c>
      <c r="O683" s="86"/>
      <c r="P683" s="92">
        <f>F683</f>
        <v>0</v>
      </c>
    </row>
    <row r="684" spans="2:16" ht="15.75" hidden="1" x14ac:dyDescent="0.25">
      <c r="B684" s="74"/>
      <c r="C684" s="73"/>
      <c r="E684" s="86"/>
      <c r="F684" s="86"/>
      <c r="H684" s="73"/>
      <c r="I684" s="14" t="s">
        <v>33</v>
      </c>
      <c r="J684" s="86"/>
      <c r="K684" s="86" t="str">
        <f>E682</f>
        <v xml:space="preserve">  </v>
      </c>
      <c r="M684" s="72"/>
      <c r="N684" s="73"/>
      <c r="O684" s="86"/>
      <c r="P684" s="92"/>
    </row>
    <row r="685" spans="2:16" ht="15.75" hidden="1" x14ac:dyDescent="0.25">
      <c r="B685" s="74"/>
      <c r="C685" s="73"/>
      <c r="E685" s="86"/>
      <c r="F685" s="86"/>
      <c r="H685" s="73"/>
      <c r="J685" s="86"/>
      <c r="K685" s="86"/>
      <c r="M685" s="72"/>
      <c r="N685" s="73"/>
      <c r="O685" s="86"/>
      <c r="P685" s="92"/>
    </row>
    <row r="686" spans="2:16" ht="15.75" hidden="1" x14ac:dyDescent="0.25">
      <c r="B686" s="70" t="str">
        <f>B681</f>
        <v xml:space="preserve">  </v>
      </c>
      <c r="C686" s="133" t="s">
        <v>34</v>
      </c>
      <c r="D686" s="133"/>
      <c r="E686" s="133"/>
      <c r="F686" s="133"/>
      <c r="H686" s="14" t="s">
        <v>103</v>
      </c>
      <c r="J686" s="86" t="str">
        <f>IFERROR(VLOOKUP(B686,Calculations!$Z$10:$AB$448,3,FALSE),0)</f>
        <v xml:space="preserve">  </v>
      </c>
      <c r="K686" s="86"/>
      <c r="M686" s="14" t="s">
        <v>104</v>
      </c>
      <c r="O686" s="86" t="str">
        <f>J686</f>
        <v xml:space="preserve">  </v>
      </c>
      <c r="P686" s="92"/>
    </row>
    <row r="687" spans="2:16" ht="15.75" hidden="1" x14ac:dyDescent="0.25">
      <c r="B687" s="74"/>
      <c r="C687" s="133"/>
      <c r="D687" s="133"/>
      <c r="E687" s="133"/>
      <c r="F687" s="133"/>
      <c r="H687" s="77"/>
      <c r="I687" s="14" t="s">
        <v>91</v>
      </c>
      <c r="J687" s="86"/>
      <c r="K687" s="86" t="str">
        <f>J686</f>
        <v xml:space="preserve">  </v>
      </c>
      <c r="M687" s="77"/>
      <c r="N687" s="14" t="s">
        <v>91</v>
      </c>
      <c r="O687" s="86"/>
      <c r="P687" s="92" t="str">
        <f>O686</f>
        <v xml:space="preserve">  </v>
      </c>
    </row>
    <row r="688" spans="2:16" ht="15.75" hidden="1" x14ac:dyDescent="0.25">
      <c r="B688" s="74"/>
      <c r="C688" s="133"/>
      <c r="D688" s="133"/>
      <c r="E688" s="133"/>
      <c r="F688" s="133"/>
      <c r="H688" s="77"/>
      <c r="J688" s="86"/>
      <c r="K688" s="86"/>
      <c r="M688" s="77"/>
      <c r="O688" s="86"/>
      <c r="P688" s="92"/>
    </row>
    <row r="689" spans="2:16" ht="15.75" hidden="1" x14ac:dyDescent="0.25">
      <c r="B689" s="74"/>
      <c r="C689" s="81"/>
      <c r="D689" s="81"/>
      <c r="E689" s="81"/>
      <c r="F689" s="81"/>
      <c r="H689" s="77"/>
      <c r="J689" s="86"/>
      <c r="K689" s="86"/>
      <c r="M689" s="77"/>
      <c r="O689" s="86"/>
      <c r="P689" s="92"/>
    </row>
    <row r="690" spans="2:16" ht="15.75" hidden="1" x14ac:dyDescent="0.25">
      <c r="B690" s="70" t="str">
        <f>B686</f>
        <v xml:space="preserve">  </v>
      </c>
      <c r="C690" s="14" t="s">
        <v>106</v>
      </c>
      <c r="E690" s="86" t="str">
        <f>IFERROR(VLOOKUP(B690,Calculations!$G$10:$W$448,17,FALSE),0)</f>
        <v xml:space="preserve">  </v>
      </c>
      <c r="F690" s="86"/>
      <c r="H690" s="133" t="s">
        <v>34</v>
      </c>
      <c r="I690" s="133"/>
      <c r="J690" s="133"/>
      <c r="K690" s="133"/>
      <c r="M690" s="14" t="s">
        <v>105</v>
      </c>
      <c r="O690" s="86" t="str">
        <f>E690</f>
        <v xml:space="preserve">  </v>
      </c>
      <c r="P690" s="92"/>
    </row>
    <row r="691" spans="2:16" ht="15.75" hidden="1" x14ac:dyDescent="0.25">
      <c r="B691" s="75"/>
      <c r="C691" s="82"/>
      <c r="D691" s="76" t="s">
        <v>31</v>
      </c>
      <c r="E691" s="89"/>
      <c r="F691" s="89" t="str">
        <f>E690</f>
        <v xml:space="preserve">  </v>
      </c>
      <c r="G691" s="76"/>
      <c r="H691" s="134"/>
      <c r="I691" s="134"/>
      <c r="J691" s="134"/>
      <c r="K691" s="134"/>
      <c r="L691" s="76"/>
      <c r="M691" s="82"/>
      <c r="N691" s="76" t="s">
        <v>31</v>
      </c>
      <c r="O691" s="89"/>
      <c r="P691" s="90" t="str">
        <f>O690</f>
        <v xml:space="preserve">  </v>
      </c>
    </row>
    <row r="692" spans="2:16" ht="15.75" hidden="1" x14ac:dyDescent="0.25">
      <c r="B692" s="60" t="str">
        <f>IFERROR(IF(EOMONTH(B690,1)&gt;Questionnaire!$I$9,"  ",EOMONTH(B690,1)),"  ")</f>
        <v xml:space="preserve">  </v>
      </c>
      <c r="C692" s="61" t="s">
        <v>32</v>
      </c>
      <c r="D692" s="61"/>
      <c r="E692" s="84">
        <f>IFERROR(-VLOOKUP(B692,Calculations!$G$10:$N$448,8,FALSE),0)</f>
        <v>0</v>
      </c>
      <c r="F692" s="84"/>
      <c r="G692" s="61"/>
      <c r="H692" s="61" t="s">
        <v>102</v>
      </c>
      <c r="I692" s="61"/>
      <c r="J692" s="84">
        <f>K694</f>
        <v>0</v>
      </c>
      <c r="K692" s="84"/>
      <c r="L692" s="61"/>
      <c r="M692" s="61" t="s">
        <v>102</v>
      </c>
      <c r="N692" s="68"/>
      <c r="O692" s="84">
        <f>J692</f>
        <v>0</v>
      </c>
      <c r="P692" s="91"/>
    </row>
    <row r="693" spans="2:16" ht="15.75" hidden="1" x14ac:dyDescent="0.25">
      <c r="B693" s="74"/>
      <c r="C693" s="14" t="s">
        <v>33</v>
      </c>
      <c r="E693" s="86" t="str">
        <f>IFERROR(VLOOKUP(B692,Calculations!$G$10:$M$448,7,FALSE),0)</f>
        <v xml:space="preserve">  </v>
      </c>
      <c r="F693" s="86"/>
      <c r="H693" s="14" t="s">
        <v>35</v>
      </c>
      <c r="J693" s="86" t="str">
        <f>K695</f>
        <v xml:space="preserve">  </v>
      </c>
      <c r="K693" s="86"/>
      <c r="M693" s="14" t="s">
        <v>94</v>
      </c>
      <c r="N693" s="73"/>
      <c r="O693" s="86" t="str">
        <f>J693</f>
        <v xml:space="preserve">  </v>
      </c>
      <c r="P693" s="92"/>
    </row>
    <row r="694" spans="2:16" ht="15.75" hidden="1" x14ac:dyDescent="0.25">
      <c r="B694" s="74"/>
      <c r="C694" s="73"/>
      <c r="D694" s="14" t="s">
        <v>31</v>
      </c>
      <c r="E694" s="86"/>
      <c r="F694" s="86">
        <f>IFERROR(E692+E693,0)</f>
        <v>0</v>
      </c>
      <c r="H694" s="73"/>
      <c r="I694" s="14" t="s">
        <v>32</v>
      </c>
      <c r="J694" s="86"/>
      <c r="K694" s="86">
        <f>E692</f>
        <v>0</v>
      </c>
      <c r="M694" s="72"/>
      <c r="N694" s="14" t="s">
        <v>31</v>
      </c>
      <c r="O694" s="86"/>
      <c r="P694" s="92">
        <f>F694</f>
        <v>0</v>
      </c>
    </row>
    <row r="695" spans="2:16" ht="15.75" hidden="1" x14ac:dyDescent="0.25">
      <c r="B695" s="74"/>
      <c r="C695" s="73"/>
      <c r="E695" s="86"/>
      <c r="F695" s="86"/>
      <c r="H695" s="73"/>
      <c r="I695" s="14" t="s">
        <v>33</v>
      </c>
      <c r="J695" s="86"/>
      <c r="K695" s="86" t="str">
        <f>E693</f>
        <v xml:space="preserve">  </v>
      </c>
      <c r="M695" s="72"/>
      <c r="N695" s="73"/>
      <c r="O695" s="86"/>
      <c r="P695" s="92"/>
    </row>
    <row r="696" spans="2:16" ht="15.75" hidden="1" x14ac:dyDescent="0.25">
      <c r="B696" s="74"/>
      <c r="C696" s="73"/>
      <c r="E696" s="86"/>
      <c r="F696" s="86"/>
      <c r="H696" s="73"/>
      <c r="J696" s="86"/>
      <c r="K696" s="86"/>
      <c r="M696" s="72"/>
      <c r="N696" s="73"/>
      <c r="O696" s="86"/>
      <c r="P696" s="92"/>
    </row>
    <row r="697" spans="2:16" ht="15.75" hidden="1" x14ac:dyDescent="0.25">
      <c r="B697" s="70" t="str">
        <f>B692</f>
        <v xml:space="preserve">  </v>
      </c>
      <c r="C697" s="133" t="s">
        <v>34</v>
      </c>
      <c r="D697" s="133"/>
      <c r="E697" s="133"/>
      <c r="F697" s="133"/>
      <c r="H697" s="14" t="s">
        <v>103</v>
      </c>
      <c r="J697" s="86" t="str">
        <f>IFERROR(VLOOKUP(B697,Calculations!$Z$10:$AB$448,3,FALSE),0)</f>
        <v xml:space="preserve">  </v>
      </c>
      <c r="K697" s="86"/>
      <c r="M697" s="14" t="s">
        <v>104</v>
      </c>
      <c r="O697" s="86" t="str">
        <f>J697</f>
        <v xml:space="preserve">  </v>
      </c>
      <c r="P697" s="92"/>
    </row>
    <row r="698" spans="2:16" ht="15.75" hidden="1" x14ac:dyDescent="0.25">
      <c r="B698" s="74"/>
      <c r="C698" s="133"/>
      <c r="D698" s="133"/>
      <c r="E698" s="133"/>
      <c r="F698" s="133"/>
      <c r="H698" s="77"/>
      <c r="I698" s="14" t="s">
        <v>91</v>
      </c>
      <c r="J698" s="86"/>
      <c r="K698" s="86" t="str">
        <f>J697</f>
        <v xml:space="preserve">  </v>
      </c>
      <c r="M698" s="77"/>
      <c r="N698" s="14" t="s">
        <v>91</v>
      </c>
      <c r="O698" s="86"/>
      <c r="P698" s="92" t="str">
        <f>O697</f>
        <v xml:space="preserve">  </v>
      </c>
    </row>
    <row r="699" spans="2:16" ht="15.75" hidden="1" x14ac:dyDescent="0.25">
      <c r="B699" s="74"/>
      <c r="C699" s="133"/>
      <c r="D699" s="133"/>
      <c r="E699" s="133"/>
      <c r="F699" s="133"/>
      <c r="H699" s="77"/>
      <c r="J699" s="86"/>
      <c r="K699" s="86"/>
      <c r="M699" s="77"/>
      <c r="O699" s="86"/>
      <c r="P699" s="92"/>
    </row>
    <row r="700" spans="2:16" ht="15.75" hidden="1" x14ac:dyDescent="0.25">
      <c r="B700" s="74"/>
      <c r="C700" s="81"/>
      <c r="D700" s="81"/>
      <c r="E700" s="81"/>
      <c r="F700" s="81"/>
      <c r="H700" s="77"/>
      <c r="J700" s="86"/>
      <c r="K700" s="86"/>
      <c r="M700" s="77"/>
      <c r="O700" s="86"/>
      <c r="P700" s="92"/>
    </row>
    <row r="701" spans="2:16" ht="15.75" hidden="1" x14ac:dyDescent="0.25">
      <c r="B701" s="70" t="str">
        <f>B697</f>
        <v xml:space="preserve">  </v>
      </c>
      <c r="C701" s="14" t="s">
        <v>106</v>
      </c>
      <c r="E701" s="86" t="str">
        <f>IFERROR(VLOOKUP(B701,Calculations!$G$10:$W$448,17,FALSE),0)</f>
        <v xml:space="preserve">  </v>
      </c>
      <c r="F701" s="86"/>
      <c r="H701" s="133" t="s">
        <v>34</v>
      </c>
      <c r="I701" s="133"/>
      <c r="J701" s="133"/>
      <c r="K701" s="133"/>
      <c r="M701" s="14" t="s">
        <v>105</v>
      </c>
      <c r="O701" s="86" t="str">
        <f>E701</f>
        <v xml:space="preserve">  </v>
      </c>
      <c r="P701" s="92"/>
    </row>
    <row r="702" spans="2:16" ht="15.75" hidden="1" x14ac:dyDescent="0.25">
      <c r="B702" s="75"/>
      <c r="C702" s="82"/>
      <c r="D702" s="76" t="s">
        <v>31</v>
      </c>
      <c r="E702" s="89"/>
      <c r="F702" s="89" t="str">
        <f>E701</f>
        <v xml:space="preserve">  </v>
      </c>
      <c r="G702" s="76"/>
      <c r="H702" s="134"/>
      <c r="I702" s="134"/>
      <c r="J702" s="134"/>
      <c r="K702" s="134"/>
      <c r="L702" s="76"/>
      <c r="M702" s="82"/>
      <c r="N702" s="76" t="s">
        <v>31</v>
      </c>
      <c r="O702" s="89"/>
      <c r="P702" s="90" t="str">
        <f>O701</f>
        <v xml:space="preserve">  </v>
      </c>
    </row>
    <row r="703" spans="2:16" ht="15.75" hidden="1" x14ac:dyDescent="0.25">
      <c r="B703" s="60" t="str">
        <f>IFERROR(IF(EOMONTH(B701,1)&gt;Questionnaire!$I$9,"  ",EOMONTH(B701,1)),"  ")</f>
        <v xml:space="preserve">  </v>
      </c>
      <c r="C703" s="61" t="s">
        <v>32</v>
      </c>
      <c r="D703" s="61"/>
      <c r="E703" s="84">
        <f>IFERROR(-VLOOKUP(B703,Calculations!$G$10:$N$448,8,FALSE),0)</f>
        <v>0</v>
      </c>
      <c r="F703" s="84"/>
      <c r="G703" s="61"/>
      <c r="H703" s="61" t="s">
        <v>102</v>
      </c>
      <c r="I703" s="61"/>
      <c r="J703" s="84">
        <f>K705</f>
        <v>0</v>
      </c>
      <c r="K703" s="84"/>
      <c r="L703" s="61"/>
      <c r="M703" s="61" t="s">
        <v>102</v>
      </c>
      <c r="N703" s="68"/>
      <c r="O703" s="84">
        <f>J703</f>
        <v>0</v>
      </c>
      <c r="P703" s="91"/>
    </row>
    <row r="704" spans="2:16" ht="15.75" hidden="1" x14ac:dyDescent="0.25">
      <c r="B704" s="74"/>
      <c r="C704" s="14" t="s">
        <v>33</v>
      </c>
      <c r="E704" s="86" t="str">
        <f>IFERROR(VLOOKUP(B703,Calculations!$G$10:$M$448,7,FALSE),0)</f>
        <v xml:space="preserve">  </v>
      </c>
      <c r="F704" s="86"/>
      <c r="H704" s="14" t="s">
        <v>35</v>
      </c>
      <c r="J704" s="86" t="str">
        <f>K706</f>
        <v xml:space="preserve">  </v>
      </c>
      <c r="K704" s="86"/>
      <c r="M704" s="14" t="s">
        <v>94</v>
      </c>
      <c r="N704" s="73"/>
      <c r="O704" s="86" t="str">
        <f>J704</f>
        <v xml:space="preserve">  </v>
      </c>
      <c r="P704" s="92"/>
    </row>
    <row r="705" spans="2:16" ht="15.75" hidden="1" x14ac:dyDescent="0.25">
      <c r="B705" s="74"/>
      <c r="C705" s="73"/>
      <c r="D705" s="14" t="s">
        <v>31</v>
      </c>
      <c r="E705" s="86"/>
      <c r="F705" s="86">
        <f>IFERROR(E703+E704,0)</f>
        <v>0</v>
      </c>
      <c r="H705" s="73"/>
      <c r="I705" s="14" t="s">
        <v>32</v>
      </c>
      <c r="J705" s="86"/>
      <c r="K705" s="86">
        <f>E703</f>
        <v>0</v>
      </c>
      <c r="M705" s="72"/>
      <c r="N705" s="14" t="s">
        <v>31</v>
      </c>
      <c r="O705" s="86"/>
      <c r="P705" s="92">
        <f>F705</f>
        <v>0</v>
      </c>
    </row>
    <row r="706" spans="2:16" ht="15.75" hidden="1" x14ac:dyDescent="0.25">
      <c r="B706" s="74"/>
      <c r="C706" s="73"/>
      <c r="E706" s="86"/>
      <c r="F706" s="86"/>
      <c r="H706" s="73"/>
      <c r="I706" s="14" t="s">
        <v>33</v>
      </c>
      <c r="J706" s="86"/>
      <c r="K706" s="86" t="str">
        <f>E704</f>
        <v xml:space="preserve">  </v>
      </c>
      <c r="M706" s="72"/>
      <c r="N706" s="73"/>
      <c r="O706" s="86"/>
      <c r="P706" s="92"/>
    </row>
    <row r="707" spans="2:16" ht="15.75" hidden="1" x14ac:dyDescent="0.25">
      <c r="B707" s="74"/>
      <c r="C707" s="73"/>
      <c r="E707" s="86"/>
      <c r="F707" s="86"/>
      <c r="H707" s="73"/>
      <c r="J707" s="86"/>
      <c r="K707" s="86"/>
      <c r="M707" s="72"/>
      <c r="N707" s="73"/>
      <c r="O707" s="86"/>
      <c r="P707" s="92"/>
    </row>
    <row r="708" spans="2:16" ht="15.75" hidden="1" x14ac:dyDescent="0.25">
      <c r="B708" s="70" t="str">
        <f>B703</f>
        <v xml:space="preserve">  </v>
      </c>
      <c r="C708" s="133" t="s">
        <v>34</v>
      </c>
      <c r="D708" s="133"/>
      <c r="E708" s="133"/>
      <c r="F708" s="133"/>
      <c r="H708" s="14" t="s">
        <v>103</v>
      </c>
      <c r="J708" s="86" t="str">
        <f>IFERROR(VLOOKUP(B708,Calculations!$Z$10:$AB$448,3,FALSE),0)</f>
        <v xml:space="preserve">  </v>
      </c>
      <c r="K708" s="86"/>
      <c r="M708" s="14" t="s">
        <v>104</v>
      </c>
      <c r="O708" s="86" t="str">
        <f>J708</f>
        <v xml:space="preserve">  </v>
      </c>
      <c r="P708" s="92"/>
    </row>
    <row r="709" spans="2:16" ht="15.75" hidden="1" x14ac:dyDescent="0.25">
      <c r="B709" s="74"/>
      <c r="C709" s="133"/>
      <c r="D709" s="133"/>
      <c r="E709" s="133"/>
      <c r="F709" s="133"/>
      <c r="H709" s="77"/>
      <c r="I709" s="14" t="s">
        <v>91</v>
      </c>
      <c r="J709" s="86"/>
      <c r="K709" s="86" t="str">
        <f>J708</f>
        <v xml:space="preserve">  </v>
      </c>
      <c r="M709" s="77"/>
      <c r="N709" s="14" t="s">
        <v>91</v>
      </c>
      <c r="O709" s="86"/>
      <c r="P709" s="92" t="str">
        <f>O708</f>
        <v xml:space="preserve">  </v>
      </c>
    </row>
    <row r="710" spans="2:16" ht="15.75" hidden="1" x14ac:dyDescent="0.25">
      <c r="B710" s="74"/>
      <c r="C710" s="133"/>
      <c r="D710" s="133"/>
      <c r="E710" s="133"/>
      <c r="F710" s="133"/>
      <c r="H710" s="77"/>
      <c r="J710" s="86"/>
      <c r="K710" s="86"/>
      <c r="M710" s="77"/>
      <c r="O710" s="86"/>
      <c r="P710" s="92"/>
    </row>
    <row r="711" spans="2:16" ht="15.75" hidden="1" x14ac:dyDescent="0.25">
      <c r="B711" s="74"/>
      <c r="C711" s="81"/>
      <c r="D711" s="81"/>
      <c r="E711" s="81"/>
      <c r="F711" s="81"/>
      <c r="H711" s="77"/>
      <c r="J711" s="86"/>
      <c r="K711" s="86"/>
      <c r="M711" s="77"/>
      <c r="O711" s="86"/>
      <c r="P711" s="92"/>
    </row>
    <row r="712" spans="2:16" ht="15.75" hidden="1" x14ac:dyDescent="0.25">
      <c r="B712" s="70" t="str">
        <f>B708</f>
        <v xml:space="preserve">  </v>
      </c>
      <c r="C712" s="14" t="s">
        <v>106</v>
      </c>
      <c r="E712" s="86" t="str">
        <f>IFERROR(VLOOKUP(B712,Calculations!$G$10:$W$448,17,FALSE),0)</f>
        <v xml:space="preserve">  </v>
      </c>
      <c r="F712" s="86"/>
      <c r="H712" s="133" t="s">
        <v>34</v>
      </c>
      <c r="I712" s="133"/>
      <c r="J712" s="133"/>
      <c r="K712" s="133"/>
      <c r="M712" s="14" t="s">
        <v>105</v>
      </c>
      <c r="O712" s="86" t="str">
        <f>E712</f>
        <v xml:space="preserve">  </v>
      </c>
      <c r="P712" s="92"/>
    </row>
    <row r="713" spans="2:16" ht="15.75" hidden="1" x14ac:dyDescent="0.25">
      <c r="B713" s="75"/>
      <c r="C713" s="82"/>
      <c r="D713" s="76" t="s">
        <v>31</v>
      </c>
      <c r="E713" s="89"/>
      <c r="F713" s="89" t="str">
        <f>E712</f>
        <v xml:space="preserve">  </v>
      </c>
      <c r="G713" s="76"/>
      <c r="H713" s="134"/>
      <c r="I713" s="134"/>
      <c r="J713" s="134"/>
      <c r="K713" s="134"/>
      <c r="L713" s="76"/>
      <c r="M713" s="82"/>
      <c r="N713" s="76" t="s">
        <v>31</v>
      </c>
      <c r="O713" s="89"/>
      <c r="P713" s="90" t="str">
        <f>O712</f>
        <v xml:space="preserve">  </v>
      </c>
    </row>
    <row r="714" spans="2:16" ht="15.75" hidden="1" x14ac:dyDescent="0.25">
      <c r="B714" s="60" t="str">
        <f>IFERROR(IF(EOMONTH(B712,1)&gt;Questionnaire!$I$9,"  ",EOMONTH(B712,1)),"  ")</f>
        <v xml:space="preserve">  </v>
      </c>
      <c r="C714" s="61" t="s">
        <v>32</v>
      </c>
      <c r="D714" s="61"/>
      <c r="E714" s="84">
        <f>IFERROR(-VLOOKUP(B714,Calculations!$G$10:$N$448,8,FALSE),0)</f>
        <v>0</v>
      </c>
      <c r="F714" s="84"/>
      <c r="G714" s="61"/>
      <c r="H714" s="61" t="s">
        <v>102</v>
      </c>
      <c r="I714" s="61"/>
      <c r="J714" s="84">
        <f>K716</f>
        <v>0</v>
      </c>
      <c r="K714" s="84"/>
      <c r="L714" s="61"/>
      <c r="M714" s="61" t="s">
        <v>102</v>
      </c>
      <c r="N714" s="68"/>
      <c r="O714" s="84">
        <f>J714</f>
        <v>0</v>
      </c>
      <c r="P714" s="91"/>
    </row>
    <row r="715" spans="2:16" ht="15.75" hidden="1" x14ac:dyDescent="0.25">
      <c r="B715" s="74"/>
      <c r="C715" s="14" t="s">
        <v>33</v>
      </c>
      <c r="E715" s="86" t="str">
        <f>IFERROR(VLOOKUP(B714,Calculations!$G$10:$M$448,7,FALSE),0)</f>
        <v xml:space="preserve">  </v>
      </c>
      <c r="F715" s="86"/>
      <c r="H715" s="14" t="s">
        <v>35</v>
      </c>
      <c r="J715" s="86" t="str">
        <f>K717</f>
        <v xml:space="preserve">  </v>
      </c>
      <c r="K715" s="86"/>
      <c r="M715" s="14" t="s">
        <v>94</v>
      </c>
      <c r="N715" s="73"/>
      <c r="O715" s="86" t="str">
        <f>J715</f>
        <v xml:space="preserve">  </v>
      </c>
      <c r="P715" s="92"/>
    </row>
    <row r="716" spans="2:16" ht="15.75" hidden="1" x14ac:dyDescent="0.25">
      <c r="B716" s="74"/>
      <c r="C716" s="73"/>
      <c r="D716" s="14" t="s">
        <v>31</v>
      </c>
      <c r="E716" s="86"/>
      <c r="F716" s="86">
        <f>IFERROR(E714+E715,0)</f>
        <v>0</v>
      </c>
      <c r="H716" s="73"/>
      <c r="I716" s="14" t="s">
        <v>32</v>
      </c>
      <c r="J716" s="86"/>
      <c r="K716" s="86">
        <f>E714</f>
        <v>0</v>
      </c>
      <c r="M716" s="72"/>
      <c r="N716" s="14" t="s">
        <v>31</v>
      </c>
      <c r="O716" s="86"/>
      <c r="P716" s="92">
        <f>F716</f>
        <v>0</v>
      </c>
    </row>
    <row r="717" spans="2:16" ht="15.75" hidden="1" x14ac:dyDescent="0.25">
      <c r="B717" s="74"/>
      <c r="C717" s="73"/>
      <c r="E717" s="86"/>
      <c r="F717" s="86"/>
      <c r="H717" s="73"/>
      <c r="I717" s="14" t="s">
        <v>33</v>
      </c>
      <c r="J717" s="86"/>
      <c r="K717" s="86" t="str">
        <f>E715</f>
        <v xml:space="preserve">  </v>
      </c>
      <c r="M717" s="72"/>
      <c r="N717" s="73"/>
      <c r="O717" s="86"/>
      <c r="P717" s="92"/>
    </row>
    <row r="718" spans="2:16" ht="15.75" hidden="1" x14ac:dyDescent="0.25">
      <c r="B718" s="74"/>
      <c r="C718" s="73"/>
      <c r="E718" s="86"/>
      <c r="F718" s="86"/>
      <c r="H718" s="73"/>
      <c r="J718" s="86"/>
      <c r="K718" s="86"/>
      <c r="M718" s="72"/>
      <c r="N718" s="73"/>
      <c r="O718" s="86"/>
      <c r="P718" s="92"/>
    </row>
    <row r="719" spans="2:16" ht="15.75" hidden="1" x14ac:dyDescent="0.25">
      <c r="B719" s="70" t="str">
        <f>B714</f>
        <v xml:space="preserve">  </v>
      </c>
      <c r="C719" s="133" t="s">
        <v>34</v>
      </c>
      <c r="D719" s="133"/>
      <c r="E719" s="133"/>
      <c r="F719" s="133"/>
      <c r="H719" s="14" t="s">
        <v>103</v>
      </c>
      <c r="J719" s="86" t="str">
        <f>IFERROR(VLOOKUP(B719,Calculations!$Z$10:$AB$448,3,FALSE),0)</f>
        <v xml:space="preserve">  </v>
      </c>
      <c r="K719" s="86"/>
      <c r="M719" s="14" t="s">
        <v>104</v>
      </c>
      <c r="O719" s="86" t="str">
        <f>J719</f>
        <v xml:space="preserve">  </v>
      </c>
      <c r="P719" s="92"/>
    </row>
    <row r="720" spans="2:16" ht="15.75" hidden="1" x14ac:dyDescent="0.25">
      <c r="B720" s="74"/>
      <c r="C720" s="133"/>
      <c r="D720" s="133"/>
      <c r="E720" s="133"/>
      <c r="F720" s="133"/>
      <c r="H720" s="77"/>
      <c r="I720" s="14" t="s">
        <v>91</v>
      </c>
      <c r="J720" s="86"/>
      <c r="K720" s="86" t="str">
        <f>J719</f>
        <v xml:space="preserve">  </v>
      </c>
      <c r="M720" s="77"/>
      <c r="N720" s="14" t="s">
        <v>91</v>
      </c>
      <c r="O720" s="86"/>
      <c r="P720" s="92" t="str">
        <f>O719</f>
        <v xml:space="preserve">  </v>
      </c>
    </row>
    <row r="721" spans="2:16" ht="15.75" hidden="1" x14ac:dyDescent="0.25">
      <c r="B721" s="74"/>
      <c r="C721" s="133"/>
      <c r="D721" s="133"/>
      <c r="E721" s="133"/>
      <c r="F721" s="133"/>
      <c r="H721" s="77"/>
      <c r="J721" s="86"/>
      <c r="K721" s="86"/>
      <c r="M721" s="77"/>
      <c r="O721" s="86"/>
      <c r="P721" s="92"/>
    </row>
    <row r="722" spans="2:16" ht="15.75" hidden="1" x14ac:dyDescent="0.25">
      <c r="B722" s="74"/>
      <c r="C722" s="81"/>
      <c r="D722" s="81"/>
      <c r="E722" s="81"/>
      <c r="F722" s="81"/>
      <c r="H722" s="77"/>
      <c r="J722" s="86"/>
      <c r="K722" s="86"/>
      <c r="M722" s="77"/>
      <c r="O722" s="86"/>
      <c r="P722" s="92"/>
    </row>
    <row r="723" spans="2:16" ht="15.75" hidden="1" x14ac:dyDescent="0.25">
      <c r="B723" s="70" t="str">
        <f>B719</f>
        <v xml:space="preserve">  </v>
      </c>
      <c r="C723" s="14" t="s">
        <v>106</v>
      </c>
      <c r="E723" s="86" t="str">
        <f>IFERROR(VLOOKUP(B723,Calculations!$G$10:$W$448,17,FALSE),0)</f>
        <v xml:space="preserve">  </v>
      </c>
      <c r="F723" s="86"/>
      <c r="H723" s="133" t="s">
        <v>34</v>
      </c>
      <c r="I723" s="133"/>
      <c r="J723" s="133"/>
      <c r="K723" s="133"/>
      <c r="M723" s="14" t="s">
        <v>105</v>
      </c>
      <c r="O723" s="86" t="str">
        <f>E723</f>
        <v xml:space="preserve">  </v>
      </c>
      <c r="P723" s="92"/>
    </row>
    <row r="724" spans="2:16" ht="15.75" hidden="1" x14ac:dyDescent="0.25">
      <c r="B724" s="75"/>
      <c r="C724" s="82"/>
      <c r="D724" s="76" t="s">
        <v>31</v>
      </c>
      <c r="E724" s="89"/>
      <c r="F724" s="89" t="str">
        <f>E723</f>
        <v xml:space="preserve">  </v>
      </c>
      <c r="G724" s="76"/>
      <c r="H724" s="134"/>
      <c r="I724" s="134"/>
      <c r="J724" s="134"/>
      <c r="K724" s="134"/>
      <c r="L724" s="76"/>
      <c r="M724" s="82"/>
      <c r="N724" s="76" t="s">
        <v>31</v>
      </c>
      <c r="O724" s="89"/>
      <c r="P724" s="90" t="str">
        <f>O723</f>
        <v xml:space="preserve">  </v>
      </c>
    </row>
    <row r="725" spans="2:16" ht="15.75" hidden="1" x14ac:dyDescent="0.25">
      <c r="B725" s="60" t="str">
        <f>IFERROR(IF(EOMONTH(B723,1)&gt;Questionnaire!$I$9,"  ",EOMONTH(B723,1)),"  ")</f>
        <v xml:space="preserve">  </v>
      </c>
      <c r="C725" s="61" t="s">
        <v>32</v>
      </c>
      <c r="D725" s="61"/>
      <c r="E725" s="84">
        <f>IFERROR(-VLOOKUP(B725,Calculations!$G$10:$N$448,8,FALSE),0)</f>
        <v>0</v>
      </c>
      <c r="F725" s="84"/>
      <c r="G725" s="61"/>
      <c r="H725" s="61" t="s">
        <v>102</v>
      </c>
      <c r="I725" s="61"/>
      <c r="J725" s="84">
        <f>K727</f>
        <v>0</v>
      </c>
      <c r="K725" s="84"/>
      <c r="L725" s="61"/>
      <c r="M725" s="61" t="s">
        <v>102</v>
      </c>
      <c r="N725" s="68"/>
      <c r="O725" s="84">
        <f>J725</f>
        <v>0</v>
      </c>
      <c r="P725" s="91"/>
    </row>
    <row r="726" spans="2:16" ht="15.75" hidden="1" x14ac:dyDescent="0.25">
      <c r="B726" s="74"/>
      <c r="C726" s="14" t="s">
        <v>33</v>
      </c>
      <c r="E726" s="86" t="str">
        <f>IFERROR(VLOOKUP(B725,Calculations!$G$10:$M$448,7,FALSE),0)</f>
        <v xml:space="preserve">  </v>
      </c>
      <c r="F726" s="86"/>
      <c r="H726" s="14" t="s">
        <v>35</v>
      </c>
      <c r="J726" s="86" t="str">
        <f>K728</f>
        <v xml:space="preserve">  </v>
      </c>
      <c r="K726" s="86"/>
      <c r="M726" s="14" t="s">
        <v>94</v>
      </c>
      <c r="N726" s="73"/>
      <c r="O726" s="86" t="str">
        <f>J726</f>
        <v xml:space="preserve">  </v>
      </c>
      <c r="P726" s="92"/>
    </row>
    <row r="727" spans="2:16" ht="15.75" hidden="1" x14ac:dyDescent="0.25">
      <c r="B727" s="74"/>
      <c r="C727" s="73"/>
      <c r="D727" s="14" t="s">
        <v>31</v>
      </c>
      <c r="E727" s="86"/>
      <c r="F727" s="86">
        <f>IFERROR(E725+E726,0)</f>
        <v>0</v>
      </c>
      <c r="H727" s="73"/>
      <c r="I727" s="14" t="s">
        <v>32</v>
      </c>
      <c r="J727" s="86"/>
      <c r="K727" s="86">
        <f>E725</f>
        <v>0</v>
      </c>
      <c r="M727" s="72"/>
      <c r="N727" s="14" t="s">
        <v>31</v>
      </c>
      <c r="O727" s="86"/>
      <c r="P727" s="92">
        <f>F727</f>
        <v>0</v>
      </c>
    </row>
    <row r="728" spans="2:16" ht="15.75" hidden="1" x14ac:dyDescent="0.25">
      <c r="B728" s="74"/>
      <c r="C728" s="73"/>
      <c r="E728" s="86"/>
      <c r="F728" s="86"/>
      <c r="H728" s="73"/>
      <c r="I728" s="14" t="s">
        <v>33</v>
      </c>
      <c r="J728" s="86"/>
      <c r="K728" s="86" t="str">
        <f>E726</f>
        <v xml:space="preserve">  </v>
      </c>
      <c r="M728" s="72"/>
      <c r="N728" s="73"/>
      <c r="O728" s="86"/>
      <c r="P728" s="92"/>
    </row>
    <row r="729" spans="2:16" ht="15.75" hidden="1" x14ac:dyDescent="0.25">
      <c r="B729" s="74"/>
      <c r="C729" s="73"/>
      <c r="E729" s="86"/>
      <c r="F729" s="86"/>
      <c r="H729" s="73"/>
      <c r="J729" s="86"/>
      <c r="K729" s="86"/>
      <c r="M729" s="72"/>
      <c r="N729" s="73"/>
      <c r="O729" s="86"/>
      <c r="P729" s="92"/>
    </row>
    <row r="730" spans="2:16" ht="15.75" hidden="1" x14ac:dyDescent="0.25">
      <c r="B730" s="70" t="str">
        <f>B725</f>
        <v xml:space="preserve">  </v>
      </c>
      <c r="C730" s="133" t="s">
        <v>34</v>
      </c>
      <c r="D730" s="133"/>
      <c r="E730" s="133"/>
      <c r="F730" s="133"/>
      <c r="H730" s="14" t="s">
        <v>103</v>
      </c>
      <c r="J730" s="86" t="str">
        <f>IFERROR(VLOOKUP(B730,Calculations!$Z$10:$AB$448,3,FALSE),0)</f>
        <v xml:space="preserve">  </v>
      </c>
      <c r="K730" s="86"/>
      <c r="M730" s="14" t="s">
        <v>104</v>
      </c>
      <c r="O730" s="86" t="str">
        <f>J730</f>
        <v xml:space="preserve">  </v>
      </c>
      <c r="P730" s="92"/>
    </row>
    <row r="731" spans="2:16" ht="15.75" hidden="1" x14ac:dyDescent="0.25">
      <c r="B731" s="74"/>
      <c r="C731" s="133"/>
      <c r="D731" s="133"/>
      <c r="E731" s="133"/>
      <c r="F731" s="133"/>
      <c r="H731" s="77"/>
      <c r="I731" s="14" t="s">
        <v>91</v>
      </c>
      <c r="J731" s="86"/>
      <c r="K731" s="86" t="str">
        <f>J730</f>
        <v xml:space="preserve">  </v>
      </c>
      <c r="M731" s="77"/>
      <c r="N731" s="14" t="s">
        <v>91</v>
      </c>
      <c r="O731" s="86"/>
      <c r="P731" s="92" t="str">
        <f>O730</f>
        <v xml:space="preserve">  </v>
      </c>
    </row>
    <row r="732" spans="2:16" ht="15.75" hidden="1" x14ac:dyDescent="0.25">
      <c r="B732" s="74"/>
      <c r="C732" s="133"/>
      <c r="D732" s="133"/>
      <c r="E732" s="133"/>
      <c r="F732" s="133"/>
      <c r="H732" s="77"/>
      <c r="J732" s="86"/>
      <c r="K732" s="86"/>
      <c r="M732" s="77"/>
      <c r="O732" s="86"/>
      <c r="P732" s="92"/>
    </row>
    <row r="733" spans="2:16" ht="15.75" hidden="1" x14ac:dyDescent="0.25">
      <c r="B733" s="74"/>
      <c r="C733" s="81"/>
      <c r="D733" s="81"/>
      <c r="E733" s="81"/>
      <c r="F733" s="81"/>
      <c r="H733" s="77"/>
      <c r="J733" s="86"/>
      <c r="K733" s="86"/>
      <c r="M733" s="77"/>
      <c r="O733" s="86"/>
      <c r="P733" s="92"/>
    </row>
    <row r="734" spans="2:16" ht="15.75" hidden="1" x14ac:dyDescent="0.25">
      <c r="B734" s="70" t="str">
        <f>B730</f>
        <v xml:space="preserve">  </v>
      </c>
      <c r="C734" s="14" t="s">
        <v>106</v>
      </c>
      <c r="E734" s="86" t="str">
        <f>IFERROR(VLOOKUP(B734,Calculations!$G$10:$W$448,17,FALSE),0)</f>
        <v xml:space="preserve">  </v>
      </c>
      <c r="F734" s="86"/>
      <c r="H734" s="133" t="s">
        <v>34</v>
      </c>
      <c r="I734" s="133"/>
      <c r="J734" s="133"/>
      <c r="K734" s="133"/>
      <c r="M734" s="14" t="s">
        <v>105</v>
      </c>
      <c r="O734" s="86" t="str">
        <f>E734</f>
        <v xml:space="preserve">  </v>
      </c>
      <c r="P734" s="92"/>
    </row>
    <row r="735" spans="2:16" ht="15.75" hidden="1" x14ac:dyDescent="0.25">
      <c r="B735" s="75"/>
      <c r="C735" s="82"/>
      <c r="D735" s="76" t="s">
        <v>31</v>
      </c>
      <c r="E735" s="89"/>
      <c r="F735" s="89" t="str">
        <f>E734</f>
        <v xml:space="preserve">  </v>
      </c>
      <c r="G735" s="76"/>
      <c r="H735" s="134"/>
      <c r="I735" s="134"/>
      <c r="J735" s="134"/>
      <c r="K735" s="134"/>
      <c r="L735" s="76"/>
      <c r="M735" s="82"/>
      <c r="N735" s="76" t="s">
        <v>31</v>
      </c>
      <c r="O735" s="89"/>
      <c r="P735" s="90" t="str">
        <f>O734</f>
        <v xml:space="preserve">  </v>
      </c>
    </row>
    <row r="736" spans="2:16" ht="15.75" hidden="1" x14ac:dyDescent="0.25">
      <c r="B736" s="60" t="str">
        <f>IFERROR(IF(EOMONTH(B734,1)&gt;Questionnaire!$I$9,"  ",EOMONTH(B734,1)),"  ")</f>
        <v xml:space="preserve">  </v>
      </c>
      <c r="C736" s="61" t="s">
        <v>32</v>
      </c>
      <c r="D736" s="61"/>
      <c r="E736" s="84">
        <f>IFERROR(-VLOOKUP(B736,Calculations!$G$10:$N$448,8,FALSE),0)</f>
        <v>0</v>
      </c>
      <c r="F736" s="84"/>
      <c r="G736" s="61"/>
      <c r="H736" s="61" t="s">
        <v>102</v>
      </c>
      <c r="I736" s="61"/>
      <c r="J736" s="84">
        <f>K738</f>
        <v>0</v>
      </c>
      <c r="K736" s="84"/>
      <c r="L736" s="61"/>
      <c r="M736" s="61" t="s">
        <v>102</v>
      </c>
      <c r="N736" s="68"/>
      <c r="O736" s="84">
        <f>J736</f>
        <v>0</v>
      </c>
      <c r="P736" s="91"/>
    </row>
    <row r="737" spans="2:16" ht="15.75" hidden="1" x14ac:dyDescent="0.25">
      <c r="B737" s="74"/>
      <c r="C737" s="14" t="s">
        <v>33</v>
      </c>
      <c r="E737" s="86" t="str">
        <f>IFERROR(VLOOKUP(B736,Calculations!$G$10:$M$448,7,FALSE),0)</f>
        <v xml:space="preserve">  </v>
      </c>
      <c r="F737" s="86"/>
      <c r="H737" s="14" t="s">
        <v>35</v>
      </c>
      <c r="J737" s="86" t="str">
        <f>K739</f>
        <v xml:space="preserve">  </v>
      </c>
      <c r="K737" s="86"/>
      <c r="M737" s="14" t="s">
        <v>94</v>
      </c>
      <c r="N737" s="73"/>
      <c r="O737" s="86" t="str">
        <f>J737</f>
        <v xml:space="preserve">  </v>
      </c>
      <c r="P737" s="92"/>
    </row>
    <row r="738" spans="2:16" ht="15.75" hidden="1" x14ac:dyDescent="0.25">
      <c r="B738" s="74"/>
      <c r="C738" s="73"/>
      <c r="D738" s="14" t="s">
        <v>31</v>
      </c>
      <c r="E738" s="86"/>
      <c r="F738" s="86">
        <f>IFERROR(E736+E737,0)</f>
        <v>0</v>
      </c>
      <c r="H738" s="73"/>
      <c r="I738" s="14" t="s">
        <v>32</v>
      </c>
      <c r="J738" s="86"/>
      <c r="K738" s="86">
        <f>E736</f>
        <v>0</v>
      </c>
      <c r="M738" s="72"/>
      <c r="N738" s="14" t="s">
        <v>31</v>
      </c>
      <c r="O738" s="86"/>
      <c r="P738" s="92">
        <f>F738</f>
        <v>0</v>
      </c>
    </row>
    <row r="739" spans="2:16" ht="15.75" hidden="1" x14ac:dyDescent="0.25">
      <c r="B739" s="74"/>
      <c r="C739" s="73"/>
      <c r="E739" s="86"/>
      <c r="F739" s="86"/>
      <c r="H739" s="73"/>
      <c r="I739" s="14" t="s">
        <v>33</v>
      </c>
      <c r="J739" s="86"/>
      <c r="K739" s="86" t="str">
        <f>E737</f>
        <v xml:space="preserve">  </v>
      </c>
      <c r="M739" s="72"/>
      <c r="N739" s="73"/>
      <c r="O739" s="86"/>
      <c r="P739" s="92"/>
    </row>
    <row r="740" spans="2:16" ht="15.75" hidden="1" x14ac:dyDescent="0.25">
      <c r="B740" s="74"/>
      <c r="C740" s="73"/>
      <c r="E740" s="86"/>
      <c r="F740" s="86"/>
      <c r="H740" s="73"/>
      <c r="J740" s="86"/>
      <c r="K740" s="86"/>
      <c r="M740" s="72"/>
      <c r="N740" s="73"/>
      <c r="O740" s="86"/>
      <c r="P740" s="92"/>
    </row>
    <row r="741" spans="2:16" ht="15.75" hidden="1" x14ac:dyDescent="0.25">
      <c r="B741" s="70" t="str">
        <f>B736</f>
        <v xml:space="preserve">  </v>
      </c>
      <c r="C741" s="133" t="s">
        <v>34</v>
      </c>
      <c r="D741" s="133"/>
      <c r="E741" s="133"/>
      <c r="F741" s="133"/>
      <c r="H741" s="14" t="s">
        <v>103</v>
      </c>
      <c r="J741" s="86" t="str">
        <f>IFERROR(VLOOKUP(B741,Calculations!$Z$10:$AB$448,3,FALSE),0)</f>
        <v xml:space="preserve">  </v>
      </c>
      <c r="K741" s="86"/>
      <c r="M741" s="14" t="s">
        <v>104</v>
      </c>
      <c r="O741" s="86" t="str">
        <f>J741</f>
        <v xml:space="preserve">  </v>
      </c>
      <c r="P741" s="92"/>
    </row>
    <row r="742" spans="2:16" ht="15.75" hidden="1" x14ac:dyDescent="0.25">
      <c r="B742" s="74"/>
      <c r="C742" s="133"/>
      <c r="D742" s="133"/>
      <c r="E742" s="133"/>
      <c r="F742" s="133"/>
      <c r="H742" s="77"/>
      <c r="I742" s="14" t="s">
        <v>91</v>
      </c>
      <c r="J742" s="86"/>
      <c r="K742" s="86" t="str">
        <f>J741</f>
        <v xml:space="preserve">  </v>
      </c>
      <c r="M742" s="77"/>
      <c r="N742" s="14" t="s">
        <v>91</v>
      </c>
      <c r="O742" s="86"/>
      <c r="P742" s="92" t="str">
        <f>O741</f>
        <v xml:space="preserve">  </v>
      </c>
    </row>
    <row r="743" spans="2:16" ht="15.75" hidden="1" x14ac:dyDescent="0.25">
      <c r="B743" s="74"/>
      <c r="C743" s="133"/>
      <c r="D743" s="133"/>
      <c r="E743" s="133"/>
      <c r="F743" s="133"/>
      <c r="H743" s="77"/>
      <c r="J743" s="86"/>
      <c r="K743" s="86"/>
      <c r="M743" s="77"/>
      <c r="O743" s="86"/>
      <c r="P743" s="92"/>
    </row>
    <row r="744" spans="2:16" ht="15.75" hidden="1" x14ac:dyDescent="0.25">
      <c r="B744" s="74"/>
      <c r="C744" s="81"/>
      <c r="D744" s="81"/>
      <c r="E744" s="81"/>
      <c r="F744" s="81"/>
      <c r="H744" s="77"/>
      <c r="J744" s="86"/>
      <c r="K744" s="86"/>
      <c r="M744" s="77"/>
      <c r="O744" s="86"/>
      <c r="P744" s="92"/>
    </row>
    <row r="745" spans="2:16" ht="15.75" hidden="1" x14ac:dyDescent="0.25">
      <c r="B745" s="70" t="str">
        <f>B741</f>
        <v xml:space="preserve">  </v>
      </c>
      <c r="C745" s="14" t="s">
        <v>106</v>
      </c>
      <c r="E745" s="86" t="str">
        <f>IFERROR(VLOOKUP(B745,Calculations!$G$10:$W$448,17,FALSE),0)</f>
        <v xml:space="preserve">  </v>
      </c>
      <c r="F745" s="86"/>
      <c r="H745" s="133" t="s">
        <v>34</v>
      </c>
      <c r="I745" s="133"/>
      <c r="J745" s="133"/>
      <c r="K745" s="133"/>
      <c r="M745" s="14" t="s">
        <v>105</v>
      </c>
      <c r="O745" s="86" t="str">
        <f>E745</f>
        <v xml:space="preserve">  </v>
      </c>
      <c r="P745" s="92"/>
    </row>
    <row r="746" spans="2:16" ht="15.75" hidden="1" x14ac:dyDescent="0.25">
      <c r="B746" s="75"/>
      <c r="C746" s="82"/>
      <c r="D746" s="76" t="s">
        <v>31</v>
      </c>
      <c r="E746" s="89"/>
      <c r="F746" s="89" t="str">
        <f>E745</f>
        <v xml:space="preserve">  </v>
      </c>
      <c r="G746" s="76"/>
      <c r="H746" s="134"/>
      <c r="I746" s="134"/>
      <c r="J746" s="134"/>
      <c r="K746" s="134"/>
      <c r="L746" s="76"/>
      <c r="M746" s="82"/>
      <c r="N746" s="76" t="s">
        <v>31</v>
      </c>
      <c r="O746" s="89"/>
      <c r="P746" s="90" t="str">
        <f>O745</f>
        <v xml:space="preserve">  </v>
      </c>
    </row>
    <row r="747" spans="2:16" ht="15.75" hidden="1" x14ac:dyDescent="0.25">
      <c r="B747" s="60" t="str">
        <f>IFERROR(IF(EOMONTH(B745,1)&gt;Questionnaire!$I$9,"  ",EOMONTH(B745,1)),"  ")</f>
        <v xml:space="preserve">  </v>
      </c>
      <c r="C747" s="61" t="s">
        <v>32</v>
      </c>
      <c r="D747" s="61"/>
      <c r="E747" s="84">
        <f>IFERROR(-VLOOKUP(B747,Calculations!$G$10:$N$448,8,FALSE),0)</f>
        <v>0</v>
      </c>
      <c r="F747" s="84"/>
      <c r="G747" s="61"/>
      <c r="H747" s="61" t="s">
        <v>102</v>
      </c>
      <c r="I747" s="61"/>
      <c r="J747" s="84">
        <f>K749</f>
        <v>0</v>
      </c>
      <c r="K747" s="84"/>
      <c r="L747" s="61"/>
      <c r="M747" s="61" t="s">
        <v>102</v>
      </c>
      <c r="N747" s="68"/>
      <c r="O747" s="84">
        <f>J747</f>
        <v>0</v>
      </c>
      <c r="P747" s="91"/>
    </row>
    <row r="748" spans="2:16" ht="15.75" hidden="1" x14ac:dyDescent="0.25">
      <c r="B748" s="74"/>
      <c r="C748" s="14" t="s">
        <v>33</v>
      </c>
      <c r="E748" s="86" t="str">
        <f>IFERROR(VLOOKUP(B747,Calculations!$G$10:$M$448,7,FALSE),0)</f>
        <v xml:space="preserve">  </v>
      </c>
      <c r="F748" s="86"/>
      <c r="H748" s="14" t="s">
        <v>35</v>
      </c>
      <c r="J748" s="86" t="str">
        <f>K750</f>
        <v xml:space="preserve">  </v>
      </c>
      <c r="K748" s="86"/>
      <c r="M748" s="14" t="s">
        <v>94</v>
      </c>
      <c r="N748" s="73"/>
      <c r="O748" s="86" t="str">
        <f>J748</f>
        <v xml:space="preserve">  </v>
      </c>
      <c r="P748" s="92"/>
    </row>
    <row r="749" spans="2:16" ht="15.75" hidden="1" x14ac:dyDescent="0.25">
      <c r="B749" s="74"/>
      <c r="C749" s="73"/>
      <c r="D749" s="14" t="s">
        <v>31</v>
      </c>
      <c r="E749" s="86"/>
      <c r="F749" s="86">
        <f>IFERROR(E747+E748,0)</f>
        <v>0</v>
      </c>
      <c r="H749" s="73"/>
      <c r="I749" s="14" t="s">
        <v>32</v>
      </c>
      <c r="J749" s="86"/>
      <c r="K749" s="86">
        <f>E747</f>
        <v>0</v>
      </c>
      <c r="M749" s="72"/>
      <c r="N749" s="14" t="s">
        <v>31</v>
      </c>
      <c r="O749" s="86"/>
      <c r="P749" s="92">
        <f>F749</f>
        <v>0</v>
      </c>
    </row>
    <row r="750" spans="2:16" ht="15.75" hidden="1" x14ac:dyDescent="0.25">
      <c r="B750" s="74"/>
      <c r="C750" s="73"/>
      <c r="E750" s="86"/>
      <c r="F750" s="86"/>
      <c r="H750" s="73"/>
      <c r="I750" s="14" t="s">
        <v>33</v>
      </c>
      <c r="J750" s="86"/>
      <c r="K750" s="86" t="str">
        <f>E748</f>
        <v xml:space="preserve">  </v>
      </c>
      <c r="M750" s="72"/>
      <c r="N750" s="73"/>
      <c r="O750" s="86"/>
      <c r="P750" s="92"/>
    </row>
    <row r="751" spans="2:16" ht="15.75" hidden="1" x14ac:dyDescent="0.25">
      <c r="B751" s="74"/>
      <c r="C751" s="73"/>
      <c r="E751" s="86"/>
      <c r="F751" s="86"/>
      <c r="H751" s="73"/>
      <c r="J751" s="86"/>
      <c r="K751" s="86"/>
      <c r="M751" s="72"/>
      <c r="N751" s="73"/>
      <c r="O751" s="86"/>
      <c r="P751" s="92"/>
    </row>
    <row r="752" spans="2:16" ht="15.75" hidden="1" x14ac:dyDescent="0.25">
      <c r="B752" s="70" t="str">
        <f>B747</f>
        <v xml:space="preserve">  </v>
      </c>
      <c r="C752" s="133" t="s">
        <v>34</v>
      </c>
      <c r="D752" s="133"/>
      <c r="E752" s="133"/>
      <c r="F752" s="133"/>
      <c r="H752" s="14" t="s">
        <v>103</v>
      </c>
      <c r="J752" s="86" t="str">
        <f>IFERROR(VLOOKUP(B752,Calculations!$Z$10:$AB$448,3,FALSE),0)</f>
        <v xml:space="preserve">  </v>
      </c>
      <c r="K752" s="86"/>
      <c r="M752" s="14" t="s">
        <v>104</v>
      </c>
      <c r="O752" s="86" t="str">
        <f>J752</f>
        <v xml:space="preserve">  </v>
      </c>
      <c r="P752" s="92"/>
    </row>
    <row r="753" spans="2:16" ht="15.75" hidden="1" x14ac:dyDescent="0.25">
      <c r="B753" s="74"/>
      <c r="C753" s="133"/>
      <c r="D753" s="133"/>
      <c r="E753" s="133"/>
      <c r="F753" s="133"/>
      <c r="H753" s="77"/>
      <c r="I753" s="14" t="s">
        <v>91</v>
      </c>
      <c r="J753" s="86"/>
      <c r="K753" s="86" t="str">
        <f>J752</f>
        <v xml:space="preserve">  </v>
      </c>
      <c r="M753" s="77"/>
      <c r="N753" s="14" t="s">
        <v>91</v>
      </c>
      <c r="O753" s="86"/>
      <c r="P753" s="92" t="str">
        <f>O752</f>
        <v xml:space="preserve">  </v>
      </c>
    </row>
    <row r="754" spans="2:16" ht="15.75" hidden="1" x14ac:dyDescent="0.25">
      <c r="B754" s="74"/>
      <c r="C754" s="133"/>
      <c r="D754" s="133"/>
      <c r="E754" s="133"/>
      <c r="F754" s="133"/>
      <c r="H754" s="77"/>
      <c r="J754" s="86"/>
      <c r="K754" s="86"/>
      <c r="M754" s="77"/>
      <c r="O754" s="86"/>
      <c r="P754" s="92"/>
    </row>
    <row r="755" spans="2:16" ht="15.75" hidden="1" x14ac:dyDescent="0.25">
      <c r="B755" s="74"/>
      <c r="C755" s="81"/>
      <c r="D755" s="81"/>
      <c r="E755" s="81"/>
      <c r="F755" s="81"/>
      <c r="H755" s="77"/>
      <c r="J755" s="86"/>
      <c r="K755" s="86"/>
      <c r="M755" s="77"/>
      <c r="O755" s="86"/>
      <c r="P755" s="92"/>
    </row>
    <row r="756" spans="2:16" ht="15.75" hidden="1" x14ac:dyDescent="0.25">
      <c r="B756" s="70" t="str">
        <f>B752</f>
        <v xml:space="preserve">  </v>
      </c>
      <c r="C756" s="14" t="s">
        <v>106</v>
      </c>
      <c r="E756" s="86" t="str">
        <f>IFERROR(VLOOKUP(B756,Calculations!$G$10:$W$448,17,FALSE),0)</f>
        <v xml:space="preserve">  </v>
      </c>
      <c r="F756" s="86"/>
      <c r="H756" s="133" t="s">
        <v>34</v>
      </c>
      <c r="I756" s="133"/>
      <c r="J756" s="133"/>
      <c r="K756" s="133"/>
      <c r="M756" s="14" t="s">
        <v>105</v>
      </c>
      <c r="O756" s="86" t="str">
        <f>E756</f>
        <v xml:space="preserve">  </v>
      </c>
      <c r="P756" s="92"/>
    </row>
    <row r="757" spans="2:16" ht="15.75" hidden="1" x14ac:dyDescent="0.25">
      <c r="B757" s="75"/>
      <c r="C757" s="82"/>
      <c r="D757" s="76" t="s">
        <v>31</v>
      </c>
      <c r="E757" s="89"/>
      <c r="F757" s="89" t="str">
        <f>E756</f>
        <v xml:space="preserve">  </v>
      </c>
      <c r="G757" s="76"/>
      <c r="H757" s="134"/>
      <c r="I757" s="134"/>
      <c r="J757" s="134"/>
      <c r="K757" s="134"/>
      <c r="L757" s="76"/>
      <c r="M757" s="82"/>
      <c r="N757" s="76" t="s">
        <v>31</v>
      </c>
      <c r="O757" s="89"/>
      <c r="P757" s="90" t="str">
        <f>O756</f>
        <v xml:space="preserve">  </v>
      </c>
    </row>
    <row r="758" spans="2:16" ht="15.75" hidden="1" x14ac:dyDescent="0.25">
      <c r="B758" s="60" t="str">
        <f>IFERROR(IF(EOMONTH(B756,1)&gt;Questionnaire!$I$9,"  ",EOMONTH(B756,1)),"  ")</f>
        <v xml:space="preserve">  </v>
      </c>
      <c r="C758" s="61" t="s">
        <v>32</v>
      </c>
      <c r="D758" s="61"/>
      <c r="E758" s="84">
        <f>IFERROR(-VLOOKUP(B758,Calculations!$G$10:$N$448,8,FALSE),0)</f>
        <v>0</v>
      </c>
      <c r="F758" s="84"/>
      <c r="G758" s="61"/>
      <c r="H758" s="61" t="s">
        <v>102</v>
      </c>
      <c r="I758" s="61"/>
      <c r="J758" s="84">
        <f>K760</f>
        <v>0</v>
      </c>
      <c r="K758" s="84"/>
      <c r="L758" s="61"/>
      <c r="M758" s="61" t="s">
        <v>102</v>
      </c>
      <c r="N758" s="68"/>
      <c r="O758" s="84">
        <f>J758</f>
        <v>0</v>
      </c>
      <c r="P758" s="91"/>
    </row>
    <row r="759" spans="2:16" ht="15.75" hidden="1" x14ac:dyDescent="0.25">
      <c r="B759" s="74"/>
      <c r="C759" s="14" t="s">
        <v>33</v>
      </c>
      <c r="E759" s="86" t="str">
        <f>IFERROR(VLOOKUP(B758,Calculations!$G$10:$M$448,7,FALSE),0)</f>
        <v xml:space="preserve">  </v>
      </c>
      <c r="F759" s="86"/>
      <c r="H759" s="14" t="s">
        <v>35</v>
      </c>
      <c r="J759" s="86" t="str">
        <f>K761</f>
        <v xml:space="preserve">  </v>
      </c>
      <c r="K759" s="86"/>
      <c r="M759" s="14" t="s">
        <v>94</v>
      </c>
      <c r="N759" s="73"/>
      <c r="O759" s="86" t="str">
        <f>J759</f>
        <v xml:space="preserve">  </v>
      </c>
      <c r="P759" s="92"/>
    </row>
    <row r="760" spans="2:16" ht="15.75" hidden="1" x14ac:dyDescent="0.25">
      <c r="B760" s="74"/>
      <c r="C760" s="73"/>
      <c r="D760" s="14" t="s">
        <v>31</v>
      </c>
      <c r="E760" s="86"/>
      <c r="F760" s="86">
        <f>IFERROR(E758+E759,0)</f>
        <v>0</v>
      </c>
      <c r="H760" s="73"/>
      <c r="I760" s="14" t="s">
        <v>32</v>
      </c>
      <c r="J760" s="86"/>
      <c r="K760" s="86">
        <f>E758</f>
        <v>0</v>
      </c>
      <c r="M760" s="72"/>
      <c r="N760" s="14" t="s">
        <v>31</v>
      </c>
      <c r="O760" s="86"/>
      <c r="P760" s="92">
        <f>F760</f>
        <v>0</v>
      </c>
    </row>
    <row r="761" spans="2:16" ht="15.75" hidden="1" x14ac:dyDescent="0.25">
      <c r="B761" s="74"/>
      <c r="C761" s="73"/>
      <c r="E761" s="86"/>
      <c r="F761" s="86"/>
      <c r="H761" s="73"/>
      <c r="I761" s="14" t="s">
        <v>33</v>
      </c>
      <c r="J761" s="86"/>
      <c r="K761" s="86" t="str">
        <f>E759</f>
        <v xml:space="preserve">  </v>
      </c>
      <c r="M761" s="72"/>
      <c r="N761" s="73"/>
      <c r="O761" s="86"/>
      <c r="P761" s="92"/>
    </row>
    <row r="762" spans="2:16" ht="15.75" hidden="1" x14ac:dyDescent="0.25">
      <c r="B762" s="74"/>
      <c r="C762" s="73"/>
      <c r="E762" s="86"/>
      <c r="F762" s="86"/>
      <c r="H762" s="73"/>
      <c r="J762" s="86"/>
      <c r="K762" s="86"/>
      <c r="M762" s="72"/>
      <c r="N762" s="73"/>
      <c r="O762" s="86"/>
      <c r="P762" s="92"/>
    </row>
    <row r="763" spans="2:16" ht="15.75" hidden="1" x14ac:dyDescent="0.25">
      <c r="B763" s="70" t="str">
        <f>B758</f>
        <v xml:space="preserve">  </v>
      </c>
      <c r="C763" s="133" t="s">
        <v>34</v>
      </c>
      <c r="D763" s="133"/>
      <c r="E763" s="133"/>
      <c r="F763" s="133"/>
      <c r="H763" s="14" t="s">
        <v>103</v>
      </c>
      <c r="J763" s="86" t="str">
        <f>IFERROR(VLOOKUP(B763,Calculations!$Z$10:$AB$448,3,FALSE),0)</f>
        <v xml:space="preserve">  </v>
      </c>
      <c r="K763" s="86"/>
      <c r="M763" s="14" t="s">
        <v>104</v>
      </c>
      <c r="O763" s="86" t="str">
        <f>J763</f>
        <v xml:space="preserve">  </v>
      </c>
      <c r="P763" s="92"/>
    </row>
    <row r="764" spans="2:16" ht="15.75" hidden="1" x14ac:dyDescent="0.25">
      <c r="B764" s="74"/>
      <c r="C764" s="133"/>
      <c r="D764" s="133"/>
      <c r="E764" s="133"/>
      <c r="F764" s="133"/>
      <c r="H764" s="77"/>
      <c r="I764" s="14" t="s">
        <v>91</v>
      </c>
      <c r="J764" s="86"/>
      <c r="K764" s="86" t="str">
        <f>J763</f>
        <v xml:space="preserve">  </v>
      </c>
      <c r="M764" s="77"/>
      <c r="N764" s="14" t="s">
        <v>91</v>
      </c>
      <c r="O764" s="86"/>
      <c r="P764" s="92" t="str">
        <f>O763</f>
        <v xml:space="preserve">  </v>
      </c>
    </row>
    <row r="765" spans="2:16" ht="15.75" hidden="1" x14ac:dyDescent="0.25">
      <c r="B765" s="74"/>
      <c r="C765" s="133"/>
      <c r="D765" s="133"/>
      <c r="E765" s="133"/>
      <c r="F765" s="133"/>
      <c r="H765" s="77"/>
      <c r="J765" s="86"/>
      <c r="K765" s="86"/>
      <c r="M765" s="77"/>
      <c r="O765" s="86"/>
      <c r="P765" s="92"/>
    </row>
    <row r="766" spans="2:16" ht="15.75" hidden="1" x14ac:dyDescent="0.25">
      <c r="B766" s="74"/>
      <c r="C766" s="81"/>
      <c r="D766" s="81"/>
      <c r="E766" s="81"/>
      <c r="F766" s="81"/>
      <c r="H766" s="77"/>
      <c r="J766" s="86"/>
      <c r="K766" s="86"/>
      <c r="M766" s="77"/>
      <c r="O766" s="86"/>
      <c r="P766" s="92"/>
    </row>
    <row r="767" spans="2:16" ht="15.75" hidden="1" x14ac:dyDescent="0.25">
      <c r="B767" s="70" t="str">
        <f>B763</f>
        <v xml:space="preserve">  </v>
      </c>
      <c r="C767" s="14" t="s">
        <v>106</v>
      </c>
      <c r="E767" s="86" t="str">
        <f>IFERROR(VLOOKUP(B767,Calculations!$G$10:$W$448,17,FALSE),0)</f>
        <v xml:space="preserve">  </v>
      </c>
      <c r="F767" s="86"/>
      <c r="H767" s="133" t="s">
        <v>34</v>
      </c>
      <c r="I767" s="133"/>
      <c r="J767" s="133"/>
      <c r="K767" s="133"/>
      <c r="M767" s="14" t="s">
        <v>105</v>
      </c>
      <c r="O767" s="86" t="str">
        <f>E767</f>
        <v xml:space="preserve">  </v>
      </c>
      <c r="P767" s="92"/>
    </row>
    <row r="768" spans="2:16" ht="15.75" hidden="1" x14ac:dyDescent="0.25">
      <c r="B768" s="75"/>
      <c r="C768" s="82"/>
      <c r="D768" s="76" t="s">
        <v>31</v>
      </c>
      <c r="E768" s="89"/>
      <c r="F768" s="89" t="str">
        <f>E767</f>
        <v xml:space="preserve">  </v>
      </c>
      <c r="G768" s="76"/>
      <c r="H768" s="134"/>
      <c r="I768" s="134"/>
      <c r="J768" s="134"/>
      <c r="K768" s="134"/>
      <c r="L768" s="76"/>
      <c r="M768" s="82"/>
      <c r="N768" s="76" t="s">
        <v>31</v>
      </c>
      <c r="O768" s="89"/>
      <c r="P768" s="90" t="str">
        <f>O767</f>
        <v xml:space="preserve">  </v>
      </c>
    </row>
    <row r="769" spans="2:16" ht="15.75" hidden="1" x14ac:dyDescent="0.25">
      <c r="B769" s="60" t="str">
        <f>IFERROR(IF(EOMONTH(B767,1)&gt;Questionnaire!$I$9,"  ",EOMONTH(B767,1)),"  ")</f>
        <v xml:space="preserve">  </v>
      </c>
      <c r="C769" s="61" t="s">
        <v>32</v>
      </c>
      <c r="D769" s="61"/>
      <c r="E769" s="84">
        <f>IFERROR(-VLOOKUP(B769,Calculations!$G$10:$N$448,8,FALSE),0)</f>
        <v>0</v>
      </c>
      <c r="F769" s="84"/>
      <c r="G769" s="61"/>
      <c r="H769" s="61" t="s">
        <v>102</v>
      </c>
      <c r="I769" s="61"/>
      <c r="J769" s="84">
        <f>K771</f>
        <v>0</v>
      </c>
      <c r="K769" s="84"/>
      <c r="L769" s="61"/>
      <c r="M769" s="61" t="s">
        <v>102</v>
      </c>
      <c r="N769" s="68"/>
      <c r="O769" s="84">
        <f>J769</f>
        <v>0</v>
      </c>
      <c r="P769" s="91"/>
    </row>
    <row r="770" spans="2:16" ht="15.75" hidden="1" x14ac:dyDescent="0.25">
      <c r="B770" s="74"/>
      <c r="C770" s="14" t="s">
        <v>33</v>
      </c>
      <c r="E770" s="86" t="str">
        <f>IFERROR(VLOOKUP(B769,Calculations!$G$10:$M$448,7,FALSE),0)</f>
        <v xml:space="preserve">  </v>
      </c>
      <c r="F770" s="86"/>
      <c r="H770" s="14" t="s">
        <v>35</v>
      </c>
      <c r="J770" s="86" t="str">
        <f>K772</f>
        <v xml:space="preserve">  </v>
      </c>
      <c r="K770" s="86"/>
      <c r="M770" s="14" t="s">
        <v>94</v>
      </c>
      <c r="N770" s="73"/>
      <c r="O770" s="86" t="str">
        <f>J770</f>
        <v xml:space="preserve">  </v>
      </c>
      <c r="P770" s="92"/>
    </row>
    <row r="771" spans="2:16" ht="15.75" hidden="1" x14ac:dyDescent="0.25">
      <c r="B771" s="74"/>
      <c r="C771" s="73"/>
      <c r="D771" s="14" t="s">
        <v>31</v>
      </c>
      <c r="E771" s="86"/>
      <c r="F771" s="86">
        <f>IFERROR(E769+E770,0)</f>
        <v>0</v>
      </c>
      <c r="H771" s="73"/>
      <c r="I771" s="14" t="s">
        <v>32</v>
      </c>
      <c r="J771" s="86"/>
      <c r="K771" s="86">
        <f>E769</f>
        <v>0</v>
      </c>
      <c r="M771" s="72"/>
      <c r="N771" s="14" t="s">
        <v>31</v>
      </c>
      <c r="O771" s="86"/>
      <c r="P771" s="92">
        <f>F771</f>
        <v>0</v>
      </c>
    </row>
    <row r="772" spans="2:16" ht="15.75" hidden="1" x14ac:dyDescent="0.25">
      <c r="B772" s="74"/>
      <c r="C772" s="73"/>
      <c r="E772" s="86"/>
      <c r="F772" s="86"/>
      <c r="H772" s="73"/>
      <c r="I772" s="14" t="s">
        <v>33</v>
      </c>
      <c r="J772" s="86"/>
      <c r="K772" s="86" t="str">
        <f>E770</f>
        <v xml:space="preserve">  </v>
      </c>
      <c r="M772" s="72"/>
      <c r="N772" s="73"/>
      <c r="O772" s="86"/>
      <c r="P772" s="92"/>
    </row>
    <row r="773" spans="2:16" ht="15.75" hidden="1" x14ac:dyDescent="0.25">
      <c r="B773" s="74"/>
      <c r="C773" s="73"/>
      <c r="E773" s="86"/>
      <c r="F773" s="86"/>
      <c r="H773" s="73"/>
      <c r="J773" s="86"/>
      <c r="K773" s="86"/>
      <c r="M773" s="72"/>
      <c r="N773" s="73"/>
      <c r="O773" s="86"/>
      <c r="P773" s="92"/>
    </row>
    <row r="774" spans="2:16" ht="15.75" hidden="1" x14ac:dyDescent="0.25">
      <c r="B774" s="70" t="str">
        <f>B769</f>
        <v xml:space="preserve">  </v>
      </c>
      <c r="C774" s="133" t="s">
        <v>34</v>
      </c>
      <c r="D774" s="133"/>
      <c r="E774" s="133"/>
      <c r="F774" s="133"/>
      <c r="H774" s="14" t="s">
        <v>103</v>
      </c>
      <c r="J774" s="86" t="str">
        <f>IFERROR(VLOOKUP(B774,Calculations!$Z$10:$AB$448,3,FALSE),0)</f>
        <v xml:space="preserve">  </v>
      </c>
      <c r="K774" s="86"/>
      <c r="M774" s="14" t="s">
        <v>104</v>
      </c>
      <c r="O774" s="86" t="str">
        <f>J774</f>
        <v xml:space="preserve">  </v>
      </c>
      <c r="P774" s="92"/>
    </row>
    <row r="775" spans="2:16" ht="15.75" hidden="1" x14ac:dyDescent="0.25">
      <c r="B775" s="74"/>
      <c r="C775" s="133"/>
      <c r="D775" s="133"/>
      <c r="E775" s="133"/>
      <c r="F775" s="133"/>
      <c r="H775" s="77"/>
      <c r="I775" s="14" t="s">
        <v>91</v>
      </c>
      <c r="J775" s="86"/>
      <c r="K775" s="86" t="str">
        <f>J774</f>
        <v xml:space="preserve">  </v>
      </c>
      <c r="M775" s="77"/>
      <c r="N775" s="14" t="s">
        <v>91</v>
      </c>
      <c r="O775" s="86"/>
      <c r="P775" s="92" t="str">
        <f>O774</f>
        <v xml:space="preserve">  </v>
      </c>
    </row>
    <row r="776" spans="2:16" ht="15.75" hidden="1" x14ac:dyDescent="0.25">
      <c r="B776" s="74"/>
      <c r="C776" s="133"/>
      <c r="D776" s="133"/>
      <c r="E776" s="133"/>
      <c r="F776" s="133"/>
      <c r="H776" s="77"/>
      <c r="J776" s="86"/>
      <c r="K776" s="86"/>
      <c r="M776" s="77"/>
      <c r="O776" s="86"/>
      <c r="P776" s="92"/>
    </row>
    <row r="777" spans="2:16" ht="15.75" hidden="1" x14ac:dyDescent="0.25">
      <c r="B777" s="74"/>
      <c r="C777" s="81"/>
      <c r="D777" s="81"/>
      <c r="E777" s="81"/>
      <c r="F777" s="81"/>
      <c r="H777" s="77"/>
      <c r="J777" s="86"/>
      <c r="K777" s="86"/>
      <c r="M777" s="77"/>
      <c r="O777" s="86"/>
      <c r="P777" s="92"/>
    </row>
    <row r="778" spans="2:16" ht="15.75" hidden="1" x14ac:dyDescent="0.25">
      <c r="B778" s="70" t="str">
        <f>B774</f>
        <v xml:space="preserve">  </v>
      </c>
      <c r="C778" s="14" t="s">
        <v>106</v>
      </c>
      <c r="E778" s="86" t="str">
        <f>IFERROR(VLOOKUP(B778,Calculations!$G$10:$W$448,17,FALSE),0)</f>
        <v xml:space="preserve">  </v>
      </c>
      <c r="F778" s="86"/>
      <c r="H778" s="133" t="s">
        <v>34</v>
      </c>
      <c r="I778" s="133"/>
      <c r="J778" s="133"/>
      <c r="K778" s="133"/>
      <c r="M778" s="14" t="s">
        <v>105</v>
      </c>
      <c r="O778" s="86" t="str">
        <f>E778</f>
        <v xml:space="preserve">  </v>
      </c>
      <c r="P778" s="92"/>
    </row>
    <row r="779" spans="2:16" ht="15.75" hidden="1" x14ac:dyDescent="0.25">
      <c r="B779" s="75"/>
      <c r="C779" s="82"/>
      <c r="D779" s="76" t="s">
        <v>31</v>
      </c>
      <c r="E779" s="89"/>
      <c r="F779" s="89" t="str">
        <f>E778</f>
        <v xml:space="preserve">  </v>
      </c>
      <c r="G779" s="76"/>
      <c r="H779" s="134"/>
      <c r="I779" s="134"/>
      <c r="J779" s="134"/>
      <c r="K779" s="134"/>
      <c r="L779" s="76"/>
      <c r="M779" s="82"/>
      <c r="N779" s="76" t="s">
        <v>31</v>
      </c>
      <c r="O779" s="89"/>
      <c r="P779" s="90" t="str">
        <f>O778</f>
        <v xml:space="preserve">  </v>
      </c>
    </row>
    <row r="780" spans="2:16" ht="15.75" hidden="1" x14ac:dyDescent="0.25">
      <c r="B780" s="60" t="str">
        <f>IFERROR(IF(EOMONTH(B778,1)&gt;Questionnaire!$I$9,"  ",EOMONTH(B778,1)),"  ")</f>
        <v xml:space="preserve">  </v>
      </c>
      <c r="C780" s="61" t="s">
        <v>32</v>
      </c>
      <c r="D780" s="61"/>
      <c r="E780" s="84">
        <f>IFERROR(-VLOOKUP(B780,Calculations!$G$10:$N$448,8,FALSE),0)</f>
        <v>0</v>
      </c>
      <c r="F780" s="84"/>
      <c r="G780" s="61"/>
      <c r="H780" s="61" t="s">
        <v>102</v>
      </c>
      <c r="I780" s="61"/>
      <c r="J780" s="84">
        <f>K782</f>
        <v>0</v>
      </c>
      <c r="K780" s="84"/>
      <c r="L780" s="61"/>
      <c r="M780" s="61" t="s">
        <v>102</v>
      </c>
      <c r="N780" s="68"/>
      <c r="O780" s="84">
        <f>J780</f>
        <v>0</v>
      </c>
      <c r="P780" s="91"/>
    </row>
    <row r="781" spans="2:16" ht="15.75" hidden="1" x14ac:dyDescent="0.25">
      <c r="B781" s="74"/>
      <c r="C781" s="14" t="s">
        <v>33</v>
      </c>
      <c r="E781" s="86" t="str">
        <f>IFERROR(VLOOKUP(B780,Calculations!$G$10:$M$448,7,FALSE),0)</f>
        <v xml:space="preserve">  </v>
      </c>
      <c r="F781" s="86"/>
      <c r="H781" s="14" t="s">
        <v>35</v>
      </c>
      <c r="J781" s="86" t="str">
        <f>K783</f>
        <v xml:space="preserve">  </v>
      </c>
      <c r="K781" s="86"/>
      <c r="M781" s="14" t="s">
        <v>94</v>
      </c>
      <c r="N781" s="73"/>
      <c r="O781" s="86" t="str">
        <f>J781</f>
        <v xml:space="preserve">  </v>
      </c>
      <c r="P781" s="92"/>
    </row>
    <row r="782" spans="2:16" ht="15.75" hidden="1" x14ac:dyDescent="0.25">
      <c r="B782" s="74"/>
      <c r="C782" s="73"/>
      <c r="D782" s="14" t="s">
        <v>31</v>
      </c>
      <c r="E782" s="86"/>
      <c r="F782" s="86">
        <f>IFERROR(E780+E781,0)</f>
        <v>0</v>
      </c>
      <c r="H782" s="73"/>
      <c r="I782" s="14" t="s">
        <v>32</v>
      </c>
      <c r="J782" s="86"/>
      <c r="K782" s="86">
        <f>E780</f>
        <v>0</v>
      </c>
      <c r="M782" s="72"/>
      <c r="N782" s="14" t="s">
        <v>31</v>
      </c>
      <c r="O782" s="86"/>
      <c r="P782" s="92">
        <f>F782</f>
        <v>0</v>
      </c>
    </row>
    <row r="783" spans="2:16" ht="15.75" hidden="1" x14ac:dyDescent="0.25">
      <c r="B783" s="74"/>
      <c r="C783" s="73"/>
      <c r="E783" s="86"/>
      <c r="F783" s="86"/>
      <c r="H783" s="73"/>
      <c r="I783" s="14" t="s">
        <v>33</v>
      </c>
      <c r="J783" s="86"/>
      <c r="K783" s="86" t="str">
        <f>E781</f>
        <v xml:space="preserve">  </v>
      </c>
      <c r="M783" s="72"/>
      <c r="N783" s="73"/>
      <c r="O783" s="86"/>
      <c r="P783" s="92"/>
    </row>
    <row r="784" spans="2:16" ht="15.75" hidden="1" x14ac:dyDescent="0.25">
      <c r="B784" s="74"/>
      <c r="C784" s="73"/>
      <c r="E784" s="86"/>
      <c r="F784" s="86"/>
      <c r="H784" s="73"/>
      <c r="J784" s="86"/>
      <c r="K784" s="86"/>
      <c r="M784" s="72"/>
      <c r="N784" s="73"/>
      <c r="O784" s="86"/>
      <c r="P784" s="92"/>
    </row>
    <row r="785" spans="2:16" ht="15.75" hidden="1" x14ac:dyDescent="0.25">
      <c r="B785" s="70" t="str">
        <f>B780</f>
        <v xml:space="preserve">  </v>
      </c>
      <c r="C785" s="133" t="s">
        <v>34</v>
      </c>
      <c r="D785" s="133"/>
      <c r="E785" s="133"/>
      <c r="F785" s="133"/>
      <c r="H785" s="14" t="s">
        <v>103</v>
      </c>
      <c r="J785" s="86" t="str">
        <f>IFERROR(VLOOKUP(B785,Calculations!$Z$10:$AB$448,3,FALSE),0)</f>
        <v xml:space="preserve">  </v>
      </c>
      <c r="K785" s="86"/>
      <c r="M785" s="14" t="s">
        <v>104</v>
      </c>
      <c r="O785" s="86" t="str">
        <f>J785</f>
        <v xml:space="preserve">  </v>
      </c>
      <c r="P785" s="92"/>
    </row>
    <row r="786" spans="2:16" ht="15.75" hidden="1" x14ac:dyDescent="0.25">
      <c r="B786" s="74"/>
      <c r="C786" s="133"/>
      <c r="D786" s="133"/>
      <c r="E786" s="133"/>
      <c r="F786" s="133"/>
      <c r="H786" s="77"/>
      <c r="I786" s="14" t="s">
        <v>91</v>
      </c>
      <c r="J786" s="86"/>
      <c r="K786" s="86" t="str">
        <f>J785</f>
        <v xml:space="preserve">  </v>
      </c>
      <c r="M786" s="77"/>
      <c r="N786" s="14" t="s">
        <v>91</v>
      </c>
      <c r="O786" s="86"/>
      <c r="P786" s="92" t="str">
        <f>O785</f>
        <v xml:space="preserve">  </v>
      </c>
    </row>
    <row r="787" spans="2:16" ht="15.75" hidden="1" x14ac:dyDescent="0.25">
      <c r="B787" s="74"/>
      <c r="C787" s="133"/>
      <c r="D787" s="133"/>
      <c r="E787" s="133"/>
      <c r="F787" s="133"/>
      <c r="H787" s="77"/>
      <c r="J787" s="86"/>
      <c r="K787" s="86"/>
      <c r="M787" s="77"/>
      <c r="O787" s="86"/>
      <c r="P787" s="92"/>
    </row>
    <row r="788" spans="2:16" ht="15.75" hidden="1" x14ac:dyDescent="0.25">
      <c r="B788" s="74"/>
      <c r="C788" s="81"/>
      <c r="D788" s="81"/>
      <c r="E788" s="81"/>
      <c r="F788" s="81"/>
      <c r="H788" s="77"/>
      <c r="J788" s="86"/>
      <c r="K788" s="86"/>
      <c r="M788" s="77"/>
      <c r="O788" s="86"/>
      <c r="P788" s="92"/>
    </row>
    <row r="789" spans="2:16" ht="15.75" hidden="1" x14ac:dyDescent="0.25">
      <c r="B789" s="70" t="str">
        <f>B785</f>
        <v xml:space="preserve">  </v>
      </c>
      <c r="C789" s="14" t="s">
        <v>106</v>
      </c>
      <c r="E789" s="86" t="str">
        <f>IFERROR(VLOOKUP(B789,Calculations!$G$10:$W$448,17,FALSE),0)</f>
        <v xml:space="preserve">  </v>
      </c>
      <c r="F789" s="86"/>
      <c r="H789" s="133" t="s">
        <v>34</v>
      </c>
      <c r="I789" s="133"/>
      <c r="J789" s="133"/>
      <c r="K789" s="133"/>
      <c r="M789" s="14" t="s">
        <v>105</v>
      </c>
      <c r="O789" s="86" t="str">
        <f>E789</f>
        <v xml:space="preserve">  </v>
      </c>
      <c r="P789" s="92"/>
    </row>
    <row r="790" spans="2:16" ht="15.75" hidden="1" x14ac:dyDescent="0.25">
      <c r="B790" s="75"/>
      <c r="C790" s="82"/>
      <c r="D790" s="76" t="s">
        <v>31</v>
      </c>
      <c r="E790" s="89"/>
      <c r="F790" s="89" t="str">
        <f>E789</f>
        <v xml:space="preserve">  </v>
      </c>
      <c r="G790" s="76"/>
      <c r="H790" s="134"/>
      <c r="I790" s="134"/>
      <c r="J790" s="134"/>
      <c r="K790" s="134"/>
      <c r="L790" s="76"/>
      <c r="M790" s="82"/>
      <c r="N790" s="76" t="s">
        <v>31</v>
      </c>
      <c r="O790" s="89"/>
      <c r="P790" s="90" t="str">
        <f>O789</f>
        <v xml:space="preserve">  </v>
      </c>
    </row>
    <row r="791" spans="2:16" ht="15.75" hidden="1" x14ac:dyDescent="0.25">
      <c r="B791" s="60" t="str">
        <f>IFERROR(IF(EOMONTH(B789,1)&gt;Questionnaire!$I$9,"  ",EOMONTH(B789,1)),"  ")</f>
        <v xml:space="preserve">  </v>
      </c>
      <c r="C791" s="61" t="s">
        <v>32</v>
      </c>
      <c r="D791" s="61"/>
      <c r="E791" s="84">
        <f>IFERROR(-VLOOKUP(B791,Calculations!$G$10:$N$448,8,FALSE),0)</f>
        <v>0</v>
      </c>
      <c r="F791" s="84"/>
      <c r="G791" s="61"/>
      <c r="H791" s="61" t="s">
        <v>102</v>
      </c>
      <c r="I791" s="61"/>
      <c r="J791" s="84">
        <f>K793</f>
        <v>0</v>
      </c>
      <c r="K791" s="84"/>
      <c r="L791" s="61"/>
      <c r="M791" s="61" t="s">
        <v>102</v>
      </c>
      <c r="N791" s="68"/>
      <c r="O791" s="84">
        <f>J791</f>
        <v>0</v>
      </c>
      <c r="P791" s="91"/>
    </row>
    <row r="792" spans="2:16" ht="15.75" hidden="1" x14ac:dyDescent="0.25">
      <c r="B792" s="74"/>
      <c r="C792" s="14" t="s">
        <v>33</v>
      </c>
      <c r="E792" s="86" t="str">
        <f>IFERROR(VLOOKUP(B791,Calculations!$G$10:$M$448,7,FALSE),0)</f>
        <v xml:space="preserve">  </v>
      </c>
      <c r="F792" s="86"/>
      <c r="H792" s="14" t="s">
        <v>35</v>
      </c>
      <c r="J792" s="86" t="str">
        <f>K794</f>
        <v xml:space="preserve">  </v>
      </c>
      <c r="K792" s="86"/>
      <c r="M792" s="14" t="s">
        <v>94</v>
      </c>
      <c r="N792" s="73"/>
      <c r="O792" s="86" t="str">
        <f>J792</f>
        <v xml:space="preserve">  </v>
      </c>
      <c r="P792" s="92"/>
    </row>
    <row r="793" spans="2:16" ht="15.75" hidden="1" x14ac:dyDescent="0.25">
      <c r="B793" s="74"/>
      <c r="C793" s="73"/>
      <c r="D793" s="14" t="s">
        <v>31</v>
      </c>
      <c r="E793" s="86"/>
      <c r="F793" s="86">
        <f>IFERROR(E791+E792,0)</f>
        <v>0</v>
      </c>
      <c r="H793" s="73"/>
      <c r="I793" s="14" t="s">
        <v>32</v>
      </c>
      <c r="J793" s="86"/>
      <c r="K793" s="86">
        <f>E791</f>
        <v>0</v>
      </c>
      <c r="M793" s="72"/>
      <c r="N793" s="14" t="s">
        <v>31</v>
      </c>
      <c r="O793" s="86"/>
      <c r="P793" s="92">
        <f>F793</f>
        <v>0</v>
      </c>
    </row>
    <row r="794" spans="2:16" ht="15.75" hidden="1" x14ac:dyDescent="0.25">
      <c r="B794" s="74"/>
      <c r="C794" s="73"/>
      <c r="E794" s="86"/>
      <c r="F794" s="86"/>
      <c r="H794" s="73"/>
      <c r="I794" s="14" t="s">
        <v>33</v>
      </c>
      <c r="J794" s="86"/>
      <c r="K794" s="86" t="str">
        <f>E792</f>
        <v xml:space="preserve">  </v>
      </c>
      <c r="M794" s="72"/>
      <c r="N794" s="73"/>
      <c r="O794" s="86"/>
      <c r="P794" s="92"/>
    </row>
    <row r="795" spans="2:16" ht="15.75" hidden="1" x14ac:dyDescent="0.25">
      <c r="B795" s="74"/>
      <c r="C795" s="73"/>
      <c r="E795" s="86"/>
      <c r="F795" s="86"/>
      <c r="H795" s="73"/>
      <c r="J795" s="86"/>
      <c r="K795" s="86"/>
      <c r="M795" s="72"/>
      <c r="N795" s="73"/>
      <c r="O795" s="86"/>
      <c r="P795" s="92"/>
    </row>
    <row r="796" spans="2:16" ht="15.75" hidden="1" x14ac:dyDescent="0.25">
      <c r="B796" s="70" t="str">
        <f>B791</f>
        <v xml:space="preserve">  </v>
      </c>
      <c r="C796" s="133" t="s">
        <v>34</v>
      </c>
      <c r="D796" s="133"/>
      <c r="E796" s="133"/>
      <c r="F796" s="133"/>
      <c r="H796" s="14" t="s">
        <v>103</v>
      </c>
      <c r="J796" s="86" t="str">
        <f>IFERROR(VLOOKUP(B796,Calculations!$Z$10:$AB$448,3,FALSE),0)</f>
        <v xml:space="preserve">  </v>
      </c>
      <c r="K796" s="86"/>
      <c r="M796" s="14" t="s">
        <v>104</v>
      </c>
      <c r="O796" s="86" t="str">
        <f>J796</f>
        <v xml:space="preserve">  </v>
      </c>
      <c r="P796" s="92"/>
    </row>
    <row r="797" spans="2:16" ht="15.75" hidden="1" x14ac:dyDescent="0.25">
      <c r="B797" s="74"/>
      <c r="C797" s="133"/>
      <c r="D797" s="133"/>
      <c r="E797" s="133"/>
      <c r="F797" s="133"/>
      <c r="H797" s="77"/>
      <c r="I797" s="14" t="s">
        <v>91</v>
      </c>
      <c r="J797" s="86"/>
      <c r="K797" s="86" t="str">
        <f>J796</f>
        <v xml:space="preserve">  </v>
      </c>
      <c r="M797" s="77"/>
      <c r="N797" s="14" t="s">
        <v>91</v>
      </c>
      <c r="O797" s="86"/>
      <c r="P797" s="92" t="str">
        <f>O796</f>
        <v xml:space="preserve">  </v>
      </c>
    </row>
    <row r="798" spans="2:16" ht="15.75" hidden="1" x14ac:dyDescent="0.25">
      <c r="B798" s="74"/>
      <c r="C798" s="133"/>
      <c r="D798" s="133"/>
      <c r="E798" s="133"/>
      <c r="F798" s="133"/>
      <c r="H798" s="77"/>
      <c r="J798" s="86"/>
      <c r="K798" s="86"/>
      <c r="M798" s="77"/>
      <c r="O798" s="86"/>
      <c r="P798" s="92"/>
    </row>
    <row r="799" spans="2:16" ht="15.75" hidden="1" x14ac:dyDescent="0.25">
      <c r="B799" s="74"/>
      <c r="C799" s="81"/>
      <c r="D799" s="81"/>
      <c r="E799" s="81"/>
      <c r="F799" s="81"/>
      <c r="H799" s="77"/>
      <c r="J799" s="86"/>
      <c r="K799" s="86"/>
      <c r="M799" s="77"/>
      <c r="O799" s="86"/>
      <c r="P799" s="92"/>
    </row>
    <row r="800" spans="2:16" ht="15.75" hidden="1" x14ac:dyDescent="0.25">
      <c r="B800" s="70" t="str">
        <f>B796</f>
        <v xml:space="preserve">  </v>
      </c>
      <c r="C800" s="14" t="s">
        <v>106</v>
      </c>
      <c r="E800" s="86" t="str">
        <f>IFERROR(VLOOKUP(B800,Calculations!$G$10:$W$448,17,FALSE),0)</f>
        <v xml:space="preserve">  </v>
      </c>
      <c r="F800" s="86"/>
      <c r="H800" s="133" t="s">
        <v>34</v>
      </c>
      <c r="I800" s="133"/>
      <c r="J800" s="133"/>
      <c r="K800" s="133"/>
      <c r="M800" s="14" t="s">
        <v>105</v>
      </c>
      <c r="O800" s="86" t="str">
        <f>E800</f>
        <v xml:space="preserve">  </v>
      </c>
      <c r="P800" s="92"/>
    </row>
    <row r="801" spans="2:16" ht="15.75" hidden="1" x14ac:dyDescent="0.25">
      <c r="B801" s="75"/>
      <c r="C801" s="82"/>
      <c r="D801" s="76" t="s">
        <v>31</v>
      </c>
      <c r="E801" s="89"/>
      <c r="F801" s="89" t="str">
        <f>E800</f>
        <v xml:space="preserve">  </v>
      </c>
      <c r="G801" s="76"/>
      <c r="H801" s="134"/>
      <c r="I801" s="134"/>
      <c r="J801" s="134"/>
      <c r="K801" s="134"/>
      <c r="L801" s="76"/>
      <c r="M801" s="82"/>
      <c r="N801" s="76" t="s">
        <v>31</v>
      </c>
      <c r="O801" s="89"/>
      <c r="P801" s="90" t="str">
        <f>O800</f>
        <v xml:space="preserve">  </v>
      </c>
    </row>
    <row r="802" spans="2:16" ht="15.75" hidden="1" x14ac:dyDescent="0.25">
      <c r="B802" s="60" t="str">
        <f>IFERROR(IF(EOMONTH(B800,1)&gt;Questionnaire!$I$9,"  ",EOMONTH(B800,1)),"  ")</f>
        <v xml:space="preserve">  </v>
      </c>
      <c r="C802" s="61" t="s">
        <v>32</v>
      </c>
      <c r="D802" s="61"/>
      <c r="E802" s="84">
        <f>IFERROR(-VLOOKUP(B802,Calculations!$G$10:$N$448,8,FALSE),0)</f>
        <v>0</v>
      </c>
      <c r="F802" s="84"/>
      <c r="G802" s="61"/>
      <c r="H802" s="61" t="s">
        <v>102</v>
      </c>
      <c r="I802" s="61"/>
      <c r="J802" s="84">
        <f>K804</f>
        <v>0</v>
      </c>
      <c r="K802" s="84"/>
      <c r="L802" s="61"/>
      <c r="M802" s="61" t="s">
        <v>102</v>
      </c>
      <c r="N802" s="68"/>
      <c r="O802" s="84">
        <f>J802</f>
        <v>0</v>
      </c>
      <c r="P802" s="91"/>
    </row>
    <row r="803" spans="2:16" ht="15.75" hidden="1" x14ac:dyDescent="0.25">
      <c r="B803" s="74"/>
      <c r="C803" s="14" t="s">
        <v>33</v>
      </c>
      <c r="E803" s="86" t="str">
        <f>IFERROR(VLOOKUP(B802,Calculations!$G$10:$M$448,7,FALSE),0)</f>
        <v xml:space="preserve">  </v>
      </c>
      <c r="F803" s="86"/>
      <c r="H803" s="14" t="s">
        <v>35</v>
      </c>
      <c r="J803" s="86" t="str">
        <f>K805</f>
        <v xml:space="preserve">  </v>
      </c>
      <c r="K803" s="86"/>
      <c r="M803" s="14" t="s">
        <v>94</v>
      </c>
      <c r="N803" s="73"/>
      <c r="O803" s="86" t="str">
        <f>J803</f>
        <v xml:space="preserve">  </v>
      </c>
      <c r="P803" s="92"/>
    </row>
    <row r="804" spans="2:16" ht="15.75" hidden="1" x14ac:dyDescent="0.25">
      <c r="B804" s="74"/>
      <c r="C804" s="73"/>
      <c r="D804" s="14" t="s">
        <v>31</v>
      </c>
      <c r="E804" s="86"/>
      <c r="F804" s="86">
        <f>IFERROR(E802+E803,0)</f>
        <v>0</v>
      </c>
      <c r="H804" s="73"/>
      <c r="I804" s="14" t="s">
        <v>32</v>
      </c>
      <c r="J804" s="86"/>
      <c r="K804" s="86">
        <f>E802</f>
        <v>0</v>
      </c>
      <c r="M804" s="72"/>
      <c r="N804" s="14" t="s">
        <v>31</v>
      </c>
      <c r="O804" s="86"/>
      <c r="P804" s="92">
        <f>F804</f>
        <v>0</v>
      </c>
    </row>
    <row r="805" spans="2:16" ht="15.75" hidden="1" x14ac:dyDescent="0.25">
      <c r="B805" s="74"/>
      <c r="C805" s="73"/>
      <c r="E805" s="86"/>
      <c r="F805" s="86"/>
      <c r="H805" s="73"/>
      <c r="I805" s="14" t="s">
        <v>33</v>
      </c>
      <c r="J805" s="86"/>
      <c r="K805" s="86" t="str">
        <f>E803</f>
        <v xml:space="preserve">  </v>
      </c>
      <c r="M805" s="72"/>
      <c r="N805" s="73"/>
      <c r="O805" s="86"/>
      <c r="P805" s="92"/>
    </row>
    <row r="806" spans="2:16" ht="15.75" hidden="1" x14ac:dyDescent="0.25">
      <c r="B806" s="74"/>
      <c r="C806" s="73"/>
      <c r="E806" s="86"/>
      <c r="F806" s="86"/>
      <c r="H806" s="73"/>
      <c r="J806" s="86"/>
      <c r="K806" s="86"/>
      <c r="M806" s="72"/>
      <c r="N806" s="73"/>
      <c r="O806" s="86"/>
      <c r="P806" s="92"/>
    </row>
    <row r="807" spans="2:16" ht="15.75" hidden="1" x14ac:dyDescent="0.25">
      <c r="B807" s="70" t="str">
        <f>B802</f>
        <v xml:space="preserve">  </v>
      </c>
      <c r="C807" s="133" t="s">
        <v>34</v>
      </c>
      <c r="D807" s="133"/>
      <c r="E807" s="133"/>
      <c r="F807" s="133"/>
      <c r="H807" s="14" t="s">
        <v>103</v>
      </c>
      <c r="J807" s="86" t="str">
        <f>IFERROR(VLOOKUP(B807,Calculations!$Z$10:$AB$448,3,FALSE),0)</f>
        <v xml:space="preserve">  </v>
      </c>
      <c r="K807" s="86"/>
      <c r="M807" s="14" t="s">
        <v>104</v>
      </c>
      <c r="O807" s="86" t="str">
        <f>J807</f>
        <v xml:space="preserve">  </v>
      </c>
      <c r="P807" s="92"/>
    </row>
    <row r="808" spans="2:16" ht="15.75" hidden="1" x14ac:dyDescent="0.25">
      <c r="B808" s="74"/>
      <c r="C808" s="133"/>
      <c r="D808" s="133"/>
      <c r="E808" s="133"/>
      <c r="F808" s="133"/>
      <c r="H808" s="77"/>
      <c r="I808" s="14" t="s">
        <v>91</v>
      </c>
      <c r="J808" s="86"/>
      <c r="K808" s="86" t="str">
        <f>J807</f>
        <v xml:space="preserve">  </v>
      </c>
      <c r="M808" s="77"/>
      <c r="N808" s="14" t="s">
        <v>91</v>
      </c>
      <c r="O808" s="86"/>
      <c r="P808" s="92" t="str">
        <f>O807</f>
        <v xml:space="preserve">  </v>
      </c>
    </row>
    <row r="809" spans="2:16" ht="15.75" hidden="1" x14ac:dyDescent="0.25">
      <c r="B809" s="74"/>
      <c r="C809" s="133"/>
      <c r="D809" s="133"/>
      <c r="E809" s="133"/>
      <c r="F809" s="133"/>
      <c r="H809" s="77"/>
      <c r="J809" s="86"/>
      <c r="K809" s="86"/>
      <c r="M809" s="77"/>
      <c r="O809" s="86"/>
      <c r="P809" s="92"/>
    </row>
    <row r="810" spans="2:16" ht="15.75" hidden="1" x14ac:dyDescent="0.25">
      <c r="B810" s="74"/>
      <c r="C810" s="81"/>
      <c r="D810" s="81"/>
      <c r="E810" s="81"/>
      <c r="F810" s="81"/>
      <c r="H810" s="77"/>
      <c r="J810" s="86"/>
      <c r="K810" s="86"/>
      <c r="M810" s="77"/>
      <c r="O810" s="86"/>
      <c r="P810" s="92"/>
    </row>
    <row r="811" spans="2:16" ht="15.75" hidden="1" x14ac:dyDescent="0.25">
      <c r="B811" s="70" t="str">
        <f>B807</f>
        <v xml:space="preserve">  </v>
      </c>
      <c r="C811" s="14" t="s">
        <v>106</v>
      </c>
      <c r="E811" s="86" t="str">
        <f>IFERROR(VLOOKUP(B811,Calculations!$G$10:$W$448,17,FALSE),0)</f>
        <v xml:space="preserve">  </v>
      </c>
      <c r="F811" s="86"/>
      <c r="H811" s="133" t="s">
        <v>34</v>
      </c>
      <c r="I811" s="133"/>
      <c r="J811" s="133"/>
      <c r="K811" s="133"/>
      <c r="M811" s="14" t="s">
        <v>105</v>
      </c>
      <c r="O811" s="86" t="str">
        <f>E811</f>
        <v xml:space="preserve">  </v>
      </c>
      <c r="P811" s="92"/>
    </row>
    <row r="812" spans="2:16" ht="15.75" hidden="1" x14ac:dyDescent="0.25">
      <c r="B812" s="75"/>
      <c r="C812" s="82"/>
      <c r="D812" s="76" t="s">
        <v>31</v>
      </c>
      <c r="E812" s="89"/>
      <c r="F812" s="89" t="str">
        <f>E811</f>
        <v xml:space="preserve">  </v>
      </c>
      <c r="G812" s="76"/>
      <c r="H812" s="134"/>
      <c r="I812" s="134"/>
      <c r="J812" s="134"/>
      <c r="K812" s="134"/>
      <c r="L812" s="76"/>
      <c r="M812" s="82"/>
      <c r="N812" s="76" t="s">
        <v>31</v>
      </c>
      <c r="O812" s="89"/>
      <c r="P812" s="90" t="str">
        <f>O811</f>
        <v xml:space="preserve">  </v>
      </c>
    </row>
    <row r="813" spans="2:16" ht="15.75" hidden="1" x14ac:dyDescent="0.25">
      <c r="B813" s="60" t="str">
        <f>IFERROR(IF(EOMONTH(B811,1)&gt;Questionnaire!$I$9,"  ",EOMONTH(B811,1)),"  ")</f>
        <v xml:space="preserve">  </v>
      </c>
      <c r="C813" s="61" t="s">
        <v>32</v>
      </c>
      <c r="D813" s="61"/>
      <c r="E813" s="84">
        <f>IFERROR(-VLOOKUP(B813,Calculations!$G$10:$N$448,8,FALSE),0)</f>
        <v>0</v>
      </c>
      <c r="F813" s="84"/>
      <c r="G813" s="61"/>
      <c r="H813" s="61" t="s">
        <v>102</v>
      </c>
      <c r="I813" s="61"/>
      <c r="J813" s="84">
        <f>K815</f>
        <v>0</v>
      </c>
      <c r="K813" s="84"/>
      <c r="L813" s="61"/>
      <c r="M813" s="61" t="s">
        <v>102</v>
      </c>
      <c r="N813" s="68"/>
      <c r="O813" s="84">
        <f>J813</f>
        <v>0</v>
      </c>
      <c r="P813" s="91"/>
    </row>
    <row r="814" spans="2:16" ht="15.75" hidden="1" x14ac:dyDescent="0.25">
      <c r="B814" s="74"/>
      <c r="C814" s="14" t="s">
        <v>33</v>
      </c>
      <c r="E814" s="86" t="str">
        <f>IFERROR(VLOOKUP(B813,Calculations!$G$10:$M$448,7,FALSE),0)</f>
        <v xml:space="preserve">  </v>
      </c>
      <c r="F814" s="86"/>
      <c r="H814" s="14" t="s">
        <v>35</v>
      </c>
      <c r="J814" s="86" t="str">
        <f>K816</f>
        <v xml:space="preserve">  </v>
      </c>
      <c r="K814" s="86"/>
      <c r="M814" s="14" t="s">
        <v>94</v>
      </c>
      <c r="N814" s="73"/>
      <c r="O814" s="86" t="str">
        <f>J814</f>
        <v xml:space="preserve">  </v>
      </c>
      <c r="P814" s="92"/>
    </row>
    <row r="815" spans="2:16" ht="15.75" hidden="1" x14ac:dyDescent="0.25">
      <c r="B815" s="74"/>
      <c r="C815" s="73"/>
      <c r="D815" s="14" t="s">
        <v>31</v>
      </c>
      <c r="E815" s="86"/>
      <c r="F815" s="86">
        <f>IFERROR(E813+E814,0)</f>
        <v>0</v>
      </c>
      <c r="H815" s="73"/>
      <c r="I815" s="14" t="s">
        <v>32</v>
      </c>
      <c r="J815" s="86"/>
      <c r="K815" s="86">
        <f>E813</f>
        <v>0</v>
      </c>
      <c r="M815" s="72"/>
      <c r="N815" s="14" t="s">
        <v>31</v>
      </c>
      <c r="O815" s="86"/>
      <c r="P815" s="92">
        <f>F815</f>
        <v>0</v>
      </c>
    </row>
    <row r="816" spans="2:16" ht="15.75" hidden="1" x14ac:dyDescent="0.25">
      <c r="B816" s="74"/>
      <c r="C816" s="73"/>
      <c r="E816" s="86"/>
      <c r="F816" s="86"/>
      <c r="H816" s="73"/>
      <c r="I816" s="14" t="s">
        <v>33</v>
      </c>
      <c r="J816" s="86"/>
      <c r="K816" s="86" t="str">
        <f>E814</f>
        <v xml:space="preserve">  </v>
      </c>
      <c r="M816" s="72"/>
      <c r="N816" s="73"/>
      <c r="O816" s="86"/>
      <c r="P816" s="92"/>
    </row>
    <row r="817" spans="2:16" ht="15.75" hidden="1" x14ac:dyDescent="0.25">
      <c r="B817" s="74"/>
      <c r="C817" s="73"/>
      <c r="E817" s="86"/>
      <c r="F817" s="86"/>
      <c r="H817" s="73"/>
      <c r="J817" s="86"/>
      <c r="K817" s="86"/>
      <c r="M817" s="72"/>
      <c r="N817" s="73"/>
      <c r="O817" s="86"/>
      <c r="P817" s="92"/>
    </row>
    <row r="818" spans="2:16" ht="15.75" hidden="1" x14ac:dyDescent="0.25">
      <c r="B818" s="70" t="str">
        <f>B813</f>
        <v xml:space="preserve">  </v>
      </c>
      <c r="C818" s="133" t="s">
        <v>34</v>
      </c>
      <c r="D818" s="133"/>
      <c r="E818" s="133"/>
      <c r="F818" s="133"/>
      <c r="H818" s="14" t="s">
        <v>103</v>
      </c>
      <c r="J818" s="86" t="str">
        <f>IFERROR(VLOOKUP(B818,Calculations!$Z$10:$AB$448,3,FALSE),0)</f>
        <v xml:space="preserve">  </v>
      </c>
      <c r="K818" s="86"/>
      <c r="M818" s="14" t="s">
        <v>104</v>
      </c>
      <c r="O818" s="86" t="str">
        <f>J818</f>
        <v xml:space="preserve">  </v>
      </c>
      <c r="P818" s="92"/>
    </row>
    <row r="819" spans="2:16" ht="15.75" hidden="1" x14ac:dyDescent="0.25">
      <c r="B819" s="74"/>
      <c r="C819" s="133"/>
      <c r="D819" s="133"/>
      <c r="E819" s="133"/>
      <c r="F819" s="133"/>
      <c r="H819" s="77"/>
      <c r="I819" s="14" t="s">
        <v>91</v>
      </c>
      <c r="J819" s="86"/>
      <c r="K819" s="86" t="str">
        <f>J818</f>
        <v xml:space="preserve">  </v>
      </c>
      <c r="M819" s="77"/>
      <c r="N819" s="14" t="s">
        <v>91</v>
      </c>
      <c r="O819" s="86"/>
      <c r="P819" s="92" t="str">
        <f>O818</f>
        <v xml:space="preserve">  </v>
      </c>
    </row>
    <row r="820" spans="2:16" ht="15.75" hidden="1" x14ac:dyDescent="0.25">
      <c r="B820" s="74"/>
      <c r="C820" s="133"/>
      <c r="D820" s="133"/>
      <c r="E820" s="133"/>
      <c r="F820" s="133"/>
      <c r="H820" s="77"/>
      <c r="J820" s="86"/>
      <c r="K820" s="86"/>
      <c r="M820" s="77"/>
      <c r="O820" s="86"/>
      <c r="P820" s="92"/>
    </row>
    <row r="821" spans="2:16" ht="15.75" hidden="1" x14ac:dyDescent="0.25">
      <c r="B821" s="74"/>
      <c r="C821" s="81"/>
      <c r="D821" s="81"/>
      <c r="E821" s="81"/>
      <c r="F821" s="81"/>
      <c r="H821" s="77"/>
      <c r="J821" s="86"/>
      <c r="K821" s="86"/>
      <c r="M821" s="77"/>
      <c r="O821" s="86"/>
      <c r="P821" s="92"/>
    </row>
    <row r="822" spans="2:16" ht="15.75" hidden="1" x14ac:dyDescent="0.25">
      <c r="B822" s="70" t="str">
        <f>B818</f>
        <v xml:space="preserve">  </v>
      </c>
      <c r="C822" s="14" t="s">
        <v>106</v>
      </c>
      <c r="E822" s="86" t="str">
        <f>IFERROR(VLOOKUP(B822,Calculations!$G$10:$W$448,17,FALSE),0)</f>
        <v xml:space="preserve">  </v>
      </c>
      <c r="F822" s="86"/>
      <c r="H822" s="133" t="s">
        <v>34</v>
      </c>
      <c r="I822" s="133"/>
      <c r="J822" s="133"/>
      <c r="K822" s="133"/>
      <c r="M822" s="14" t="s">
        <v>105</v>
      </c>
      <c r="O822" s="86" t="str">
        <f>E822</f>
        <v xml:space="preserve">  </v>
      </c>
      <c r="P822" s="92"/>
    </row>
    <row r="823" spans="2:16" ht="15.75" hidden="1" x14ac:dyDescent="0.25">
      <c r="B823" s="75"/>
      <c r="C823" s="82"/>
      <c r="D823" s="76" t="s">
        <v>31</v>
      </c>
      <c r="E823" s="89"/>
      <c r="F823" s="89" t="str">
        <f>E822</f>
        <v xml:space="preserve">  </v>
      </c>
      <c r="G823" s="76"/>
      <c r="H823" s="134"/>
      <c r="I823" s="134"/>
      <c r="J823" s="134"/>
      <c r="K823" s="134"/>
      <c r="L823" s="76"/>
      <c r="M823" s="82"/>
      <c r="N823" s="76" t="s">
        <v>31</v>
      </c>
      <c r="O823" s="89"/>
      <c r="P823" s="90" t="str">
        <f>O822</f>
        <v xml:space="preserve">  </v>
      </c>
    </row>
    <row r="824" spans="2:16" ht="15.75" hidden="1" x14ac:dyDescent="0.25">
      <c r="B824" s="60" t="str">
        <f>IFERROR(IF(EOMONTH(B822,1)&gt;Questionnaire!$I$9,"  ",EOMONTH(B822,1)),"  ")</f>
        <v xml:space="preserve">  </v>
      </c>
      <c r="C824" s="61" t="s">
        <v>32</v>
      </c>
      <c r="D824" s="61"/>
      <c r="E824" s="84">
        <f>IFERROR(-VLOOKUP(B824,Calculations!$G$10:$N$448,8,FALSE),0)</f>
        <v>0</v>
      </c>
      <c r="F824" s="84"/>
      <c r="G824" s="61"/>
      <c r="H824" s="61" t="s">
        <v>102</v>
      </c>
      <c r="I824" s="61"/>
      <c r="J824" s="84">
        <f>K826</f>
        <v>0</v>
      </c>
      <c r="K824" s="84"/>
      <c r="L824" s="61"/>
      <c r="M824" s="61" t="s">
        <v>102</v>
      </c>
      <c r="N824" s="68"/>
      <c r="O824" s="84">
        <f>J824</f>
        <v>0</v>
      </c>
      <c r="P824" s="91"/>
    </row>
    <row r="825" spans="2:16" ht="15.75" hidden="1" x14ac:dyDescent="0.25">
      <c r="B825" s="74"/>
      <c r="C825" s="14" t="s">
        <v>33</v>
      </c>
      <c r="E825" s="86" t="str">
        <f>IFERROR(VLOOKUP(B824,Calculations!$G$10:$M$448,7,FALSE),0)</f>
        <v xml:space="preserve">  </v>
      </c>
      <c r="F825" s="86"/>
      <c r="H825" s="14" t="s">
        <v>35</v>
      </c>
      <c r="J825" s="86" t="str">
        <f>K827</f>
        <v xml:space="preserve">  </v>
      </c>
      <c r="K825" s="86"/>
      <c r="M825" s="14" t="s">
        <v>94</v>
      </c>
      <c r="N825" s="73"/>
      <c r="O825" s="86" t="str">
        <f>J825</f>
        <v xml:space="preserve">  </v>
      </c>
      <c r="P825" s="92"/>
    </row>
    <row r="826" spans="2:16" ht="15.75" hidden="1" x14ac:dyDescent="0.25">
      <c r="B826" s="74"/>
      <c r="C826" s="73"/>
      <c r="D826" s="14" t="s">
        <v>31</v>
      </c>
      <c r="E826" s="86"/>
      <c r="F826" s="86">
        <f>IFERROR(E824+E825,0)</f>
        <v>0</v>
      </c>
      <c r="H826" s="73"/>
      <c r="I826" s="14" t="s">
        <v>32</v>
      </c>
      <c r="J826" s="86"/>
      <c r="K826" s="86">
        <f>E824</f>
        <v>0</v>
      </c>
      <c r="M826" s="72"/>
      <c r="N826" s="14" t="s">
        <v>31</v>
      </c>
      <c r="O826" s="86"/>
      <c r="P826" s="92">
        <f>F826</f>
        <v>0</v>
      </c>
    </row>
    <row r="827" spans="2:16" ht="15.75" hidden="1" x14ac:dyDescent="0.25">
      <c r="B827" s="74"/>
      <c r="C827" s="73"/>
      <c r="E827" s="86"/>
      <c r="F827" s="86"/>
      <c r="H827" s="73"/>
      <c r="I827" s="14" t="s">
        <v>33</v>
      </c>
      <c r="J827" s="86"/>
      <c r="K827" s="86" t="str">
        <f>E825</f>
        <v xml:space="preserve">  </v>
      </c>
      <c r="M827" s="72"/>
      <c r="N827" s="73"/>
      <c r="O827" s="86"/>
      <c r="P827" s="92"/>
    </row>
    <row r="828" spans="2:16" ht="15.75" hidden="1" x14ac:dyDescent="0.25">
      <c r="B828" s="74"/>
      <c r="C828" s="73"/>
      <c r="E828" s="86"/>
      <c r="F828" s="86"/>
      <c r="H828" s="73"/>
      <c r="J828" s="86"/>
      <c r="K828" s="86"/>
      <c r="M828" s="72"/>
      <c r="N828" s="73"/>
      <c r="O828" s="86"/>
      <c r="P828" s="92"/>
    </row>
    <row r="829" spans="2:16" ht="15.75" hidden="1" x14ac:dyDescent="0.25">
      <c r="B829" s="70" t="str">
        <f>B824</f>
        <v xml:space="preserve">  </v>
      </c>
      <c r="C829" s="133" t="s">
        <v>34</v>
      </c>
      <c r="D829" s="133"/>
      <c r="E829" s="133"/>
      <c r="F829" s="133"/>
      <c r="H829" s="14" t="s">
        <v>103</v>
      </c>
      <c r="J829" s="86" t="str">
        <f>IFERROR(VLOOKUP(B829,Calculations!$Z$10:$AB$448,3,FALSE),0)</f>
        <v xml:space="preserve">  </v>
      </c>
      <c r="K829" s="86"/>
      <c r="M829" s="14" t="s">
        <v>104</v>
      </c>
      <c r="O829" s="86" t="str">
        <f>J829</f>
        <v xml:space="preserve">  </v>
      </c>
      <c r="P829" s="92"/>
    </row>
    <row r="830" spans="2:16" ht="15.75" hidden="1" x14ac:dyDescent="0.25">
      <c r="B830" s="74"/>
      <c r="C830" s="133"/>
      <c r="D830" s="133"/>
      <c r="E830" s="133"/>
      <c r="F830" s="133"/>
      <c r="H830" s="77"/>
      <c r="I830" s="14" t="s">
        <v>91</v>
      </c>
      <c r="J830" s="86"/>
      <c r="K830" s="86" t="str">
        <f>J829</f>
        <v xml:space="preserve">  </v>
      </c>
      <c r="M830" s="77"/>
      <c r="N830" s="14" t="s">
        <v>91</v>
      </c>
      <c r="O830" s="86"/>
      <c r="P830" s="92" t="str">
        <f>O829</f>
        <v xml:space="preserve">  </v>
      </c>
    </row>
    <row r="831" spans="2:16" ht="15.75" hidden="1" x14ac:dyDescent="0.25">
      <c r="B831" s="74"/>
      <c r="C831" s="133"/>
      <c r="D831" s="133"/>
      <c r="E831" s="133"/>
      <c r="F831" s="133"/>
      <c r="H831" s="77"/>
      <c r="J831" s="86"/>
      <c r="K831" s="86"/>
      <c r="M831" s="77"/>
      <c r="O831" s="86"/>
      <c r="P831" s="92"/>
    </row>
    <row r="832" spans="2:16" ht="15.75" hidden="1" x14ac:dyDescent="0.25">
      <c r="B832" s="74"/>
      <c r="C832" s="81"/>
      <c r="D832" s="81"/>
      <c r="E832" s="81"/>
      <c r="F832" s="81"/>
      <c r="H832" s="77"/>
      <c r="J832" s="86"/>
      <c r="K832" s="86"/>
      <c r="M832" s="77"/>
      <c r="O832" s="86"/>
      <c r="P832" s="92"/>
    </row>
    <row r="833" spans="2:16" ht="15.75" hidden="1" x14ac:dyDescent="0.25">
      <c r="B833" s="70" t="str">
        <f>B829</f>
        <v xml:space="preserve">  </v>
      </c>
      <c r="C833" s="14" t="s">
        <v>106</v>
      </c>
      <c r="E833" s="86" t="str">
        <f>IFERROR(VLOOKUP(B833,Calculations!$G$10:$W$448,17,FALSE),0)</f>
        <v xml:space="preserve">  </v>
      </c>
      <c r="F833" s="86"/>
      <c r="H833" s="133" t="s">
        <v>34</v>
      </c>
      <c r="I833" s="133"/>
      <c r="J833" s="133"/>
      <c r="K833" s="133"/>
      <c r="M833" s="14" t="s">
        <v>105</v>
      </c>
      <c r="O833" s="86" t="str">
        <f>E833</f>
        <v xml:space="preserve">  </v>
      </c>
      <c r="P833" s="92"/>
    </row>
    <row r="834" spans="2:16" ht="15.75" hidden="1" x14ac:dyDescent="0.25">
      <c r="B834" s="75"/>
      <c r="C834" s="82"/>
      <c r="D834" s="76" t="s">
        <v>31</v>
      </c>
      <c r="E834" s="89"/>
      <c r="F834" s="89" t="str">
        <f>E833</f>
        <v xml:space="preserve">  </v>
      </c>
      <c r="G834" s="76"/>
      <c r="H834" s="134"/>
      <c r="I834" s="134"/>
      <c r="J834" s="134"/>
      <c r="K834" s="134"/>
      <c r="L834" s="76"/>
      <c r="M834" s="82"/>
      <c r="N834" s="76" t="s">
        <v>31</v>
      </c>
      <c r="O834" s="89"/>
      <c r="P834" s="90" t="str">
        <f>O833</f>
        <v xml:space="preserve">  </v>
      </c>
    </row>
    <row r="835" spans="2:16" ht="15.75" hidden="1" x14ac:dyDescent="0.25">
      <c r="B835" s="60" t="str">
        <f>IFERROR(IF(EOMONTH(B833,1)&gt;Questionnaire!$I$9,"  ",EOMONTH(B833,1)),"  ")</f>
        <v xml:space="preserve">  </v>
      </c>
      <c r="C835" s="61" t="s">
        <v>32</v>
      </c>
      <c r="D835" s="61"/>
      <c r="E835" s="84">
        <f>IFERROR(-VLOOKUP(B835,Calculations!$G$10:$N$448,8,FALSE),0)</f>
        <v>0</v>
      </c>
      <c r="F835" s="84"/>
      <c r="G835" s="61"/>
      <c r="H835" s="61" t="s">
        <v>102</v>
      </c>
      <c r="I835" s="61"/>
      <c r="J835" s="84">
        <f>K837</f>
        <v>0</v>
      </c>
      <c r="K835" s="84"/>
      <c r="L835" s="61"/>
      <c r="M835" s="61" t="s">
        <v>102</v>
      </c>
      <c r="N835" s="68"/>
      <c r="O835" s="84">
        <f>J835</f>
        <v>0</v>
      </c>
      <c r="P835" s="91"/>
    </row>
    <row r="836" spans="2:16" ht="15.75" hidden="1" x14ac:dyDescent="0.25">
      <c r="B836" s="74"/>
      <c r="C836" s="14" t="s">
        <v>33</v>
      </c>
      <c r="E836" s="86" t="str">
        <f>IFERROR(VLOOKUP(B835,Calculations!$G$10:$M$448,7,FALSE),0)</f>
        <v xml:space="preserve">  </v>
      </c>
      <c r="F836" s="86"/>
      <c r="H836" s="14" t="s">
        <v>35</v>
      </c>
      <c r="J836" s="86" t="str">
        <f>K838</f>
        <v xml:space="preserve">  </v>
      </c>
      <c r="K836" s="86"/>
      <c r="M836" s="14" t="s">
        <v>94</v>
      </c>
      <c r="N836" s="73"/>
      <c r="O836" s="86" t="str">
        <f>J836</f>
        <v xml:space="preserve">  </v>
      </c>
      <c r="P836" s="92"/>
    </row>
    <row r="837" spans="2:16" ht="15.75" hidden="1" x14ac:dyDescent="0.25">
      <c r="B837" s="74"/>
      <c r="C837" s="73"/>
      <c r="D837" s="14" t="s">
        <v>31</v>
      </c>
      <c r="E837" s="86"/>
      <c r="F837" s="86">
        <f>IFERROR(E835+E836,0)</f>
        <v>0</v>
      </c>
      <c r="H837" s="73"/>
      <c r="I837" s="14" t="s">
        <v>32</v>
      </c>
      <c r="J837" s="86"/>
      <c r="K837" s="86">
        <f>E835</f>
        <v>0</v>
      </c>
      <c r="M837" s="72"/>
      <c r="N837" s="14" t="s">
        <v>31</v>
      </c>
      <c r="O837" s="86"/>
      <c r="P837" s="92">
        <f>F837</f>
        <v>0</v>
      </c>
    </row>
    <row r="838" spans="2:16" ht="15.75" hidden="1" x14ac:dyDescent="0.25">
      <c r="B838" s="74"/>
      <c r="C838" s="73"/>
      <c r="E838" s="86"/>
      <c r="F838" s="86"/>
      <c r="H838" s="73"/>
      <c r="I838" s="14" t="s">
        <v>33</v>
      </c>
      <c r="J838" s="86"/>
      <c r="K838" s="86" t="str">
        <f>E836</f>
        <v xml:space="preserve">  </v>
      </c>
      <c r="M838" s="72"/>
      <c r="N838" s="73"/>
      <c r="O838" s="86"/>
      <c r="P838" s="92"/>
    </row>
    <row r="839" spans="2:16" ht="15.75" hidden="1" x14ac:dyDescent="0.25">
      <c r="B839" s="74"/>
      <c r="C839" s="73"/>
      <c r="E839" s="86"/>
      <c r="F839" s="86"/>
      <c r="H839" s="73"/>
      <c r="J839" s="86"/>
      <c r="K839" s="86"/>
      <c r="M839" s="72"/>
      <c r="N839" s="73"/>
      <c r="O839" s="86"/>
      <c r="P839" s="92"/>
    </row>
    <row r="840" spans="2:16" ht="15.75" hidden="1" x14ac:dyDescent="0.25">
      <c r="B840" s="70" t="str">
        <f>B835</f>
        <v xml:space="preserve">  </v>
      </c>
      <c r="C840" s="133" t="s">
        <v>34</v>
      </c>
      <c r="D840" s="133"/>
      <c r="E840" s="133"/>
      <c r="F840" s="133"/>
      <c r="H840" s="14" t="s">
        <v>103</v>
      </c>
      <c r="J840" s="86" t="str">
        <f>IFERROR(VLOOKUP(B840,Calculations!$Z$10:$AB$448,3,FALSE),0)</f>
        <v xml:space="preserve">  </v>
      </c>
      <c r="K840" s="86"/>
      <c r="M840" s="14" t="s">
        <v>104</v>
      </c>
      <c r="O840" s="86" t="str">
        <f>J840</f>
        <v xml:space="preserve">  </v>
      </c>
      <c r="P840" s="92"/>
    </row>
    <row r="841" spans="2:16" ht="15.75" hidden="1" x14ac:dyDescent="0.25">
      <c r="B841" s="74"/>
      <c r="C841" s="133"/>
      <c r="D841" s="133"/>
      <c r="E841" s="133"/>
      <c r="F841" s="133"/>
      <c r="H841" s="77"/>
      <c r="I841" s="14" t="s">
        <v>91</v>
      </c>
      <c r="J841" s="86"/>
      <c r="K841" s="86" t="str">
        <f>J840</f>
        <v xml:space="preserve">  </v>
      </c>
      <c r="M841" s="77"/>
      <c r="N841" s="14" t="s">
        <v>91</v>
      </c>
      <c r="O841" s="86"/>
      <c r="P841" s="92" t="str">
        <f>O840</f>
        <v xml:space="preserve">  </v>
      </c>
    </row>
    <row r="842" spans="2:16" ht="15.75" hidden="1" x14ac:dyDescent="0.25">
      <c r="B842" s="74"/>
      <c r="C842" s="133"/>
      <c r="D842" s="133"/>
      <c r="E842" s="133"/>
      <c r="F842" s="133"/>
      <c r="H842" s="77"/>
      <c r="J842" s="86"/>
      <c r="K842" s="86"/>
      <c r="M842" s="77"/>
      <c r="O842" s="86"/>
      <c r="P842" s="92"/>
    </row>
    <row r="843" spans="2:16" ht="15.75" hidden="1" x14ac:dyDescent="0.25">
      <c r="B843" s="74"/>
      <c r="C843" s="81"/>
      <c r="D843" s="81"/>
      <c r="E843" s="81"/>
      <c r="F843" s="81"/>
      <c r="H843" s="77"/>
      <c r="J843" s="86"/>
      <c r="K843" s="86"/>
      <c r="M843" s="77"/>
      <c r="O843" s="86"/>
      <c r="P843" s="92"/>
    </row>
    <row r="844" spans="2:16" ht="15.75" hidden="1" x14ac:dyDescent="0.25">
      <c r="B844" s="70" t="str">
        <f>B840</f>
        <v xml:space="preserve">  </v>
      </c>
      <c r="C844" s="14" t="s">
        <v>106</v>
      </c>
      <c r="E844" s="86" t="str">
        <f>IFERROR(VLOOKUP(B844,Calculations!$G$10:$W$448,17,FALSE),0)</f>
        <v xml:space="preserve">  </v>
      </c>
      <c r="F844" s="86"/>
      <c r="H844" s="133" t="s">
        <v>34</v>
      </c>
      <c r="I844" s="133"/>
      <c r="J844" s="133"/>
      <c r="K844" s="133"/>
      <c r="M844" s="14" t="s">
        <v>105</v>
      </c>
      <c r="O844" s="86" t="str">
        <f>E844</f>
        <v xml:space="preserve">  </v>
      </c>
      <c r="P844" s="92"/>
    </row>
    <row r="845" spans="2:16" ht="15.75" hidden="1" x14ac:dyDescent="0.25">
      <c r="B845" s="75"/>
      <c r="C845" s="82"/>
      <c r="D845" s="76" t="s">
        <v>31</v>
      </c>
      <c r="E845" s="89"/>
      <c r="F845" s="89" t="str">
        <f>E844</f>
        <v xml:space="preserve">  </v>
      </c>
      <c r="G845" s="76"/>
      <c r="H845" s="134"/>
      <c r="I845" s="134"/>
      <c r="J845" s="134"/>
      <c r="K845" s="134"/>
      <c r="L845" s="76"/>
      <c r="M845" s="82"/>
      <c r="N845" s="76" t="s">
        <v>31</v>
      </c>
      <c r="O845" s="89"/>
      <c r="P845" s="90" t="str">
        <f>O844</f>
        <v xml:space="preserve">  </v>
      </c>
    </row>
    <row r="846" spans="2:16" ht="15.75" hidden="1" x14ac:dyDescent="0.25">
      <c r="B846" s="60" t="str">
        <f>IFERROR(IF(EOMONTH(B844,1)&gt;Questionnaire!$I$9,"  ",EOMONTH(B844,1)),"  ")</f>
        <v xml:space="preserve">  </v>
      </c>
      <c r="C846" s="61" t="s">
        <v>32</v>
      </c>
      <c r="D846" s="61"/>
      <c r="E846" s="84">
        <f>IFERROR(-VLOOKUP(B846,Calculations!$G$10:$N$448,8,FALSE),0)</f>
        <v>0</v>
      </c>
      <c r="F846" s="84"/>
      <c r="G846" s="61"/>
      <c r="H846" s="61" t="s">
        <v>102</v>
      </c>
      <c r="I846" s="61"/>
      <c r="J846" s="84">
        <f>K848</f>
        <v>0</v>
      </c>
      <c r="K846" s="84"/>
      <c r="L846" s="61"/>
      <c r="M846" s="61" t="s">
        <v>102</v>
      </c>
      <c r="N846" s="68"/>
      <c r="O846" s="84">
        <f>J846</f>
        <v>0</v>
      </c>
      <c r="P846" s="91"/>
    </row>
    <row r="847" spans="2:16" ht="15.75" hidden="1" x14ac:dyDescent="0.25">
      <c r="B847" s="74"/>
      <c r="C847" s="14" t="s">
        <v>33</v>
      </c>
      <c r="E847" s="86" t="str">
        <f>IFERROR(VLOOKUP(B846,Calculations!$G$10:$M$448,7,FALSE),0)</f>
        <v xml:space="preserve">  </v>
      </c>
      <c r="F847" s="86"/>
      <c r="H847" s="14" t="s">
        <v>35</v>
      </c>
      <c r="J847" s="86" t="str">
        <f>K849</f>
        <v xml:space="preserve">  </v>
      </c>
      <c r="K847" s="86"/>
      <c r="M847" s="14" t="s">
        <v>94</v>
      </c>
      <c r="N847" s="73"/>
      <c r="O847" s="86" t="str">
        <f>J847</f>
        <v xml:space="preserve">  </v>
      </c>
      <c r="P847" s="92"/>
    </row>
    <row r="848" spans="2:16" ht="15.75" hidden="1" x14ac:dyDescent="0.25">
      <c r="B848" s="74"/>
      <c r="C848" s="73"/>
      <c r="D848" s="14" t="s">
        <v>31</v>
      </c>
      <c r="E848" s="86"/>
      <c r="F848" s="86">
        <f>IFERROR(E846+E847,0)</f>
        <v>0</v>
      </c>
      <c r="H848" s="73"/>
      <c r="I848" s="14" t="s">
        <v>32</v>
      </c>
      <c r="J848" s="86"/>
      <c r="K848" s="86">
        <f>E846</f>
        <v>0</v>
      </c>
      <c r="M848" s="72"/>
      <c r="N848" s="14" t="s">
        <v>31</v>
      </c>
      <c r="O848" s="86"/>
      <c r="P848" s="92">
        <f>F848</f>
        <v>0</v>
      </c>
    </row>
    <row r="849" spans="2:16" ht="15.75" hidden="1" x14ac:dyDescent="0.25">
      <c r="B849" s="74"/>
      <c r="C849" s="73"/>
      <c r="E849" s="86"/>
      <c r="F849" s="86"/>
      <c r="H849" s="73"/>
      <c r="I849" s="14" t="s">
        <v>33</v>
      </c>
      <c r="J849" s="86"/>
      <c r="K849" s="86" t="str">
        <f>E847</f>
        <v xml:space="preserve">  </v>
      </c>
      <c r="M849" s="72"/>
      <c r="N849" s="73"/>
      <c r="O849" s="86"/>
      <c r="P849" s="92"/>
    </row>
    <row r="850" spans="2:16" ht="15.75" hidden="1" x14ac:dyDescent="0.25">
      <c r="B850" s="74"/>
      <c r="C850" s="73"/>
      <c r="E850" s="86"/>
      <c r="F850" s="86"/>
      <c r="H850" s="73"/>
      <c r="J850" s="86"/>
      <c r="K850" s="86"/>
      <c r="M850" s="72"/>
      <c r="N850" s="73"/>
      <c r="O850" s="86"/>
      <c r="P850" s="92"/>
    </row>
    <row r="851" spans="2:16" ht="15.75" hidden="1" x14ac:dyDescent="0.25">
      <c r="B851" s="70" t="str">
        <f>B846</f>
        <v xml:space="preserve">  </v>
      </c>
      <c r="C851" s="133" t="s">
        <v>34</v>
      </c>
      <c r="D851" s="133"/>
      <c r="E851" s="133"/>
      <c r="F851" s="133"/>
      <c r="H851" s="14" t="s">
        <v>103</v>
      </c>
      <c r="J851" s="86" t="str">
        <f>IFERROR(VLOOKUP(B851,Calculations!$Z$10:$AB$448,3,FALSE),0)</f>
        <v xml:space="preserve">  </v>
      </c>
      <c r="K851" s="86"/>
      <c r="M851" s="14" t="s">
        <v>104</v>
      </c>
      <c r="O851" s="86" t="str">
        <f>J851</f>
        <v xml:space="preserve">  </v>
      </c>
      <c r="P851" s="92"/>
    </row>
    <row r="852" spans="2:16" ht="15.75" hidden="1" x14ac:dyDescent="0.25">
      <c r="B852" s="74"/>
      <c r="C852" s="133"/>
      <c r="D852" s="133"/>
      <c r="E852" s="133"/>
      <c r="F852" s="133"/>
      <c r="H852" s="77"/>
      <c r="I852" s="14" t="s">
        <v>91</v>
      </c>
      <c r="J852" s="86"/>
      <c r="K852" s="86" t="str">
        <f>J851</f>
        <v xml:space="preserve">  </v>
      </c>
      <c r="M852" s="77"/>
      <c r="N852" s="14" t="s">
        <v>91</v>
      </c>
      <c r="O852" s="86"/>
      <c r="P852" s="92" t="str">
        <f>O851</f>
        <v xml:space="preserve">  </v>
      </c>
    </row>
    <row r="853" spans="2:16" ht="15.75" hidden="1" x14ac:dyDescent="0.25">
      <c r="B853" s="74"/>
      <c r="C853" s="133"/>
      <c r="D853" s="133"/>
      <c r="E853" s="133"/>
      <c r="F853" s="133"/>
      <c r="H853" s="77"/>
      <c r="J853" s="86"/>
      <c r="K853" s="86"/>
      <c r="M853" s="77"/>
      <c r="O853" s="86"/>
      <c r="P853" s="92"/>
    </row>
    <row r="854" spans="2:16" ht="15.75" hidden="1" x14ac:dyDescent="0.25">
      <c r="B854" s="74"/>
      <c r="C854" s="81"/>
      <c r="D854" s="81"/>
      <c r="E854" s="81"/>
      <c r="F854" s="81"/>
      <c r="H854" s="77"/>
      <c r="J854" s="86"/>
      <c r="K854" s="86"/>
      <c r="M854" s="77"/>
      <c r="O854" s="86"/>
      <c r="P854" s="92"/>
    </row>
    <row r="855" spans="2:16" ht="15.75" hidden="1" x14ac:dyDescent="0.25">
      <c r="B855" s="70" t="str">
        <f>B851</f>
        <v xml:space="preserve">  </v>
      </c>
      <c r="C855" s="14" t="s">
        <v>106</v>
      </c>
      <c r="E855" s="86" t="str">
        <f>IFERROR(VLOOKUP(B855,Calculations!$G$10:$W$448,17,FALSE),0)</f>
        <v xml:space="preserve">  </v>
      </c>
      <c r="F855" s="86"/>
      <c r="H855" s="133" t="s">
        <v>34</v>
      </c>
      <c r="I855" s="133"/>
      <c r="J855" s="133"/>
      <c r="K855" s="133"/>
      <c r="M855" s="14" t="s">
        <v>105</v>
      </c>
      <c r="O855" s="86" t="str">
        <f>E855</f>
        <v xml:space="preserve">  </v>
      </c>
      <c r="P855" s="92"/>
    </row>
    <row r="856" spans="2:16" ht="15.75" hidden="1" x14ac:dyDescent="0.25">
      <c r="B856" s="75"/>
      <c r="C856" s="82"/>
      <c r="D856" s="76" t="s">
        <v>31</v>
      </c>
      <c r="E856" s="89"/>
      <c r="F856" s="89" t="str">
        <f>E855</f>
        <v xml:space="preserve">  </v>
      </c>
      <c r="G856" s="76"/>
      <c r="H856" s="134"/>
      <c r="I856" s="134"/>
      <c r="J856" s="134"/>
      <c r="K856" s="134"/>
      <c r="L856" s="76"/>
      <c r="M856" s="82"/>
      <c r="N856" s="76" t="s">
        <v>31</v>
      </c>
      <c r="O856" s="89"/>
      <c r="P856" s="90" t="str">
        <f>O855</f>
        <v xml:space="preserve">  </v>
      </c>
    </row>
    <row r="857" spans="2:16" ht="15.75" hidden="1" x14ac:dyDescent="0.25">
      <c r="B857" s="60" t="str">
        <f>IFERROR(IF(EOMONTH(B855,1)&gt;Questionnaire!$I$9,"  ",EOMONTH(B855,1)),"  ")</f>
        <v xml:space="preserve">  </v>
      </c>
      <c r="C857" s="61" t="s">
        <v>32</v>
      </c>
      <c r="D857" s="61"/>
      <c r="E857" s="84">
        <f>IFERROR(-VLOOKUP(B857,Calculations!$G$10:$N$448,8,FALSE),0)</f>
        <v>0</v>
      </c>
      <c r="F857" s="84"/>
      <c r="G857" s="61"/>
      <c r="H857" s="61" t="s">
        <v>102</v>
      </c>
      <c r="I857" s="61"/>
      <c r="J857" s="84">
        <f>K859</f>
        <v>0</v>
      </c>
      <c r="K857" s="84"/>
      <c r="L857" s="61"/>
      <c r="M857" s="61" t="s">
        <v>102</v>
      </c>
      <c r="N857" s="68"/>
      <c r="O857" s="84">
        <f>J857</f>
        <v>0</v>
      </c>
      <c r="P857" s="91"/>
    </row>
    <row r="858" spans="2:16" ht="15.75" hidden="1" x14ac:dyDescent="0.25">
      <c r="B858" s="74"/>
      <c r="C858" s="14" t="s">
        <v>33</v>
      </c>
      <c r="E858" s="86" t="str">
        <f>IFERROR(VLOOKUP(B857,Calculations!$G$10:$M$448,7,FALSE),0)</f>
        <v xml:space="preserve">  </v>
      </c>
      <c r="F858" s="86"/>
      <c r="H858" s="14" t="s">
        <v>35</v>
      </c>
      <c r="J858" s="86" t="str">
        <f>K860</f>
        <v xml:space="preserve">  </v>
      </c>
      <c r="K858" s="86"/>
      <c r="M858" s="14" t="s">
        <v>94</v>
      </c>
      <c r="N858" s="73"/>
      <c r="O858" s="86" t="str">
        <f>J858</f>
        <v xml:space="preserve">  </v>
      </c>
      <c r="P858" s="92"/>
    </row>
    <row r="859" spans="2:16" ht="15.75" hidden="1" x14ac:dyDescent="0.25">
      <c r="B859" s="74"/>
      <c r="C859" s="73"/>
      <c r="D859" s="14" t="s">
        <v>31</v>
      </c>
      <c r="E859" s="86"/>
      <c r="F859" s="86">
        <f>IFERROR(E857+E858,0)</f>
        <v>0</v>
      </c>
      <c r="H859" s="73"/>
      <c r="I859" s="14" t="s">
        <v>32</v>
      </c>
      <c r="J859" s="86"/>
      <c r="K859" s="86">
        <f>E857</f>
        <v>0</v>
      </c>
      <c r="M859" s="72"/>
      <c r="N859" s="14" t="s">
        <v>31</v>
      </c>
      <c r="O859" s="86"/>
      <c r="P859" s="92">
        <f>F859</f>
        <v>0</v>
      </c>
    </row>
    <row r="860" spans="2:16" ht="15.75" hidden="1" x14ac:dyDescent="0.25">
      <c r="B860" s="74"/>
      <c r="C860" s="73"/>
      <c r="E860" s="86"/>
      <c r="F860" s="86"/>
      <c r="H860" s="73"/>
      <c r="I860" s="14" t="s">
        <v>33</v>
      </c>
      <c r="J860" s="86"/>
      <c r="K860" s="86" t="str">
        <f>E858</f>
        <v xml:space="preserve">  </v>
      </c>
      <c r="M860" s="72"/>
      <c r="N860" s="73"/>
      <c r="O860" s="86"/>
      <c r="P860" s="92"/>
    </row>
    <row r="861" spans="2:16" ht="15.75" hidden="1" x14ac:dyDescent="0.25">
      <c r="B861" s="74"/>
      <c r="C861" s="73"/>
      <c r="E861" s="86"/>
      <c r="F861" s="86"/>
      <c r="H861" s="73"/>
      <c r="J861" s="86"/>
      <c r="K861" s="86"/>
      <c r="M861" s="72"/>
      <c r="N861" s="73"/>
      <c r="O861" s="86"/>
      <c r="P861" s="92"/>
    </row>
    <row r="862" spans="2:16" ht="15.75" hidden="1" x14ac:dyDescent="0.25">
      <c r="B862" s="70" t="str">
        <f>B857</f>
        <v xml:space="preserve">  </v>
      </c>
      <c r="C862" s="133" t="s">
        <v>34</v>
      </c>
      <c r="D862" s="133"/>
      <c r="E862" s="133"/>
      <c r="F862" s="133"/>
      <c r="H862" s="14" t="s">
        <v>103</v>
      </c>
      <c r="J862" s="86" t="str">
        <f>IFERROR(VLOOKUP(B862,Calculations!$Z$10:$AB$448,3,FALSE),0)</f>
        <v xml:space="preserve">  </v>
      </c>
      <c r="K862" s="86"/>
      <c r="M862" s="14" t="s">
        <v>104</v>
      </c>
      <c r="O862" s="86" t="str">
        <f>J862</f>
        <v xml:space="preserve">  </v>
      </c>
      <c r="P862" s="92"/>
    </row>
    <row r="863" spans="2:16" ht="15.75" hidden="1" x14ac:dyDescent="0.25">
      <c r="B863" s="74"/>
      <c r="C863" s="133"/>
      <c r="D863" s="133"/>
      <c r="E863" s="133"/>
      <c r="F863" s="133"/>
      <c r="H863" s="77"/>
      <c r="I863" s="14" t="s">
        <v>91</v>
      </c>
      <c r="J863" s="86"/>
      <c r="K863" s="86" t="str">
        <f>J862</f>
        <v xml:space="preserve">  </v>
      </c>
      <c r="M863" s="77"/>
      <c r="N863" s="14" t="s">
        <v>91</v>
      </c>
      <c r="O863" s="86"/>
      <c r="P863" s="92" t="str">
        <f>O862</f>
        <v xml:space="preserve">  </v>
      </c>
    </row>
    <row r="864" spans="2:16" ht="15.75" hidden="1" x14ac:dyDescent="0.25">
      <c r="B864" s="74"/>
      <c r="C864" s="133"/>
      <c r="D864" s="133"/>
      <c r="E864" s="133"/>
      <c r="F864" s="133"/>
      <c r="H864" s="77"/>
      <c r="J864" s="86"/>
      <c r="K864" s="86"/>
      <c r="M864" s="77"/>
      <c r="O864" s="86"/>
      <c r="P864" s="92"/>
    </row>
    <row r="865" spans="2:16" ht="15.75" hidden="1" x14ac:dyDescent="0.25">
      <c r="B865" s="74"/>
      <c r="C865" s="81"/>
      <c r="D865" s="81"/>
      <c r="E865" s="81"/>
      <c r="F865" s="81"/>
      <c r="H865" s="77"/>
      <c r="J865" s="86"/>
      <c r="K865" s="86"/>
      <c r="M865" s="77"/>
      <c r="O865" s="86"/>
      <c r="P865" s="92"/>
    </row>
    <row r="866" spans="2:16" ht="15.75" hidden="1" x14ac:dyDescent="0.25">
      <c r="B866" s="70" t="str">
        <f>B862</f>
        <v xml:space="preserve">  </v>
      </c>
      <c r="C866" s="14" t="s">
        <v>106</v>
      </c>
      <c r="E866" s="86" t="str">
        <f>IFERROR(VLOOKUP(B866,Calculations!$G$10:$W$448,17,FALSE),0)</f>
        <v xml:space="preserve">  </v>
      </c>
      <c r="F866" s="86"/>
      <c r="H866" s="133" t="s">
        <v>34</v>
      </c>
      <c r="I866" s="133"/>
      <c r="J866" s="133"/>
      <c r="K866" s="133"/>
      <c r="M866" s="14" t="s">
        <v>105</v>
      </c>
      <c r="O866" s="86" t="str">
        <f>E866</f>
        <v xml:space="preserve">  </v>
      </c>
      <c r="P866" s="92"/>
    </row>
    <row r="867" spans="2:16" ht="15.75" hidden="1" x14ac:dyDescent="0.25">
      <c r="B867" s="75"/>
      <c r="C867" s="82"/>
      <c r="D867" s="76" t="s">
        <v>31</v>
      </c>
      <c r="E867" s="89"/>
      <c r="F867" s="89" t="str">
        <f>E866</f>
        <v xml:space="preserve">  </v>
      </c>
      <c r="G867" s="76"/>
      <c r="H867" s="134"/>
      <c r="I867" s="134"/>
      <c r="J867" s="134"/>
      <c r="K867" s="134"/>
      <c r="L867" s="76"/>
      <c r="M867" s="82"/>
      <c r="N867" s="76" t="s">
        <v>31</v>
      </c>
      <c r="O867" s="89"/>
      <c r="P867" s="90" t="str">
        <f>O866</f>
        <v xml:space="preserve">  </v>
      </c>
    </row>
    <row r="868" spans="2:16" ht="15.75" hidden="1" x14ac:dyDescent="0.25">
      <c r="B868" s="60" t="str">
        <f>IFERROR(IF(EOMONTH(B866,1)&gt;Questionnaire!$I$9,"  ",EOMONTH(B866,1)),"  ")</f>
        <v xml:space="preserve">  </v>
      </c>
      <c r="C868" s="61" t="s">
        <v>32</v>
      </c>
      <c r="D868" s="61"/>
      <c r="E868" s="84">
        <f>IFERROR(-VLOOKUP(B868,Calculations!$G$10:$N$448,8,FALSE),0)</f>
        <v>0</v>
      </c>
      <c r="F868" s="84"/>
      <c r="G868" s="61"/>
      <c r="H868" s="61" t="s">
        <v>102</v>
      </c>
      <c r="I868" s="61"/>
      <c r="J868" s="84">
        <f>K960</f>
        <v>0</v>
      </c>
      <c r="K868" s="84"/>
      <c r="L868" s="61"/>
      <c r="M868" s="61" t="s">
        <v>102</v>
      </c>
      <c r="N868" s="68"/>
      <c r="O868" s="84">
        <f>J868</f>
        <v>0</v>
      </c>
      <c r="P868" s="91"/>
    </row>
    <row r="869" spans="2:16" ht="15.75" hidden="1" x14ac:dyDescent="0.25">
      <c r="B869" s="74"/>
      <c r="C869" s="14" t="s">
        <v>33</v>
      </c>
      <c r="E869" s="86" t="str">
        <f>IFERROR(VLOOKUP(B868,Calculations!$G$10:$M$448,7,FALSE),0)</f>
        <v xml:space="preserve">  </v>
      </c>
      <c r="F869" s="86"/>
      <c r="H869" s="14" t="s">
        <v>35</v>
      </c>
      <c r="J869" s="86">
        <f>K961</f>
        <v>0</v>
      </c>
      <c r="K869" s="86"/>
      <c r="M869" s="14" t="s">
        <v>94</v>
      </c>
      <c r="N869" s="73"/>
      <c r="O869" s="86">
        <f>J869</f>
        <v>0</v>
      </c>
      <c r="P869" s="92"/>
    </row>
    <row r="870" spans="2:16" ht="15.75" hidden="1" x14ac:dyDescent="0.25">
      <c r="B870" s="74"/>
      <c r="C870" s="73"/>
      <c r="D870" s="14" t="s">
        <v>31</v>
      </c>
      <c r="E870" s="86"/>
      <c r="F870" s="86">
        <f>IFERROR(E868+E869,0)</f>
        <v>0</v>
      </c>
      <c r="H870" s="73"/>
      <c r="I870" s="14" t="s">
        <v>32</v>
      </c>
      <c r="J870" s="86"/>
      <c r="K870" s="86">
        <f>E868</f>
        <v>0</v>
      </c>
      <c r="M870" s="72"/>
      <c r="N870" s="14" t="s">
        <v>31</v>
      </c>
      <c r="O870" s="86"/>
      <c r="P870" s="92">
        <f>F960</f>
        <v>0</v>
      </c>
    </row>
    <row r="871" spans="2:16" ht="15.75" hidden="1" x14ac:dyDescent="0.25">
      <c r="B871" s="74"/>
      <c r="C871" s="73"/>
      <c r="E871" s="86"/>
      <c r="F871" s="86"/>
      <c r="H871" s="73"/>
      <c r="I871" s="14" t="s">
        <v>33</v>
      </c>
      <c r="J871" s="86"/>
      <c r="K871" s="86" t="str">
        <f>E869</f>
        <v xml:space="preserve">  </v>
      </c>
      <c r="M871" s="72"/>
      <c r="N871" s="73"/>
      <c r="O871" s="86"/>
      <c r="P871" s="92"/>
    </row>
    <row r="872" spans="2:16" ht="15.75" hidden="1" x14ac:dyDescent="0.25">
      <c r="B872" s="74"/>
      <c r="C872" s="73"/>
      <c r="E872" s="86"/>
      <c r="F872" s="86"/>
      <c r="H872" s="73"/>
      <c r="J872" s="86"/>
      <c r="K872" s="86"/>
      <c r="M872" s="72"/>
      <c r="N872" s="73"/>
      <c r="O872" s="86"/>
      <c r="P872" s="92"/>
    </row>
    <row r="873" spans="2:16" ht="15.75" hidden="1" x14ac:dyDescent="0.25">
      <c r="B873" s="70" t="str">
        <f>B868</f>
        <v xml:space="preserve">  </v>
      </c>
      <c r="C873" s="133" t="s">
        <v>34</v>
      </c>
      <c r="D873" s="133"/>
      <c r="E873" s="133"/>
      <c r="F873" s="133"/>
      <c r="H873" s="14" t="s">
        <v>103</v>
      </c>
      <c r="J873" s="86">
        <f>IFERROR(VLOOKUP(B963,Calculations!$Z$10:$AB$448,3,FALSE),0)</f>
        <v>0</v>
      </c>
      <c r="K873" s="86"/>
      <c r="M873" s="14" t="s">
        <v>104</v>
      </c>
      <c r="O873" s="86">
        <f>J963</f>
        <v>0</v>
      </c>
      <c r="P873" s="92"/>
    </row>
    <row r="874" spans="2:16" ht="15.75" hidden="1" x14ac:dyDescent="0.25">
      <c r="B874" s="74"/>
      <c r="C874" s="133"/>
      <c r="D874" s="133"/>
      <c r="E874" s="133"/>
      <c r="F874" s="133"/>
      <c r="H874" s="77"/>
      <c r="I874" s="14" t="s">
        <v>91</v>
      </c>
      <c r="J874" s="86"/>
      <c r="K874" s="86">
        <f>J963</f>
        <v>0</v>
      </c>
      <c r="M874" s="77"/>
      <c r="N874" s="14" t="s">
        <v>91</v>
      </c>
      <c r="O874" s="86"/>
      <c r="P874" s="92">
        <f>O963</f>
        <v>0</v>
      </c>
    </row>
    <row r="875" spans="2:16" ht="15.75" hidden="1" x14ac:dyDescent="0.25">
      <c r="B875" s="74"/>
      <c r="C875" s="133"/>
      <c r="D875" s="133"/>
      <c r="E875" s="133"/>
      <c r="F875" s="133"/>
      <c r="H875" s="77"/>
      <c r="J875" s="86"/>
      <c r="K875" s="86"/>
      <c r="M875" s="77"/>
      <c r="O875" s="86"/>
      <c r="P875" s="92"/>
    </row>
    <row r="876" spans="2:16" ht="15.75" hidden="1" x14ac:dyDescent="0.25">
      <c r="B876" s="74"/>
      <c r="C876" s="81"/>
      <c r="D876" s="81"/>
      <c r="E876" s="81"/>
      <c r="F876" s="81"/>
      <c r="H876" s="77"/>
      <c r="J876" s="86"/>
      <c r="K876" s="86"/>
      <c r="M876" s="77"/>
      <c r="O876" s="86"/>
      <c r="P876" s="92"/>
    </row>
    <row r="877" spans="2:16" ht="15.75" hidden="1" x14ac:dyDescent="0.25">
      <c r="B877" s="70">
        <f>B963</f>
        <v>0</v>
      </c>
      <c r="C877" s="14" t="s">
        <v>106</v>
      </c>
      <c r="E877" s="86" t="str">
        <f>IFERROR(VLOOKUP(B967,Calculations!$G$10:$W$448,17,FALSE),0)</f>
        <v xml:space="preserve">  </v>
      </c>
      <c r="F877" s="86"/>
      <c r="H877" s="133" t="s">
        <v>34</v>
      </c>
      <c r="I877" s="133"/>
      <c r="J877" s="133"/>
      <c r="K877" s="133"/>
      <c r="M877" s="14" t="s">
        <v>105</v>
      </c>
      <c r="O877" s="86">
        <f>E967</f>
        <v>0</v>
      </c>
      <c r="P877" s="92"/>
    </row>
    <row r="878" spans="2:16" ht="15.75" hidden="1" x14ac:dyDescent="0.25">
      <c r="B878" s="75"/>
      <c r="C878" s="82"/>
      <c r="D878" s="76" t="s">
        <v>31</v>
      </c>
      <c r="E878" s="89"/>
      <c r="F878" s="89">
        <f>E967</f>
        <v>0</v>
      </c>
      <c r="G878" s="76"/>
      <c r="H878" s="134"/>
      <c r="I878" s="134"/>
      <c r="J878" s="134"/>
      <c r="K878" s="134"/>
      <c r="L878" s="76"/>
      <c r="M878" s="82"/>
      <c r="N878" s="76" t="s">
        <v>31</v>
      </c>
      <c r="O878" s="89"/>
      <c r="P878" s="90">
        <f>O967</f>
        <v>0</v>
      </c>
    </row>
    <row r="879" spans="2:16" ht="15.75" hidden="1" x14ac:dyDescent="0.25">
      <c r="B879" s="60" t="str">
        <f>IFERROR(IF(EOMONTH(B967,1)&gt;Questionnaire!$I$9,"  ",EOMONTH(B967,1)),"  ")</f>
        <v xml:space="preserve">  </v>
      </c>
      <c r="C879" s="61" t="s">
        <v>32</v>
      </c>
      <c r="D879" s="61"/>
      <c r="E879" s="84">
        <f>IFERROR(-VLOOKUP(B969,Calculations!$G$10:$N$448,8,FALSE),0)</f>
        <v>0</v>
      </c>
      <c r="F879" s="84"/>
      <c r="G879" s="61"/>
      <c r="H879" s="61" t="s">
        <v>102</v>
      </c>
      <c r="I879" s="61"/>
      <c r="J879" s="84">
        <f>K881</f>
        <v>0</v>
      </c>
      <c r="K879" s="84"/>
      <c r="L879" s="61"/>
      <c r="M879" s="61" t="s">
        <v>102</v>
      </c>
      <c r="N879" s="68"/>
      <c r="O879" s="84">
        <f>J969</f>
        <v>0</v>
      </c>
      <c r="P879" s="91"/>
    </row>
    <row r="880" spans="2:16" ht="15.75" hidden="1" x14ac:dyDescent="0.25">
      <c r="B880" s="74"/>
      <c r="C880" s="14" t="s">
        <v>33</v>
      </c>
      <c r="E880" s="86">
        <f>IFERROR(VLOOKUP(B969,Calculations!$G$10:$M$448,7,FALSE),0)</f>
        <v>0</v>
      </c>
      <c r="F880" s="86"/>
      <c r="H880" s="14" t="s">
        <v>35</v>
      </c>
      <c r="J880" s="86">
        <f>K882</f>
        <v>0</v>
      </c>
      <c r="K880" s="86"/>
      <c r="M880" s="14" t="s">
        <v>94</v>
      </c>
      <c r="N880" s="73"/>
      <c r="O880" s="86">
        <f>J880</f>
        <v>0</v>
      </c>
      <c r="P880" s="92"/>
    </row>
    <row r="881" spans="2:16" ht="15.75" hidden="1" x14ac:dyDescent="0.25">
      <c r="B881" s="74"/>
      <c r="C881" s="73"/>
      <c r="D881" s="14" t="s">
        <v>31</v>
      </c>
      <c r="E881" s="86"/>
      <c r="F881" s="86">
        <f>IFERROR(E969+E880,0)</f>
        <v>0</v>
      </c>
      <c r="H881" s="73"/>
      <c r="I881" s="14" t="s">
        <v>32</v>
      </c>
      <c r="J881" s="86"/>
      <c r="K881" s="86">
        <f>E969</f>
        <v>0</v>
      </c>
      <c r="M881" s="72"/>
      <c r="N881" s="14" t="s">
        <v>31</v>
      </c>
      <c r="O881" s="86"/>
      <c r="P881" s="92">
        <f>F881</f>
        <v>0</v>
      </c>
    </row>
    <row r="882" spans="2:16" ht="15.75" hidden="1" x14ac:dyDescent="0.25">
      <c r="B882" s="74"/>
      <c r="C882" s="73"/>
      <c r="E882" s="86"/>
      <c r="F882" s="86"/>
      <c r="H882" s="73"/>
      <c r="I882" s="14" t="s">
        <v>33</v>
      </c>
      <c r="J882" s="86"/>
      <c r="K882" s="86">
        <f>E880</f>
        <v>0</v>
      </c>
      <c r="M882" s="72"/>
      <c r="N882" s="73"/>
      <c r="O882" s="86"/>
      <c r="P882" s="92"/>
    </row>
    <row r="883" spans="2:16" ht="15.75" hidden="1" x14ac:dyDescent="0.25">
      <c r="B883" s="74"/>
      <c r="C883" s="73"/>
      <c r="E883" s="86"/>
      <c r="F883" s="86"/>
      <c r="H883" s="73"/>
      <c r="J883" s="86"/>
      <c r="K883" s="86"/>
      <c r="M883" s="72"/>
      <c r="N883" s="73"/>
      <c r="O883" s="86"/>
      <c r="P883" s="92"/>
    </row>
    <row r="884" spans="2:16" ht="15.75" hidden="1" x14ac:dyDescent="0.25">
      <c r="B884" s="70">
        <f>B969</f>
        <v>0</v>
      </c>
      <c r="C884" s="133" t="s">
        <v>34</v>
      </c>
      <c r="D884" s="133"/>
      <c r="E884" s="133"/>
      <c r="F884" s="133"/>
      <c r="H884" s="14" t="s">
        <v>103</v>
      </c>
      <c r="J884" s="86">
        <f>IFERROR(VLOOKUP(B884,Calculations!$Z$10:$AB$448,3,FALSE),0)</f>
        <v>0</v>
      </c>
      <c r="K884" s="86"/>
      <c r="M884" s="14" t="s">
        <v>104</v>
      </c>
      <c r="O884" s="86">
        <f>J884</f>
        <v>0</v>
      </c>
      <c r="P884" s="92"/>
    </row>
    <row r="885" spans="2:16" ht="15.75" hidden="1" x14ac:dyDescent="0.25">
      <c r="B885" s="74"/>
      <c r="C885" s="133"/>
      <c r="D885" s="133"/>
      <c r="E885" s="133"/>
      <c r="F885" s="133"/>
      <c r="H885" s="77"/>
      <c r="I885" s="14" t="s">
        <v>91</v>
      </c>
      <c r="J885" s="86"/>
      <c r="K885" s="86">
        <f>J884</f>
        <v>0</v>
      </c>
      <c r="M885" s="77"/>
      <c r="N885" s="14" t="s">
        <v>91</v>
      </c>
      <c r="O885" s="86"/>
      <c r="P885" s="92">
        <f>O884</f>
        <v>0</v>
      </c>
    </row>
    <row r="886" spans="2:16" ht="15.75" hidden="1" x14ac:dyDescent="0.25">
      <c r="B886" s="74"/>
      <c r="C886" s="133"/>
      <c r="D886" s="133"/>
      <c r="E886" s="133"/>
      <c r="F886" s="133"/>
      <c r="H886" s="77"/>
      <c r="J886" s="86"/>
      <c r="K886" s="86"/>
      <c r="M886" s="77"/>
      <c r="O886" s="86"/>
      <c r="P886" s="92"/>
    </row>
    <row r="887" spans="2:16" ht="15.75" hidden="1" x14ac:dyDescent="0.25">
      <c r="B887" s="74"/>
      <c r="C887" s="81"/>
      <c r="D887" s="81"/>
      <c r="E887" s="81"/>
      <c r="F887" s="81"/>
      <c r="H887" s="77"/>
      <c r="J887" s="86"/>
      <c r="K887" s="86"/>
      <c r="M887" s="77"/>
      <c r="O887" s="86"/>
      <c r="P887" s="92"/>
    </row>
    <row r="888" spans="2:16" ht="15.75" hidden="1" x14ac:dyDescent="0.25">
      <c r="B888" s="70">
        <f>B884</f>
        <v>0</v>
      </c>
      <c r="C888" s="14" t="s">
        <v>106</v>
      </c>
      <c r="E888" s="86">
        <f>IFERROR(VLOOKUP(B888,Calculations!$G$10:$W$448,17,FALSE),0)</f>
        <v>0</v>
      </c>
      <c r="F888" s="86"/>
      <c r="H888" s="133" t="s">
        <v>34</v>
      </c>
      <c r="I888" s="133"/>
      <c r="J888" s="133"/>
      <c r="K888" s="133"/>
      <c r="M888" s="14" t="s">
        <v>105</v>
      </c>
      <c r="O888" s="86">
        <f>E888</f>
        <v>0</v>
      </c>
      <c r="P888" s="92"/>
    </row>
    <row r="889" spans="2:16" ht="15.75" hidden="1" x14ac:dyDescent="0.25">
      <c r="B889" s="75"/>
      <c r="C889" s="82"/>
      <c r="D889" s="76" t="s">
        <v>31</v>
      </c>
      <c r="E889" s="89"/>
      <c r="F889" s="89">
        <f>E888</f>
        <v>0</v>
      </c>
      <c r="G889" s="76"/>
      <c r="H889" s="134"/>
      <c r="I889" s="134"/>
      <c r="J889" s="134"/>
      <c r="K889" s="134"/>
      <c r="L889" s="76"/>
      <c r="M889" s="82"/>
      <c r="N889" s="76" t="s">
        <v>31</v>
      </c>
      <c r="O889" s="89"/>
      <c r="P889" s="90">
        <f>O888</f>
        <v>0</v>
      </c>
    </row>
    <row r="890" spans="2:16" ht="15.75" hidden="1" x14ac:dyDescent="0.25">
      <c r="B890" s="60" t="str">
        <f>IFERROR(IF(EOMONTH(B888,1)&gt;Questionnaire!$I$9,"  ",EOMONTH(B888,1)),"  ")</f>
        <v xml:space="preserve">  </v>
      </c>
      <c r="C890" s="61" t="s">
        <v>32</v>
      </c>
      <c r="D890" s="61"/>
      <c r="E890" s="84">
        <f>IFERROR(-VLOOKUP(B890,Calculations!$G$10:$N$448,8,FALSE),0)</f>
        <v>0</v>
      </c>
      <c r="F890" s="84"/>
      <c r="G890" s="61"/>
      <c r="H890" s="61" t="s">
        <v>102</v>
      </c>
      <c r="I890" s="61"/>
      <c r="J890" s="84">
        <f>K892</f>
        <v>0</v>
      </c>
      <c r="K890" s="84"/>
      <c r="L890" s="61"/>
      <c r="M890" s="61" t="s">
        <v>102</v>
      </c>
      <c r="N890" s="68"/>
      <c r="O890" s="84">
        <f>J890</f>
        <v>0</v>
      </c>
      <c r="P890" s="91"/>
    </row>
    <row r="891" spans="2:16" ht="15.75" hidden="1" x14ac:dyDescent="0.25">
      <c r="B891" s="74"/>
      <c r="C891" s="14" t="s">
        <v>33</v>
      </c>
      <c r="E891" s="86" t="str">
        <f>IFERROR(VLOOKUP(B890,Calculations!$G$10:$M$448,7,FALSE),0)</f>
        <v xml:space="preserve">  </v>
      </c>
      <c r="F891" s="86"/>
      <c r="H891" s="14" t="s">
        <v>35</v>
      </c>
      <c r="J891" s="86" t="str">
        <f>K893</f>
        <v xml:space="preserve">  </v>
      </c>
      <c r="K891" s="86"/>
      <c r="M891" s="14" t="s">
        <v>94</v>
      </c>
      <c r="N891" s="73"/>
      <c r="O891" s="86" t="str">
        <f>J891</f>
        <v xml:space="preserve">  </v>
      </c>
      <c r="P891" s="92"/>
    </row>
    <row r="892" spans="2:16" ht="15.75" hidden="1" x14ac:dyDescent="0.25">
      <c r="B892" s="74"/>
      <c r="C892" s="73"/>
      <c r="D892" s="14" t="s">
        <v>31</v>
      </c>
      <c r="E892" s="86"/>
      <c r="F892" s="86">
        <f>IFERROR(E890+E891,0)</f>
        <v>0</v>
      </c>
      <c r="H892" s="73"/>
      <c r="I892" s="14" t="s">
        <v>32</v>
      </c>
      <c r="J892" s="86"/>
      <c r="K892" s="86">
        <f>E890</f>
        <v>0</v>
      </c>
      <c r="M892" s="72"/>
      <c r="N892" s="14" t="s">
        <v>31</v>
      </c>
      <c r="O892" s="86"/>
      <c r="P892" s="92">
        <f>F892</f>
        <v>0</v>
      </c>
    </row>
    <row r="893" spans="2:16" ht="15.75" hidden="1" x14ac:dyDescent="0.25">
      <c r="B893" s="74"/>
      <c r="C893" s="73"/>
      <c r="E893" s="86"/>
      <c r="F893" s="86"/>
      <c r="H893" s="73"/>
      <c r="I893" s="14" t="s">
        <v>33</v>
      </c>
      <c r="J893" s="86"/>
      <c r="K893" s="86" t="str">
        <f>E891</f>
        <v xml:space="preserve">  </v>
      </c>
      <c r="M893" s="72"/>
      <c r="N893" s="73"/>
      <c r="O893" s="86"/>
      <c r="P893" s="92"/>
    </row>
    <row r="894" spans="2:16" ht="15.75" hidden="1" x14ac:dyDescent="0.25">
      <c r="B894" s="74"/>
      <c r="C894" s="73"/>
      <c r="E894" s="86"/>
      <c r="F894" s="86"/>
      <c r="H894" s="73"/>
      <c r="J894" s="86"/>
      <c r="K894" s="86"/>
      <c r="M894" s="72"/>
      <c r="N894" s="73"/>
      <c r="O894" s="86"/>
      <c r="P894" s="92"/>
    </row>
    <row r="895" spans="2:16" ht="15.75" hidden="1" x14ac:dyDescent="0.25">
      <c r="B895" s="70" t="str">
        <f>B890</f>
        <v xml:space="preserve">  </v>
      </c>
      <c r="C895" s="133" t="s">
        <v>34</v>
      </c>
      <c r="D895" s="133"/>
      <c r="E895" s="133"/>
      <c r="F895" s="133"/>
      <c r="H895" s="14" t="s">
        <v>103</v>
      </c>
      <c r="J895" s="86" t="str">
        <f>IFERROR(VLOOKUP(B895,Calculations!$Z$10:$AB$448,3,FALSE),0)</f>
        <v xml:space="preserve">  </v>
      </c>
      <c r="K895" s="86"/>
      <c r="M895" s="14" t="s">
        <v>104</v>
      </c>
      <c r="O895" s="86" t="str">
        <f>J895</f>
        <v xml:space="preserve">  </v>
      </c>
      <c r="P895" s="92"/>
    </row>
    <row r="896" spans="2:16" ht="15.75" hidden="1" x14ac:dyDescent="0.25">
      <c r="B896" s="74"/>
      <c r="C896" s="133"/>
      <c r="D896" s="133"/>
      <c r="E896" s="133"/>
      <c r="F896" s="133"/>
      <c r="H896" s="77"/>
      <c r="I896" s="14" t="s">
        <v>91</v>
      </c>
      <c r="J896" s="86"/>
      <c r="K896" s="86" t="str">
        <f>J895</f>
        <v xml:space="preserve">  </v>
      </c>
      <c r="M896" s="77"/>
      <c r="N896" s="14" t="s">
        <v>91</v>
      </c>
      <c r="O896" s="86"/>
      <c r="P896" s="92" t="str">
        <f>O895</f>
        <v xml:space="preserve">  </v>
      </c>
    </row>
    <row r="897" spans="2:16" ht="15.75" hidden="1" x14ac:dyDescent="0.25">
      <c r="B897" s="74"/>
      <c r="C897" s="133"/>
      <c r="D897" s="133"/>
      <c r="E897" s="133"/>
      <c r="F897" s="133"/>
      <c r="H897" s="77"/>
      <c r="J897" s="86"/>
      <c r="K897" s="86"/>
      <c r="M897" s="77"/>
      <c r="O897" s="86"/>
      <c r="P897" s="92"/>
    </row>
    <row r="898" spans="2:16" ht="15.75" hidden="1" x14ac:dyDescent="0.25">
      <c r="B898" s="74"/>
      <c r="C898" s="81"/>
      <c r="D898" s="81"/>
      <c r="E898" s="81"/>
      <c r="F898" s="81"/>
      <c r="H898" s="77"/>
      <c r="J898" s="86"/>
      <c r="K898" s="86"/>
      <c r="M898" s="77"/>
      <c r="O898" s="86"/>
      <c r="P898" s="92"/>
    </row>
    <row r="899" spans="2:16" ht="15.75" hidden="1" x14ac:dyDescent="0.25">
      <c r="B899" s="70" t="str">
        <f>B895</f>
        <v xml:space="preserve">  </v>
      </c>
      <c r="C899" s="14" t="s">
        <v>106</v>
      </c>
      <c r="E899" s="86" t="str">
        <f>IFERROR(VLOOKUP(B899,Calculations!$G$10:$W$448,17,FALSE),0)</f>
        <v xml:space="preserve">  </v>
      </c>
      <c r="F899" s="86"/>
      <c r="H899" s="133" t="s">
        <v>34</v>
      </c>
      <c r="I899" s="133"/>
      <c r="J899" s="133"/>
      <c r="K899" s="133"/>
      <c r="M899" s="14" t="s">
        <v>105</v>
      </c>
      <c r="O899" s="86" t="str">
        <f>E899</f>
        <v xml:space="preserve">  </v>
      </c>
      <c r="P899" s="92"/>
    </row>
    <row r="900" spans="2:16" ht="15.75" hidden="1" x14ac:dyDescent="0.25">
      <c r="B900" s="75"/>
      <c r="C900" s="82"/>
      <c r="D900" s="76" t="s">
        <v>31</v>
      </c>
      <c r="E900" s="89"/>
      <c r="F900" s="89" t="str">
        <f>E899</f>
        <v xml:space="preserve">  </v>
      </c>
      <c r="G900" s="76"/>
      <c r="H900" s="134"/>
      <c r="I900" s="134"/>
      <c r="J900" s="134"/>
      <c r="K900" s="134"/>
      <c r="L900" s="76"/>
      <c r="M900" s="82"/>
      <c r="N900" s="76" t="s">
        <v>31</v>
      </c>
      <c r="O900" s="89"/>
      <c r="P900" s="90" t="str">
        <f>O899</f>
        <v xml:space="preserve">  </v>
      </c>
    </row>
    <row r="901" spans="2:16" ht="15.75" hidden="1" x14ac:dyDescent="0.25">
      <c r="B901" s="60" t="str">
        <f>IFERROR(IF(EOMONTH(B899,1)&gt;Questionnaire!$I$9,"  ",EOMONTH(B899,1)),"  ")</f>
        <v xml:space="preserve">  </v>
      </c>
      <c r="C901" s="61" t="s">
        <v>32</v>
      </c>
      <c r="D901" s="61"/>
      <c r="E901" s="84">
        <f>IFERROR(-VLOOKUP(B901,Calculations!$G$10:$N$448,8,FALSE),0)</f>
        <v>0</v>
      </c>
      <c r="F901" s="84"/>
      <c r="G901" s="61"/>
      <c r="H901" s="61" t="s">
        <v>102</v>
      </c>
      <c r="I901" s="61"/>
      <c r="J901" s="84">
        <f>K903</f>
        <v>0</v>
      </c>
      <c r="K901" s="84"/>
      <c r="L901" s="61"/>
      <c r="M901" s="61" t="s">
        <v>102</v>
      </c>
      <c r="N901" s="68"/>
      <c r="O901" s="84">
        <f>J901</f>
        <v>0</v>
      </c>
      <c r="P901" s="91"/>
    </row>
    <row r="902" spans="2:16" ht="15.75" hidden="1" x14ac:dyDescent="0.25">
      <c r="B902" s="74"/>
      <c r="C902" s="14" t="s">
        <v>33</v>
      </c>
      <c r="E902" s="86" t="str">
        <f>IFERROR(VLOOKUP(B901,Calculations!$G$10:$M$448,7,FALSE),0)</f>
        <v xml:space="preserve">  </v>
      </c>
      <c r="F902" s="86"/>
      <c r="H902" s="14" t="s">
        <v>35</v>
      </c>
      <c r="J902" s="86" t="str">
        <f>K904</f>
        <v xml:space="preserve">  </v>
      </c>
      <c r="K902" s="86"/>
      <c r="M902" s="14" t="s">
        <v>94</v>
      </c>
      <c r="N902" s="73"/>
      <c r="O902" s="86" t="str">
        <f>J902</f>
        <v xml:space="preserve">  </v>
      </c>
      <c r="P902" s="92"/>
    </row>
    <row r="903" spans="2:16" ht="15.75" hidden="1" x14ac:dyDescent="0.25">
      <c r="B903" s="74"/>
      <c r="C903" s="73"/>
      <c r="D903" s="14" t="s">
        <v>31</v>
      </c>
      <c r="E903" s="86"/>
      <c r="F903" s="86">
        <f>IFERROR(E901+E902,0)</f>
        <v>0</v>
      </c>
      <c r="H903" s="73"/>
      <c r="I903" s="14" t="s">
        <v>32</v>
      </c>
      <c r="J903" s="86"/>
      <c r="K903" s="86">
        <f>E901</f>
        <v>0</v>
      </c>
      <c r="M903" s="72"/>
      <c r="N903" s="14" t="s">
        <v>31</v>
      </c>
      <c r="O903" s="86"/>
      <c r="P903" s="92">
        <f>F903</f>
        <v>0</v>
      </c>
    </row>
    <row r="904" spans="2:16" ht="15.75" hidden="1" x14ac:dyDescent="0.25">
      <c r="B904" s="74"/>
      <c r="C904" s="73"/>
      <c r="E904" s="86"/>
      <c r="F904" s="86"/>
      <c r="H904" s="73"/>
      <c r="I904" s="14" t="s">
        <v>33</v>
      </c>
      <c r="J904" s="86"/>
      <c r="K904" s="86" t="str">
        <f>E902</f>
        <v xml:space="preserve">  </v>
      </c>
      <c r="M904" s="72"/>
      <c r="N904" s="73"/>
      <c r="O904" s="86"/>
      <c r="P904" s="92"/>
    </row>
    <row r="905" spans="2:16" ht="15.75" hidden="1" x14ac:dyDescent="0.25">
      <c r="B905" s="74"/>
      <c r="C905" s="73"/>
      <c r="E905" s="86"/>
      <c r="F905" s="86"/>
      <c r="H905" s="73"/>
      <c r="J905" s="86"/>
      <c r="K905" s="86"/>
      <c r="M905" s="72"/>
      <c r="N905" s="73"/>
      <c r="O905" s="86"/>
      <c r="P905" s="92"/>
    </row>
    <row r="906" spans="2:16" ht="15.75" hidden="1" x14ac:dyDescent="0.25">
      <c r="B906" s="70" t="str">
        <f>B901</f>
        <v xml:space="preserve">  </v>
      </c>
      <c r="C906" s="133" t="s">
        <v>34</v>
      </c>
      <c r="D906" s="133"/>
      <c r="E906" s="133"/>
      <c r="F906" s="133"/>
      <c r="H906" s="14" t="s">
        <v>103</v>
      </c>
      <c r="J906" s="86" t="str">
        <f>IFERROR(VLOOKUP(B906,Calculations!$Z$10:$AB$448,3,FALSE),0)</f>
        <v xml:space="preserve">  </v>
      </c>
      <c r="K906" s="86"/>
      <c r="M906" s="14" t="s">
        <v>104</v>
      </c>
      <c r="O906" s="86" t="str">
        <f>J906</f>
        <v xml:space="preserve">  </v>
      </c>
      <c r="P906" s="92"/>
    </row>
    <row r="907" spans="2:16" ht="15.75" hidden="1" x14ac:dyDescent="0.25">
      <c r="B907" s="74"/>
      <c r="C907" s="133"/>
      <c r="D907" s="133"/>
      <c r="E907" s="133"/>
      <c r="F907" s="133"/>
      <c r="H907" s="77"/>
      <c r="I907" s="14" t="s">
        <v>91</v>
      </c>
      <c r="J907" s="86"/>
      <c r="K907" s="86" t="str">
        <f>J906</f>
        <v xml:space="preserve">  </v>
      </c>
      <c r="M907" s="77"/>
      <c r="N907" s="14" t="s">
        <v>91</v>
      </c>
      <c r="O907" s="86"/>
      <c r="P907" s="92" t="str">
        <f>O906</f>
        <v xml:space="preserve">  </v>
      </c>
    </row>
    <row r="908" spans="2:16" ht="15.75" hidden="1" x14ac:dyDescent="0.25">
      <c r="B908" s="74"/>
      <c r="C908" s="133"/>
      <c r="D908" s="133"/>
      <c r="E908" s="133"/>
      <c r="F908" s="133"/>
      <c r="H908" s="77"/>
      <c r="J908" s="86"/>
      <c r="K908" s="86"/>
      <c r="M908" s="77"/>
      <c r="O908" s="86"/>
      <c r="P908" s="92"/>
    </row>
    <row r="909" spans="2:16" ht="15.75" hidden="1" x14ac:dyDescent="0.25">
      <c r="B909" s="74"/>
      <c r="C909" s="81"/>
      <c r="D909" s="81"/>
      <c r="E909" s="81"/>
      <c r="F909" s="81"/>
      <c r="H909" s="77"/>
      <c r="J909" s="86"/>
      <c r="K909" s="86"/>
      <c r="M909" s="77"/>
      <c r="O909" s="86"/>
      <c r="P909" s="92"/>
    </row>
    <row r="910" spans="2:16" ht="15.75" hidden="1" x14ac:dyDescent="0.25">
      <c r="B910" s="70" t="str">
        <f>B906</f>
        <v xml:space="preserve">  </v>
      </c>
      <c r="C910" s="14" t="s">
        <v>106</v>
      </c>
      <c r="E910" s="86" t="str">
        <f>IFERROR(VLOOKUP(B910,Calculations!$G$10:$W$448,17,FALSE),0)</f>
        <v xml:space="preserve">  </v>
      </c>
      <c r="F910" s="86"/>
      <c r="H910" s="133" t="s">
        <v>34</v>
      </c>
      <c r="I910" s="133"/>
      <c r="J910" s="133"/>
      <c r="K910" s="133"/>
      <c r="M910" s="14" t="s">
        <v>105</v>
      </c>
      <c r="O910" s="86" t="str">
        <f>E910</f>
        <v xml:space="preserve">  </v>
      </c>
      <c r="P910" s="92"/>
    </row>
    <row r="911" spans="2:16" ht="15.75" hidden="1" x14ac:dyDescent="0.25">
      <c r="B911" s="75"/>
      <c r="C911" s="82"/>
      <c r="D911" s="76" t="s">
        <v>31</v>
      </c>
      <c r="E911" s="89"/>
      <c r="F911" s="89" t="str">
        <f>E910</f>
        <v xml:space="preserve">  </v>
      </c>
      <c r="G911" s="76"/>
      <c r="H911" s="134"/>
      <c r="I911" s="134"/>
      <c r="J911" s="134"/>
      <c r="K911" s="134"/>
      <c r="L911" s="76"/>
      <c r="M911" s="82"/>
      <c r="N911" s="76" t="s">
        <v>31</v>
      </c>
      <c r="O911" s="89"/>
      <c r="P911" s="90" t="str">
        <f>O910</f>
        <v xml:space="preserve">  </v>
      </c>
    </row>
    <row r="912" spans="2:16" ht="15.75" hidden="1" x14ac:dyDescent="0.25">
      <c r="B912" s="60" t="str">
        <f>IFERROR(IF(EOMONTH(B910,1)&gt;Questionnaire!$I$9,"  ",EOMONTH(B910,1)),"  ")</f>
        <v xml:space="preserve">  </v>
      </c>
      <c r="C912" s="61" t="s">
        <v>32</v>
      </c>
      <c r="D912" s="61"/>
      <c r="E912" s="84">
        <f>IFERROR(-VLOOKUP(B912,Calculations!$G$10:$N$448,8,FALSE),0)</f>
        <v>0</v>
      </c>
      <c r="F912" s="84"/>
      <c r="G912" s="61"/>
      <c r="H912" s="61" t="s">
        <v>102</v>
      </c>
      <c r="I912" s="61"/>
      <c r="J912" s="84">
        <f>K914</f>
        <v>0</v>
      </c>
      <c r="K912" s="84"/>
      <c r="L912" s="61"/>
      <c r="M912" s="61" t="s">
        <v>102</v>
      </c>
      <c r="N912" s="68"/>
      <c r="O912" s="84">
        <f>J912</f>
        <v>0</v>
      </c>
      <c r="P912" s="91"/>
    </row>
    <row r="913" spans="2:16" ht="15.75" hidden="1" x14ac:dyDescent="0.25">
      <c r="B913" s="74"/>
      <c r="C913" s="14" t="s">
        <v>33</v>
      </c>
      <c r="E913" s="86" t="str">
        <f>IFERROR(VLOOKUP(B912,Calculations!$G$10:$M$448,7,FALSE),0)</f>
        <v xml:space="preserve">  </v>
      </c>
      <c r="F913" s="86"/>
      <c r="H913" s="14" t="s">
        <v>35</v>
      </c>
      <c r="J913" s="86" t="str">
        <f>K915</f>
        <v xml:space="preserve">  </v>
      </c>
      <c r="K913" s="86"/>
      <c r="M913" s="14" t="s">
        <v>94</v>
      </c>
      <c r="N913" s="73"/>
      <c r="O913" s="86" t="str">
        <f>J913</f>
        <v xml:space="preserve">  </v>
      </c>
      <c r="P913" s="92"/>
    </row>
    <row r="914" spans="2:16" ht="15.75" hidden="1" x14ac:dyDescent="0.25">
      <c r="B914" s="74"/>
      <c r="C914" s="73"/>
      <c r="D914" s="14" t="s">
        <v>31</v>
      </c>
      <c r="E914" s="86"/>
      <c r="F914" s="86">
        <f>IFERROR(E912+E913,0)</f>
        <v>0</v>
      </c>
      <c r="H914" s="73"/>
      <c r="I914" s="14" t="s">
        <v>32</v>
      </c>
      <c r="J914" s="86"/>
      <c r="K914" s="86">
        <f>E912</f>
        <v>0</v>
      </c>
      <c r="M914" s="72"/>
      <c r="N914" s="14" t="s">
        <v>31</v>
      </c>
      <c r="O914" s="86"/>
      <c r="P914" s="92">
        <f>F914</f>
        <v>0</v>
      </c>
    </row>
    <row r="915" spans="2:16" ht="15.75" hidden="1" x14ac:dyDescent="0.25">
      <c r="B915" s="74"/>
      <c r="C915" s="73"/>
      <c r="E915" s="86"/>
      <c r="F915" s="86"/>
      <c r="H915" s="73"/>
      <c r="I915" s="14" t="s">
        <v>33</v>
      </c>
      <c r="J915" s="86"/>
      <c r="K915" s="86" t="str">
        <f>E913</f>
        <v xml:space="preserve">  </v>
      </c>
      <c r="M915" s="72"/>
      <c r="N915" s="73"/>
      <c r="O915" s="86"/>
      <c r="P915" s="92"/>
    </row>
    <row r="916" spans="2:16" ht="15.75" hidden="1" x14ac:dyDescent="0.25">
      <c r="B916" s="74"/>
      <c r="C916" s="73"/>
      <c r="E916" s="86"/>
      <c r="F916" s="86"/>
      <c r="H916" s="73"/>
      <c r="J916" s="86"/>
      <c r="K916" s="86"/>
      <c r="M916" s="72"/>
      <c r="N916" s="73"/>
      <c r="O916" s="86"/>
      <c r="P916" s="92"/>
    </row>
    <row r="917" spans="2:16" ht="15.75" hidden="1" x14ac:dyDescent="0.25">
      <c r="B917" s="70" t="str">
        <f>B912</f>
        <v xml:space="preserve">  </v>
      </c>
      <c r="C917" s="133" t="s">
        <v>34</v>
      </c>
      <c r="D917" s="133"/>
      <c r="E917" s="133"/>
      <c r="F917" s="133"/>
      <c r="H917" s="14" t="s">
        <v>103</v>
      </c>
      <c r="J917" s="86" t="str">
        <f>IFERROR(VLOOKUP(B917,Calculations!$Z$10:$AB$448,3,FALSE),0)</f>
        <v xml:space="preserve">  </v>
      </c>
      <c r="K917" s="86"/>
      <c r="M917" s="14" t="s">
        <v>104</v>
      </c>
      <c r="O917" s="86" t="str">
        <f>J917</f>
        <v xml:space="preserve">  </v>
      </c>
      <c r="P917" s="92"/>
    </row>
    <row r="918" spans="2:16" ht="15.75" hidden="1" x14ac:dyDescent="0.25">
      <c r="B918" s="74"/>
      <c r="C918" s="133"/>
      <c r="D918" s="133"/>
      <c r="E918" s="133"/>
      <c r="F918" s="133"/>
      <c r="H918" s="77"/>
      <c r="I918" s="14" t="s">
        <v>91</v>
      </c>
      <c r="J918" s="86"/>
      <c r="K918" s="86" t="str">
        <f>J917</f>
        <v xml:space="preserve">  </v>
      </c>
      <c r="M918" s="77"/>
      <c r="N918" s="14" t="s">
        <v>91</v>
      </c>
      <c r="O918" s="86"/>
      <c r="P918" s="92" t="str">
        <f>O917</f>
        <v xml:space="preserve">  </v>
      </c>
    </row>
    <row r="919" spans="2:16" ht="15.75" hidden="1" x14ac:dyDescent="0.25">
      <c r="B919" s="74"/>
      <c r="C919" s="133"/>
      <c r="D919" s="133"/>
      <c r="E919" s="133"/>
      <c r="F919" s="133"/>
      <c r="H919" s="77"/>
      <c r="J919" s="86"/>
      <c r="K919" s="86"/>
      <c r="M919" s="77"/>
      <c r="O919" s="86"/>
      <c r="P919" s="92"/>
    </row>
    <row r="920" spans="2:16" ht="15.75" hidden="1" x14ac:dyDescent="0.25">
      <c r="B920" s="74"/>
      <c r="C920" s="81"/>
      <c r="D920" s="81"/>
      <c r="E920" s="81"/>
      <c r="F920" s="81"/>
      <c r="H920" s="77"/>
      <c r="J920" s="86"/>
      <c r="K920" s="86"/>
      <c r="M920" s="77"/>
      <c r="O920" s="86"/>
      <c r="P920" s="92"/>
    </row>
    <row r="921" spans="2:16" ht="15.75" hidden="1" x14ac:dyDescent="0.25">
      <c r="B921" s="70" t="str">
        <f>B917</f>
        <v xml:space="preserve">  </v>
      </c>
      <c r="C921" s="14" t="s">
        <v>106</v>
      </c>
      <c r="E921" s="86" t="str">
        <f>IFERROR(VLOOKUP(B921,Calculations!$G$10:$W$448,17,FALSE),0)</f>
        <v xml:space="preserve">  </v>
      </c>
      <c r="F921" s="86"/>
      <c r="H921" s="133" t="s">
        <v>34</v>
      </c>
      <c r="I921" s="133"/>
      <c r="J921" s="133"/>
      <c r="K921" s="133"/>
      <c r="M921" s="14" t="s">
        <v>105</v>
      </c>
      <c r="O921" s="86" t="str">
        <f>E921</f>
        <v xml:space="preserve">  </v>
      </c>
      <c r="P921" s="92"/>
    </row>
    <row r="922" spans="2:16" ht="15.75" hidden="1" x14ac:dyDescent="0.25">
      <c r="B922" s="75"/>
      <c r="C922" s="82"/>
      <c r="D922" s="76" t="s">
        <v>31</v>
      </c>
      <c r="E922" s="89"/>
      <c r="F922" s="89" t="str">
        <f>E921</f>
        <v xml:space="preserve">  </v>
      </c>
      <c r="G922" s="76"/>
      <c r="H922" s="134"/>
      <c r="I922" s="134"/>
      <c r="J922" s="134"/>
      <c r="K922" s="134"/>
      <c r="L922" s="76"/>
      <c r="M922" s="82"/>
      <c r="N922" s="76" t="s">
        <v>31</v>
      </c>
      <c r="O922" s="89"/>
      <c r="P922" s="90" t="str">
        <f>O921</f>
        <v xml:space="preserve">  </v>
      </c>
    </row>
    <row r="923" spans="2:16" ht="15.75" hidden="1" x14ac:dyDescent="0.25">
      <c r="B923" s="60" t="str">
        <f>IFERROR(IF(EOMONTH(B921,1)&gt;Questionnaire!$I$9,"  ",EOMONTH(B921,1)),"  ")</f>
        <v xml:space="preserve">  </v>
      </c>
      <c r="C923" s="61" t="s">
        <v>32</v>
      </c>
      <c r="D923" s="61"/>
      <c r="E923" s="84">
        <f>IFERROR(-VLOOKUP(B923,Calculations!$G$10:$N$448,8,FALSE),0)</f>
        <v>0</v>
      </c>
      <c r="F923" s="84"/>
      <c r="G923" s="61"/>
      <c r="H923" s="61" t="s">
        <v>102</v>
      </c>
      <c r="I923" s="61"/>
      <c r="J923" s="84">
        <f>K925</f>
        <v>0</v>
      </c>
      <c r="K923" s="84"/>
      <c r="L923" s="61"/>
      <c r="M923" s="61" t="s">
        <v>102</v>
      </c>
      <c r="N923" s="68"/>
      <c r="O923" s="84">
        <f>J923</f>
        <v>0</v>
      </c>
      <c r="P923" s="91"/>
    </row>
    <row r="924" spans="2:16" ht="15.75" hidden="1" x14ac:dyDescent="0.25">
      <c r="B924" s="74"/>
      <c r="C924" s="14" t="s">
        <v>33</v>
      </c>
      <c r="E924" s="86" t="str">
        <f>IFERROR(VLOOKUP(B923,Calculations!$G$10:$M$448,7,FALSE),0)</f>
        <v xml:space="preserve">  </v>
      </c>
      <c r="F924" s="86"/>
      <c r="H924" s="14" t="s">
        <v>35</v>
      </c>
      <c r="J924" s="86" t="str">
        <f>K926</f>
        <v xml:space="preserve">  </v>
      </c>
      <c r="K924" s="86"/>
      <c r="M924" s="14" t="s">
        <v>94</v>
      </c>
      <c r="N924" s="73"/>
      <c r="O924" s="86" t="str">
        <f>J924</f>
        <v xml:space="preserve">  </v>
      </c>
      <c r="P924" s="92"/>
    </row>
    <row r="925" spans="2:16" ht="15.75" hidden="1" x14ac:dyDescent="0.25">
      <c r="B925" s="74"/>
      <c r="C925" s="73"/>
      <c r="D925" s="14" t="s">
        <v>31</v>
      </c>
      <c r="E925" s="86"/>
      <c r="F925" s="86">
        <f>IFERROR(E923+E924,0)</f>
        <v>0</v>
      </c>
      <c r="H925" s="73"/>
      <c r="I925" s="14" t="s">
        <v>32</v>
      </c>
      <c r="J925" s="86"/>
      <c r="K925" s="86">
        <f>E923</f>
        <v>0</v>
      </c>
      <c r="M925" s="72"/>
      <c r="N925" s="14" t="s">
        <v>31</v>
      </c>
      <c r="O925" s="86"/>
      <c r="P925" s="92">
        <f>F925</f>
        <v>0</v>
      </c>
    </row>
    <row r="926" spans="2:16" ht="15.75" hidden="1" x14ac:dyDescent="0.25">
      <c r="B926" s="74"/>
      <c r="C926" s="73"/>
      <c r="E926" s="86"/>
      <c r="F926" s="86"/>
      <c r="H926" s="73"/>
      <c r="I926" s="14" t="s">
        <v>33</v>
      </c>
      <c r="J926" s="86"/>
      <c r="K926" s="86" t="str">
        <f>E924</f>
        <v xml:space="preserve">  </v>
      </c>
      <c r="M926" s="72"/>
      <c r="N926" s="73"/>
      <c r="O926" s="86"/>
      <c r="P926" s="92"/>
    </row>
    <row r="927" spans="2:16" ht="15.75" hidden="1" x14ac:dyDescent="0.25">
      <c r="B927" s="74"/>
      <c r="C927" s="73"/>
      <c r="E927" s="86"/>
      <c r="F927" s="86"/>
      <c r="H927" s="73"/>
      <c r="J927" s="86"/>
      <c r="K927" s="86"/>
      <c r="M927" s="72"/>
      <c r="N927" s="73"/>
      <c r="O927" s="86"/>
      <c r="P927" s="92"/>
    </row>
    <row r="928" spans="2:16" ht="15.75" hidden="1" x14ac:dyDescent="0.25">
      <c r="B928" s="70" t="str">
        <f>B923</f>
        <v xml:space="preserve">  </v>
      </c>
      <c r="C928" s="133" t="s">
        <v>34</v>
      </c>
      <c r="D928" s="133"/>
      <c r="E928" s="133"/>
      <c r="F928" s="133"/>
      <c r="H928" s="14" t="s">
        <v>103</v>
      </c>
      <c r="J928" s="86" t="str">
        <f>IFERROR(VLOOKUP(B928,Calculations!$Z$10:$AB$448,3,FALSE),0)</f>
        <v xml:space="preserve">  </v>
      </c>
      <c r="K928" s="86"/>
      <c r="M928" s="14" t="s">
        <v>104</v>
      </c>
      <c r="O928" s="86" t="str">
        <f>J928</f>
        <v xml:space="preserve">  </v>
      </c>
      <c r="P928" s="92"/>
    </row>
    <row r="929" spans="2:16" ht="15.75" hidden="1" x14ac:dyDescent="0.25">
      <c r="B929" s="74"/>
      <c r="C929" s="133"/>
      <c r="D929" s="133"/>
      <c r="E929" s="133"/>
      <c r="F929" s="133"/>
      <c r="H929" s="77"/>
      <c r="I929" s="14" t="s">
        <v>91</v>
      </c>
      <c r="J929" s="86"/>
      <c r="K929" s="86" t="str">
        <f>J928</f>
        <v xml:space="preserve">  </v>
      </c>
      <c r="M929" s="77"/>
      <c r="N929" s="14" t="s">
        <v>91</v>
      </c>
      <c r="O929" s="86"/>
      <c r="P929" s="92" t="str">
        <f>O928</f>
        <v xml:space="preserve">  </v>
      </c>
    </row>
    <row r="930" spans="2:16" ht="15.75" hidden="1" x14ac:dyDescent="0.25">
      <c r="B930" s="74"/>
      <c r="C930" s="133"/>
      <c r="D930" s="133"/>
      <c r="E930" s="133"/>
      <c r="F930" s="133"/>
      <c r="H930" s="77"/>
      <c r="J930" s="86"/>
      <c r="K930" s="86"/>
      <c r="M930" s="77"/>
      <c r="O930" s="86"/>
      <c r="P930" s="92"/>
    </row>
    <row r="931" spans="2:16" ht="15.75" hidden="1" x14ac:dyDescent="0.25">
      <c r="B931" s="74"/>
      <c r="C931" s="81"/>
      <c r="D931" s="81"/>
      <c r="E931" s="81"/>
      <c r="F931" s="81"/>
      <c r="H931" s="77"/>
      <c r="J931" s="86"/>
      <c r="K931" s="86"/>
      <c r="M931" s="77"/>
      <c r="O931" s="86"/>
      <c r="P931" s="92"/>
    </row>
    <row r="932" spans="2:16" ht="15.75" hidden="1" x14ac:dyDescent="0.25">
      <c r="B932" s="70" t="str">
        <f>B928</f>
        <v xml:space="preserve">  </v>
      </c>
      <c r="C932" s="14" t="s">
        <v>106</v>
      </c>
      <c r="E932" s="86" t="str">
        <f>IFERROR(VLOOKUP(B932,Calculations!$G$10:$W$448,17,FALSE),0)</f>
        <v xml:space="preserve">  </v>
      </c>
      <c r="F932" s="86"/>
      <c r="H932" s="133" t="s">
        <v>34</v>
      </c>
      <c r="I932" s="133"/>
      <c r="J932" s="133"/>
      <c r="K932" s="133"/>
      <c r="M932" s="14" t="s">
        <v>105</v>
      </c>
      <c r="O932" s="86" t="str">
        <f>E932</f>
        <v xml:space="preserve">  </v>
      </c>
      <c r="P932" s="92"/>
    </row>
    <row r="933" spans="2:16" ht="15.75" hidden="1" x14ac:dyDescent="0.25">
      <c r="B933" s="75"/>
      <c r="C933" s="82"/>
      <c r="D933" s="76" t="s">
        <v>31</v>
      </c>
      <c r="E933" s="89"/>
      <c r="F933" s="89" t="str">
        <f>E932</f>
        <v xml:space="preserve">  </v>
      </c>
      <c r="G933" s="76"/>
      <c r="H933" s="134"/>
      <c r="I933" s="134"/>
      <c r="J933" s="134"/>
      <c r="K933" s="134"/>
      <c r="L933" s="76"/>
      <c r="M933" s="82"/>
      <c r="N933" s="76" t="s">
        <v>31</v>
      </c>
      <c r="O933" s="89"/>
      <c r="P933" s="90" t="str">
        <f>O932</f>
        <v xml:space="preserve">  </v>
      </c>
    </row>
    <row r="934" spans="2:16" ht="15.75" hidden="1" x14ac:dyDescent="0.25">
      <c r="B934" s="60" t="str">
        <f>IFERROR(IF(EOMONTH(B932,1)&gt;Questionnaire!$I$9,"  ",EOMONTH(B932,1)),"  ")</f>
        <v xml:space="preserve">  </v>
      </c>
      <c r="C934" s="61" t="s">
        <v>32</v>
      </c>
      <c r="D934" s="61"/>
      <c r="E934" s="84">
        <f>IFERROR(-VLOOKUP(B934,Calculations!$G$10:$N$448,8,FALSE),0)</f>
        <v>0</v>
      </c>
      <c r="F934" s="84"/>
      <c r="G934" s="61"/>
      <c r="H934" s="61" t="s">
        <v>102</v>
      </c>
      <c r="I934" s="61"/>
      <c r="J934" s="84">
        <f>K936</f>
        <v>0</v>
      </c>
      <c r="K934" s="84"/>
      <c r="L934" s="61"/>
      <c r="M934" s="61" t="s">
        <v>102</v>
      </c>
      <c r="N934" s="68"/>
      <c r="O934" s="84">
        <f>J934</f>
        <v>0</v>
      </c>
      <c r="P934" s="91"/>
    </row>
    <row r="935" spans="2:16" ht="15.75" hidden="1" x14ac:dyDescent="0.25">
      <c r="B935" s="74"/>
      <c r="C935" s="14" t="s">
        <v>33</v>
      </c>
      <c r="E935" s="86" t="str">
        <f>IFERROR(VLOOKUP(B934,Calculations!$G$10:$M$448,7,FALSE),0)</f>
        <v xml:space="preserve">  </v>
      </c>
      <c r="F935" s="86"/>
      <c r="H935" s="14" t="s">
        <v>35</v>
      </c>
      <c r="J935" s="86" t="str">
        <f>K937</f>
        <v xml:space="preserve">  </v>
      </c>
      <c r="K935" s="86"/>
      <c r="M935" s="14" t="s">
        <v>94</v>
      </c>
      <c r="N935" s="73"/>
      <c r="O935" s="86" t="str">
        <f>J935</f>
        <v xml:space="preserve">  </v>
      </c>
      <c r="P935" s="92"/>
    </row>
    <row r="936" spans="2:16" ht="15.75" hidden="1" x14ac:dyDescent="0.25">
      <c r="B936" s="74"/>
      <c r="C936" s="73"/>
      <c r="D936" s="14" t="s">
        <v>31</v>
      </c>
      <c r="E936" s="86"/>
      <c r="F936" s="86">
        <f>IFERROR(E934+E935,0)</f>
        <v>0</v>
      </c>
      <c r="H936" s="73"/>
      <c r="I936" s="14" t="s">
        <v>32</v>
      </c>
      <c r="J936" s="86"/>
      <c r="K936" s="86">
        <f>E934</f>
        <v>0</v>
      </c>
      <c r="M936" s="72"/>
      <c r="N936" s="14" t="s">
        <v>31</v>
      </c>
      <c r="O936" s="86"/>
      <c r="P936" s="92">
        <f>F936</f>
        <v>0</v>
      </c>
    </row>
    <row r="937" spans="2:16" ht="15.75" hidden="1" x14ac:dyDescent="0.25">
      <c r="B937" s="74"/>
      <c r="C937" s="73"/>
      <c r="E937" s="86"/>
      <c r="F937" s="86"/>
      <c r="H937" s="73"/>
      <c r="I937" s="14" t="s">
        <v>33</v>
      </c>
      <c r="J937" s="86"/>
      <c r="K937" s="86" t="str">
        <f>E935</f>
        <v xml:space="preserve">  </v>
      </c>
      <c r="M937" s="72"/>
      <c r="N937" s="73"/>
      <c r="O937" s="86"/>
      <c r="P937" s="92"/>
    </row>
    <row r="938" spans="2:16" ht="15.75" hidden="1" x14ac:dyDescent="0.25">
      <c r="B938" s="74"/>
      <c r="C938" s="73"/>
      <c r="E938" s="86"/>
      <c r="F938" s="86"/>
      <c r="H938" s="73"/>
      <c r="J938" s="86"/>
      <c r="K938" s="86"/>
      <c r="M938" s="72"/>
      <c r="N938" s="73"/>
      <c r="O938" s="86"/>
      <c r="P938" s="92"/>
    </row>
    <row r="939" spans="2:16" ht="15.75" hidden="1" x14ac:dyDescent="0.25">
      <c r="B939" s="70" t="str">
        <f>B934</f>
        <v xml:space="preserve">  </v>
      </c>
      <c r="C939" s="133" t="s">
        <v>34</v>
      </c>
      <c r="D939" s="133"/>
      <c r="E939" s="133"/>
      <c r="F939" s="133"/>
      <c r="H939" s="14" t="s">
        <v>103</v>
      </c>
      <c r="J939" s="86" t="str">
        <f>IFERROR(VLOOKUP(B939,Calculations!$Z$10:$AB$448,3,FALSE),0)</f>
        <v xml:space="preserve">  </v>
      </c>
      <c r="K939" s="86"/>
      <c r="M939" s="14" t="s">
        <v>104</v>
      </c>
      <c r="O939" s="86" t="str">
        <f>J939</f>
        <v xml:space="preserve">  </v>
      </c>
      <c r="P939" s="92"/>
    </row>
    <row r="940" spans="2:16" ht="15.75" hidden="1" x14ac:dyDescent="0.25">
      <c r="B940" s="74"/>
      <c r="C940" s="133"/>
      <c r="D940" s="133"/>
      <c r="E940" s="133"/>
      <c r="F940" s="133"/>
      <c r="H940" s="77"/>
      <c r="I940" s="14" t="s">
        <v>91</v>
      </c>
      <c r="J940" s="86"/>
      <c r="K940" s="86" t="str">
        <f>J939</f>
        <v xml:space="preserve">  </v>
      </c>
      <c r="M940" s="77"/>
      <c r="N940" s="14" t="s">
        <v>91</v>
      </c>
      <c r="O940" s="86"/>
      <c r="P940" s="92" t="str">
        <f>O939</f>
        <v xml:space="preserve">  </v>
      </c>
    </row>
    <row r="941" spans="2:16" ht="15.75" hidden="1" x14ac:dyDescent="0.25">
      <c r="B941" s="74"/>
      <c r="C941" s="133"/>
      <c r="D941" s="133"/>
      <c r="E941" s="133"/>
      <c r="F941" s="133"/>
      <c r="H941" s="77"/>
      <c r="J941" s="86"/>
      <c r="K941" s="86"/>
      <c r="M941" s="77"/>
      <c r="O941" s="86"/>
      <c r="P941" s="92"/>
    </row>
    <row r="942" spans="2:16" ht="15.75" hidden="1" x14ac:dyDescent="0.25">
      <c r="B942" s="74"/>
      <c r="C942" s="81"/>
      <c r="D942" s="81"/>
      <c r="E942" s="81"/>
      <c r="F942" s="81"/>
      <c r="H942" s="77"/>
      <c r="J942" s="86"/>
      <c r="K942" s="86"/>
      <c r="M942" s="77"/>
      <c r="O942" s="86"/>
      <c r="P942" s="92"/>
    </row>
    <row r="943" spans="2:16" ht="15.75" hidden="1" x14ac:dyDescent="0.25">
      <c r="B943" s="70" t="str">
        <f>B939</f>
        <v xml:space="preserve">  </v>
      </c>
      <c r="C943" s="14" t="s">
        <v>106</v>
      </c>
      <c r="E943" s="86" t="str">
        <f>IFERROR(VLOOKUP(B943,Calculations!$G$10:$W$448,17,FALSE),0)</f>
        <v xml:space="preserve">  </v>
      </c>
      <c r="F943" s="86"/>
      <c r="H943" s="133" t="s">
        <v>34</v>
      </c>
      <c r="I943" s="133"/>
      <c r="J943" s="133"/>
      <c r="K943" s="133"/>
      <c r="M943" s="14" t="s">
        <v>105</v>
      </c>
      <c r="O943" s="86" t="str">
        <f>E943</f>
        <v xml:space="preserve">  </v>
      </c>
      <c r="P943" s="92"/>
    </row>
    <row r="944" spans="2:16" ht="15.75" hidden="1" x14ac:dyDescent="0.25">
      <c r="B944" s="75"/>
      <c r="C944" s="82"/>
      <c r="D944" s="76" t="s">
        <v>31</v>
      </c>
      <c r="E944" s="89"/>
      <c r="F944" s="89" t="str">
        <f>E943</f>
        <v xml:space="preserve">  </v>
      </c>
      <c r="G944" s="76"/>
      <c r="H944" s="134"/>
      <c r="I944" s="134"/>
      <c r="J944" s="134"/>
      <c r="K944" s="134"/>
      <c r="L944" s="76"/>
      <c r="M944" s="82"/>
      <c r="N944" s="76" t="s">
        <v>31</v>
      </c>
      <c r="O944" s="89"/>
      <c r="P944" s="90" t="str">
        <f>O943</f>
        <v xml:space="preserve">  </v>
      </c>
    </row>
    <row r="945" spans="2:16" ht="15.75" hidden="1" x14ac:dyDescent="0.25">
      <c r="B945" s="60" t="str">
        <f>IFERROR(IF(EOMONTH(B943,1)&gt;Questionnaire!$I$9,"  ",EOMONTH(B943,1)),"  ")</f>
        <v xml:space="preserve">  </v>
      </c>
      <c r="C945" s="61" t="s">
        <v>32</v>
      </c>
      <c r="D945" s="61"/>
      <c r="E945" s="84">
        <f>IFERROR(-VLOOKUP(B945,Calculations!$G$10:$N$448,8,FALSE),0)</f>
        <v>0</v>
      </c>
      <c r="F945" s="84"/>
      <c r="G945" s="61"/>
      <c r="H945" s="61" t="s">
        <v>102</v>
      </c>
      <c r="I945" s="61"/>
      <c r="J945" s="84">
        <f>K947</f>
        <v>0</v>
      </c>
      <c r="K945" s="84"/>
      <c r="L945" s="61"/>
      <c r="M945" s="61" t="s">
        <v>102</v>
      </c>
      <c r="N945" s="68"/>
      <c r="O945" s="84">
        <f>J945</f>
        <v>0</v>
      </c>
      <c r="P945" s="91"/>
    </row>
    <row r="946" spans="2:16" ht="15.75" hidden="1" x14ac:dyDescent="0.25">
      <c r="B946" s="74"/>
      <c r="C946" s="14" t="s">
        <v>33</v>
      </c>
      <c r="E946" s="86" t="str">
        <f>IFERROR(VLOOKUP(B945,Calculations!$G$10:$M$448,7,FALSE),0)</f>
        <v xml:space="preserve">  </v>
      </c>
      <c r="F946" s="86"/>
      <c r="H946" s="14" t="s">
        <v>35</v>
      </c>
      <c r="J946" s="86" t="str">
        <f>K948</f>
        <v xml:space="preserve">  </v>
      </c>
      <c r="K946" s="86"/>
      <c r="M946" s="14" t="s">
        <v>94</v>
      </c>
      <c r="N946" s="73"/>
      <c r="O946" s="86" t="str">
        <f>J946</f>
        <v xml:space="preserve">  </v>
      </c>
      <c r="P946" s="92"/>
    </row>
    <row r="947" spans="2:16" ht="15.75" hidden="1" x14ac:dyDescent="0.25">
      <c r="B947" s="74"/>
      <c r="C947" s="73"/>
      <c r="D947" s="14" t="s">
        <v>31</v>
      </c>
      <c r="E947" s="86"/>
      <c r="F947" s="86">
        <f>IFERROR(E945+E946,0)</f>
        <v>0</v>
      </c>
      <c r="H947" s="73"/>
      <c r="I947" s="14" t="s">
        <v>32</v>
      </c>
      <c r="J947" s="86"/>
      <c r="K947" s="86">
        <f>E945</f>
        <v>0</v>
      </c>
      <c r="M947" s="72"/>
      <c r="N947" s="14" t="s">
        <v>31</v>
      </c>
      <c r="O947" s="86"/>
      <c r="P947" s="92">
        <f>F947</f>
        <v>0</v>
      </c>
    </row>
    <row r="948" spans="2:16" ht="15.75" hidden="1" x14ac:dyDescent="0.25">
      <c r="B948" s="74"/>
      <c r="C948" s="73"/>
      <c r="E948" s="86"/>
      <c r="F948" s="86"/>
      <c r="H948" s="73"/>
      <c r="I948" s="14" t="s">
        <v>33</v>
      </c>
      <c r="J948" s="86"/>
      <c r="K948" s="86" t="str">
        <f>E946</f>
        <v xml:space="preserve">  </v>
      </c>
      <c r="M948" s="72"/>
      <c r="N948" s="73"/>
      <c r="O948" s="86"/>
      <c r="P948" s="92"/>
    </row>
    <row r="949" spans="2:16" ht="15.75" hidden="1" x14ac:dyDescent="0.25">
      <c r="B949" s="74"/>
      <c r="C949" s="73"/>
      <c r="E949" s="86"/>
      <c r="F949" s="86"/>
      <c r="H949" s="73"/>
      <c r="J949" s="86"/>
      <c r="K949" s="86"/>
      <c r="M949" s="72"/>
      <c r="N949" s="73"/>
      <c r="O949" s="86"/>
      <c r="P949" s="92"/>
    </row>
    <row r="950" spans="2:16" ht="15.75" hidden="1" x14ac:dyDescent="0.25">
      <c r="B950" s="70" t="str">
        <f>B945</f>
        <v xml:space="preserve">  </v>
      </c>
      <c r="C950" s="133" t="s">
        <v>34</v>
      </c>
      <c r="D950" s="133"/>
      <c r="E950" s="133"/>
      <c r="F950" s="133"/>
      <c r="H950" s="14" t="s">
        <v>103</v>
      </c>
      <c r="J950" s="86" t="str">
        <f>IFERROR(VLOOKUP(B950,Calculations!$Z$10:$AB$448,3,FALSE),0)</f>
        <v xml:space="preserve">  </v>
      </c>
      <c r="K950" s="86"/>
      <c r="M950" s="14" t="s">
        <v>104</v>
      </c>
      <c r="O950" s="86" t="str">
        <f>J950</f>
        <v xml:space="preserve">  </v>
      </c>
      <c r="P950" s="92"/>
    </row>
    <row r="951" spans="2:16" ht="15.75" hidden="1" x14ac:dyDescent="0.25">
      <c r="B951" s="74"/>
      <c r="C951" s="133"/>
      <c r="D951" s="133"/>
      <c r="E951" s="133"/>
      <c r="F951" s="133"/>
      <c r="H951" s="77"/>
      <c r="I951" s="14" t="s">
        <v>91</v>
      </c>
      <c r="J951" s="86"/>
      <c r="K951" s="86" t="str">
        <f>J950</f>
        <v xml:space="preserve">  </v>
      </c>
      <c r="M951" s="77"/>
      <c r="N951" s="14" t="s">
        <v>91</v>
      </c>
      <c r="O951" s="86"/>
      <c r="P951" s="92" t="str">
        <f>O950</f>
        <v xml:space="preserve">  </v>
      </c>
    </row>
    <row r="952" spans="2:16" ht="15.75" hidden="1" x14ac:dyDescent="0.25">
      <c r="B952" s="74"/>
      <c r="C952" s="133"/>
      <c r="D952" s="133"/>
      <c r="E952" s="133"/>
      <c r="F952" s="133"/>
      <c r="H952" s="77"/>
      <c r="J952" s="86"/>
      <c r="K952" s="86"/>
      <c r="M952" s="77"/>
      <c r="O952" s="86"/>
      <c r="P952" s="92"/>
    </row>
    <row r="953" spans="2:16" ht="15.75" hidden="1" x14ac:dyDescent="0.25">
      <c r="B953" s="74"/>
      <c r="C953" s="81"/>
      <c r="D953" s="81"/>
      <c r="E953" s="81"/>
      <c r="F953" s="81"/>
      <c r="H953" s="77"/>
      <c r="J953" s="86"/>
      <c r="K953" s="86"/>
      <c r="M953" s="77"/>
      <c r="O953" s="86"/>
      <c r="P953" s="92"/>
    </row>
    <row r="954" spans="2:16" ht="15.75" hidden="1" x14ac:dyDescent="0.25">
      <c r="B954" s="70" t="str">
        <f>B950</f>
        <v xml:space="preserve">  </v>
      </c>
      <c r="C954" s="14" t="s">
        <v>106</v>
      </c>
      <c r="E954" s="86" t="str">
        <f>IFERROR(VLOOKUP(B954,Calculations!$G$10:$W$448,17,FALSE),0)</f>
        <v xml:space="preserve">  </v>
      </c>
      <c r="F954" s="86"/>
      <c r="H954" s="133" t="s">
        <v>34</v>
      </c>
      <c r="I954" s="133"/>
      <c r="J954" s="133"/>
      <c r="K954" s="133"/>
      <c r="M954" s="14" t="s">
        <v>105</v>
      </c>
      <c r="O954" s="86" t="str">
        <f>E954</f>
        <v xml:space="preserve">  </v>
      </c>
      <c r="P954" s="92"/>
    </row>
    <row r="955" spans="2:16" ht="15.75" hidden="1" x14ac:dyDescent="0.25">
      <c r="B955" s="75"/>
      <c r="C955" s="82"/>
      <c r="D955" s="76" t="s">
        <v>31</v>
      </c>
      <c r="E955" s="89"/>
      <c r="F955" s="89" t="str">
        <f>E954</f>
        <v xml:space="preserve">  </v>
      </c>
      <c r="G955" s="76"/>
      <c r="H955" s="134"/>
      <c r="I955" s="134"/>
      <c r="J955" s="134"/>
      <c r="K955" s="134"/>
      <c r="L955" s="76"/>
      <c r="M955" s="82"/>
      <c r="N955" s="76" t="s">
        <v>31</v>
      </c>
      <c r="O955" s="89"/>
      <c r="P955" s="90" t="str">
        <f>O954</f>
        <v xml:space="preserve">  </v>
      </c>
    </row>
    <row r="956" spans="2:16" ht="15.75" hidden="1" x14ac:dyDescent="0.25">
      <c r="B956" s="60" t="str">
        <f>IFERROR(IF(EOMONTH(B954,1)&gt;Questionnaire!$I$9,"  ",EOMONTH(B954,1)),"  ")</f>
        <v xml:space="preserve">  </v>
      </c>
      <c r="C956" s="61" t="s">
        <v>32</v>
      </c>
      <c r="D956" s="61"/>
      <c r="E956" s="84">
        <f>IFERROR(-VLOOKUP(B956,Calculations!$G$10:$N$448,8,FALSE),0)</f>
        <v>0</v>
      </c>
      <c r="F956" s="84"/>
      <c r="G956" s="61"/>
      <c r="H956" s="61" t="s">
        <v>102</v>
      </c>
      <c r="I956" s="61"/>
      <c r="J956" s="84">
        <f>K958</f>
        <v>0</v>
      </c>
      <c r="K956" s="84"/>
      <c r="L956" s="61"/>
      <c r="M956" s="61" t="s">
        <v>102</v>
      </c>
      <c r="N956" s="68"/>
      <c r="O956" s="84">
        <f>J956</f>
        <v>0</v>
      </c>
      <c r="P956" s="91"/>
    </row>
    <row r="957" spans="2:16" ht="15.75" hidden="1" x14ac:dyDescent="0.25">
      <c r="B957" s="74"/>
      <c r="C957" s="14" t="s">
        <v>33</v>
      </c>
      <c r="E957" s="86" t="str">
        <f>IFERROR(VLOOKUP(B956,Calculations!$G$10:$M$448,7,FALSE),0)</f>
        <v xml:space="preserve">  </v>
      </c>
      <c r="F957" s="86"/>
      <c r="H957" s="14" t="s">
        <v>35</v>
      </c>
      <c r="J957" s="86" t="str">
        <f>K959</f>
        <v xml:space="preserve">  </v>
      </c>
      <c r="K957" s="86"/>
      <c r="M957" s="14" t="s">
        <v>94</v>
      </c>
      <c r="N957" s="73"/>
      <c r="O957" s="86" t="str">
        <f>J957</f>
        <v xml:space="preserve">  </v>
      </c>
      <c r="P957" s="92"/>
    </row>
    <row r="958" spans="2:16" ht="15.75" hidden="1" x14ac:dyDescent="0.25">
      <c r="B958" s="74"/>
      <c r="C958" s="73"/>
      <c r="D958" s="14" t="s">
        <v>31</v>
      </c>
      <c r="E958" s="86"/>
      <c r="F958" s="86">
        <f>IFERROR(E956+E957,0)</f>
        <v>0</v>
      </c>
      <c r="H958" s="73"/>
      <c r="I958" s="14" t="s">
        <v>32</v>
      </c>
      <c r="J958" s="86"/>
      <c r="K958" s="86">
        <f>E956</f>
        <v>0</v>
      </c>
      <c r="M958" s="72"/>
      <c r="N958" s="14" t="s">
        <v>31</v>
      </c>
      <c r="O958" s="86"/>
      <c r="P958" s="92">
        <f>F958</f>
        <v>0</v>
      </c>
    </row>
    <row r="959" spans="2:16" ht="15.75" hidden="1" x14ac:dyDescent="0.25">
      <c r="B959" s="74"/>
      <c r="C959" s="73"/>
      <c r="E959" s="86"/>
      <c r="F959" s="86"/>
      <c r="H959" s="73"/>
      <c r="I959" s="14" t="s">
        <v>33</v>
      </c>
      <c r="J959" s="86"/>
      <c r="K959" s="86" t="str">
        <f>E957</f>
        <v xml:space="preserve">  </v>
      </c>
      <c r="M959" s="72"/>
      <c r="N959" s="73"/>
      <c r="O959" s="86"/>
      <c r="P959" s="92"/>
    </row>
    <row r="960" spans="2:16" ht="15.75" hidden="1" x14ac:dyDescent="0.25">
      <c r="B960" s="74"/>
      <c r="C960" s="73"/>
      <c r="E960" s="86"/>
      <c r="F960" s="86"/>
      <c r="H960" s="73"/>
      <c r="J960" s="86"/>
      <c r="K960" s="86"/>
      <c r="M960" s="72"/>
      <c r="N960" s="73"/>
      <c r="O960" s="86"/>
      <c r="P960" s="92"/>
    </row>
    <row r="961" spans="2:16" ht="15.75" hidden="1" x14ac:dyDescent="0.25">
      <c r="B961" s="70" t="str">
        <f>B956</f>
        <v xml:space="preserve">  </v>
      </c>
      <c r="C961" s="133" t="s">
        <v>34</v>
      </c>
      <c r="D961" s="133"/>
      <c r="E961" s="133"/>
      <c r="F961" s="133"/>
      <c r="H961" s="14" t="s">
        <v>103</v>
      </c>
      <c r="J961" s="86" t="str">
        <f>IFERROR(VLOOKUP(B961,Calculations!$Z$10:$AB$448,3,FALSE),0)</f>
        <v xml:space="preserve">  </v>
      </c>
      <c r="K961" s="86"/>
      <c r="M961" s="14" t="s">
        <v>104</v>
      </c>
      <c r="O961" s="86" t="str">
        <f>J961</f>
        <v xml:space="preserve">  </v>
      </c>
      <c r="P961" s="92"/>
    </row>
    <row r="962" spans="2:16" ht="15.75" hidden="1" x14ac:dyDescent="0.25">
      <c r="B962" s="74"/>
      <c r="C962" s="133"/>
      <c r="D962" s="133"/>
      <c r="E962" s="133"/>
      <c r="F962" s="133"/>
      <c r="H962" s="77"/>
      <c r="I962" s="14" t="s">
        <v>91</v>
      </c>
      <c r="J962" s="86"/>
      <c r="K962" s="86" t="str">
        <f>J961</f>
        <v xml:space="preserve">  </v>
      </c>
      <c r="M962" s="77"/>
      <c r="N962" s="14" t="s">
        <v>91</v>
      </c>
      <c r="O962" s="86"/>
      <c r="P962" s="92" t="str">
        <f>O961</f>
        <v xml:space="preserve">  </v>
      </c>
    </row>
    <row r="963" spans="2:16" ht="15.75" hidden="1" x14ac:dyDescent="0.25">
      <c r="B963" s="74"/>
      <c r="C963" s="133"/>
      <c r="D963" s="133"/>
      <c r="E963" s="133"/>
      <c r="F963" s="133"/>
      <c r="H963" s="77"/>
      <c r="J963" s="86"/>
      <c r="K963" s="86"/>
      <c r="M963" s="77"/>
      <c r="O963" s="86"/>
      <c r="P963" s="92"/>
    </row>
    <row r="964" spans="2:16" ht="15.75" hidden="1" x14ac:dyDescent="0.25">
      <c r="B964" s="74"/>
      <c r="C964" s="81"/>
      <c r="D964" s="81"/>
      <c r="E964" s="81"/>
      <c r="F964" s="81"/>
      <c r="H964" s="77"/>
      <c r="J964" s="86"/>
      <c r="K964" s="86"/>
      <c r="M964" s="77"/>
      <c r="O964" s="86"/>
      <c r="P964" s="92"/>
    </row>
    <row r="965" spans="2:16" ht="15.75" hidden="1" x14ac:dyDescent="0.25">
      <c r="B965" s="70" t="str">
        <f>B961</f>
        <v xml:space="preserve">  </v>
      </c>
      <c r="C965" s="14" t="s">
        <v>106</v>
      </c>
      <c r="E965" s="86" t="str">
        <f>IFERROR(VLOOKUP(B965,Calculations!$G$10:$W$448,17,FALSE),0)</f>
        <v xml:space="preserve">  </v>
      </c>
      <c r="F965" s="86"/>
      <c r="H965" s="133" t="s">
        <v>34</v>
      </c>
      <c r="I965" s="133"/>
      <c r="J965" s="133"/>
      <c r="K965" s="133"/>
      <c r="M965" s="14" t="s">
        <v>105</v>
      </c>
      <c r="O965" s="86" t="str">
        <f>E965</f>
        <v xml:space="preserve">  </v>
      </c>
      <c r="P965" s="92"/>
    </row>
    <row r="966" spans="2:16" ht="15.75" hidden="1" x14ac:dyDescent="0.25">
      <c r="B966" s="75"/>
      <c r="C966" s="82"/>
      <c r="D966" s="76" t="s">
        <v>31</v>
      </c>
      <c r="E966" s="89"/>
      <c r="F966" s="89" t="str">
        <f>E965</f>
        <v xml:space="preserve">  </v>
      </c>
      <c r="G966" s="76"/>
      <c r="H966" s="134"/>
      <c r="I966" s="134"/>
      <c r="J966" s="134"/>
      <c r="K966" s="134"/>
      <c r="L966" s="76"/>
      <c r="M966" s="82"/>
      <c r="N966" s="76" t="s">
        <v>31</v>
      </c>
      <c r="O966" s="89"/>
      <c r="P966" s="90" t="str">
        <f>O965</f>
        <v xml:space="preserve">  </v>
      </c>
    </row>
    <row r="967" spans="2:16" ht="15.75" hidden="1" x14ac:dyDescent="0.25">
      <c r="B967" s="60" t="str">
        <f>IFERROR(IF(EOMONTH(B965,1)&gt;Questionnaire!$I$9,"  ",EOMONTH(B965,1)),"  ")</f>
        <v xml:space="preserve">  </v>
      </c>
      <c r="C967" s="61" t="s">
        <v>32</v>
      </c>
      <c r="D967" s="61"/>
      <c r="E967" s="84">
        <f>IFERROR(-VLOOKUP(B967,Calculations!$G$10:$N$448,8,FALSE),0)</f>
        <v>0</v>
      </c>
      <c r="F967" s="84"/>
      <c r="G967" s="61"/>
      <c r="H967" s="61" t="s">
        <v>102</v>
      </c>
      <c r="I967" s="61"/>
      <c r="J967" s="84">
        <f>K969</f>
        <v>0</v>
      </c>
      <c r="K967" s="84"/>
      <c r="L967" s="61"/>
      <c r="M967" s="61" t="s">
        <v>102</v>
      </c>
      <c r="N967" s="68"/>
      <c r="O967" s="84">
        <f>J967</f>
        <v>0</v>
      </c>
      <c r="P967" s="91"/>
    </row>
    <row r="968" spans="2:16" ht="15.75" hidden="1" x14ac:dyDescent="0.25">
      <c r="B968" s="74"/>
      <c r="C968" s="14" t="s">
        <v>33</v>
      </c>
      <c r="E968" s="86" t="str">
        <f>IFERROR(VLOOKUP(B967,Calculations!$G$10:$M$448,7,FALSE),0)</f>
        <v xml:space="preserve">  </v>
      </c>
      <c r="F968" s="86"/>
      <c r="H968" s="14" t="s">
        <v>35</v>
      </c>
      <c r="J968" s="86" t="str">
        <f>K970</f>
        <v xml:space="preserve">  </v>
      </c>
      <c r="K968" s="86"/>
      <c r="M968" s="14" t="s">
        <v>94</v>
      </c>
      <c r="N968" s="73"/>
      <c r="O968" s="86" t="str">
        <f>J968</f>
        <v xml:space="preserve">  </v>
      </c>
      <c r="P968" s="92"/>
    </row>
    <row r="969" spans="2:16" ht="15.75" hidden="1" x14ac:dyDescent="0.25">
      <c r="B969" s="74"/>
      <c r="C969" s="73"/>
      <c r="D969" s="14" t="s">
        <v>31</v>
      </c>
      <c r="E969" s="86"/>
      <c r="F969" s="86">
        <f>IFERROR(E967+E968,0)</f>
        <v>0</v>
      </c>
      <c r="H969" s="73"/>
      <c r="I969" s="14" t="s">
        <v>32</v>
      </c>
      <c r="J969" s="86"/>
      <c r="K969" s="86">
        <f>E967</f>
        <v>0</v>
      </c>
      <c r="M969" s="72"/>
      <c r="N969" s="14" t="s">
        <v>31</v>
      </c>
      <c r="O969" s="86"/>
      <c r="P969" s="92">
        <f>F969</f>
        <v>0</v>
      </c>
    </row>
    <row r="970" spans="2:16" ht="15.75" hidden="1" x14ac:dyDescent="0.25">
      <c r="B970" s="74"/>
      <c r="C970" s="73"/>
      <c r="E970" s="86"/>
      <c r="F970" s="86"/>
      <c r="H970" s="73"/>
      <c r="I970" s="14" t="s">
        <v>33</v>
      </c>
      <c r="J970" s="86"/>
      <c r="K970" s="86" t="str">
        <f>E968</f>
        <v xml:space="preserve">  </v>
      </c>
      <c r="M970" s="72"/>
      <c r="N970" s="73"/>
      <c r="O970" s="86"/>
      <c r="P970" s="92"/>
    </row>
    <row r="971" spans="2:16" ht="15.75" hidden="1" x14ac:dyDescent="0.25">
      <c r="B971" s="74"/>
      <c r="C971" s="73"/>
      <c r="E971" s="86"/>
      <c r="F971" s="86"/>
      <c r="H971" s="73"/>
      <c r="J971" s="86"/>
      <c r="K971" s="86"/>
      <c r="M971" s="72"/>
      <c r="N971" s="73"/>
      <c r="O971" s="86"/>
      <c r="P971" s="92"/>
    </row>
    <row r="972" spans="2:16" ht="15.75" hidden="1" x14ac:dyDescent="0.25">
      <c r="B972" s="70" t="str">
        <f>B967</f>
        <v xml:space="preserve">  </v>
      </c>
      <c r="C972" s="133" t="s">
        <v>34</v>
      </c>
      <c r="D972" s="133"/>
      <c r="E972" s="133"/>
      <c r="F972" s="133"/>
      <c r="H972" s="14" t="s">
        <v>103</v>
      </c>
      <c r="J972" s="86" t="str">
        <f>IFERROR(VLOOKUP(B972,Calculations!$Z$10:$AB$448,3,FALSE),0)</f>
        <v xml:space="preserve">  </v>
      </c>
      <c r="K972" s="86"/>
      <c r="M972" s="14" t="s">
        <v>104</v>
      </c>
      <c r="O972" s="86" t="str">
        <f>J972</f>
        <v xml:space="preserve">  </v>
      </c>
      <c r="P972" s="92"/>
    </row>
    <row r="973" spans="2:16" ht="15.75" hidden="1" x14ac:dyDescent="0.25">
      <c r="B973" s="74"/>
      <c r="C973" s="133"/>
      <c r="D973" s="133"/>
      <c r="E973" s="133"/>
      <c r="F973" s="133"/>
      <c r="H973" s="77"/>
      <c r="I973" s="14" t="s">
        <v>91</v>
      </c>
      <c r="J973" s="86"/>
      <c r="K973" s="86" t="str">
        <f>J972</f>
        <v xml:space="preserve">  </v>
      </c>
      <c r="M973" s="77"/>
      <c r="N973" s="14" t="s">
        <v>91</v>
      </c>
      <c r="O973" s="86"/>
      <c r="P973" s="92" t="str">
        <f>O972</f>
        <v xml:space="preserve">  </v>
      </c>
    </row>
    <row r="974" spans="2:16" ht="15.75" hidden="1" x14ac:dyDescent="0.25">
      <c r="B974" s="74"/>
      <c r="C974" s="133"/>
      <c r="D974" s="133"/>
      <c r="E974" s="133"/>
      <c r="F974" s="133"/>
      <c r="H974" s="77"/>
      <c r="J974" s="86"/>
      <c r="K974" s="86"/>
      <c r="M974" s="77"/>
      <c r="O974" s="86"/>
      <c r="P974" s="92"/>
    </row>
    <row r="975" spans="2:16" ht="15.75" hidden="1" x14ac:dyDescent="0.25">
      <c r="B975" s="74"/>
      <c r="C975" s="81"/>
      <c r="D975" s="81"/>
      <c r="E975" s="81"/>
      <c r="F975" s="81"/>
      <c r="H975" s="77"/>
      <c r="J975" s="86"/>
      <c r="K975" s="86"/>
      <c r="M975" s="77"/>
      <c r="O975" s="86"/>
      <c r="P975" s="92"/>
    </row>
    <row r="976" spans="2:16" ht="15.75" hidden="1" x14ac:dyDescent="0.25">
      <c r="B976" s="70" t="str">
        <f>B972</f>
        <v xml:space="preserve">  </v>
      </c>
      <c r="C976" s="14" t="s">
        <v>106</v>
      </c>
      <c r="E976" s="86" t="str">
        <f>IFERROR(VLOOKUP(B976,Calculations!$G$10:$W$448,17,FALSE),0)</f>
        <v xml:space="preserve">  </v>
      </c>
      <c r="F976" s="86"/>
      <c r="H976" s="133" t="s">
        <v>34</v>
      </c>
      <c r="I976" s="133"/>
      <c r="J976" s="133"/>
      <c r="K976" s="133"/>
      <c r="M976" s="14" t="s">
        <v>105</v>
      </c>
      <c r="O976" s="86" t="str">
        <f>E976</f>
        <v xml:space="preserve">  </v>
      </c>
      <c r="P976" s="92"/>
    </row>
    <row r="977" spans="2:16" ht="15.75" hidden="1" x14ac:dyDescent="0.25">
      <c r="B977" s="75"/>
      <c r="C977" s="82"/>
      <c r="D977" s="76" t="s">
        <v>31</v>
      </c>
      <c r="E977" s="89"/>
      <c r="F977" s="89" t="str">
        <f>E976</f>
        <v xml:space="preserve">  </v>
      </c>
      <c r="G977" s="76"/>
      <c r="H977" s="134"/>
      <c r="I977" s="134"/>
      <c r="J977" s="134"/>
      <c r="K977" s="134"/>
      <c r="L977" s="76"/>
      <c r="M977" s="82"/>
      <c r="N977" s="76" t="s">
        <v>31</v>
      </c>
      <c r="O977" s="89"/>
      <c r="P977" s="90" t="str">
        <f>O976</f>
        <v xml:space="preserve">  </v>
      </c>
    </row>
    <row r="978" spans="2:16" ht="15.75" hidden="1" x14ac:dyDescent="0.25">
      <c r="B978" s="60" t="str">
        <f>IFERROR(IF(EOMONTH(B976,1)&gt;Questionnaire!$I$9,"  ",EOMONTH(B976,1)),"  ")</f>
        <v xml:space="preserve">  </v>
      </c>
      <c r="C978" s="61" t="s">
        <v>32</v>
      </c>
      <c r="D978" s="61"/>
      <c r="E978" s="84">
        <f>IFERROR(-VLOOKUP(B978,Calculations!$G$10:$N$448,8,FALSE),0)</f>
        <v>0</v>
      </c>
      <c r="F978" s="84"/>
      <c r="G978" s="61"/>
      <c r="H978" s="61" t="s">
        <v>102</v>
      </c>
      <c r="I978" s="61"/>
      <c r="J978" s="84">
        <f>K980</f>
        <v>0</v>
      </c>
      <c r="K978" s="84"/>
      <c r="L978" s="61"/>
      <c r="M978" s="61" t="s">
        <v>102</v>
      </c>
      <c r="N978" s="68"/>
      <c r="O978" s="84">
        <f>J978</f>
        <v>0</v>
      </c>
      <c r="P978" s="91"/>
    </row>
    <row r="979" spans="2:16" ht="15.75" hidden="1" x14ac:dyDescent="0.25">
      <c r="B979" s="74"/>
      <c r="C979" s="14" t="s">
        <v>33</v>
      </c>
      <c r="E979" s="86" t="str">
        <f>IFERROR(VLOOKUP(B978,Calculations!$G$10:$M$448,7,FALSE),0)</f>
        <v xml:space="preserve">  </v>
      </c>
      <c r="F979" s="86"/>
      <c r="H979" s="14" t="s">
        <v>35</v>
      </c>
      <c r="J979" s="86" t="str">
        <f>K981</f>
        <v xml:space="preserve">  </v>
      </c>
      <c r="K979" s="86"/>
      <c r="M979" s="14" t="s">
        <v>94</v>
      </c>
      <c r="N979" s="73"/>
      <c r="O979" s="86" t="str">
        <f>J979</f>
        <v xml:space="preserve">  </v>
      </c>
      <c r="P979" s="92"/>
    </row>
    <row r="980" spans="2:16" ht="15.75" hidden="1" x14ac:dyDescent="0.25">
      <c r="B980" s="74"/>
      <c r="C980" s="73"/>
      <c r="D980" s="14" t="s">
        <v>31</v>
      </c>
      <c r="E980" s="86"/>
      <c r="F980" s="86">
        <f>IFERROR(E978+E979,0)</f>
        <v>0</v>
      </c>
      <c r="H980" s="73"/>
      <c r="I980" s="14" t="s">
        <v>32</v>
      </c>
      <c r="J980" s="86"/>
      <c r="K980" s="86">
        <f>E978</f>
        <v>0</v>
      </c>
      <c r="M980" s="72"/>
      <c r="N980" s="14" t="s">
        <v>31</v>
      </c>
      <c r="O980" s="86"/>
      <c r="P980" s="92">
        <f>F980</f>
        <v>0</v>
      </c>
    </row>
    <row r="981" spans="2:16" ht="15.75" hidden="1" x14ac:dyDescent="0.25">
      <c r="B981" s="74"/>
      <c r="C981" s="73"/>
      <c r="E981" s="86"/>
      <c r="F981" s="86"/>
      <c r="H981" s="73"/>
      <c r="I981" s="14" t="s">
        <v>33</v>
      </c>
      <c r="J981" s="86"/>
      <c r="K981" s="86" t="str">
        <f>E979</f>
        <v xml:space="preserve">  </v>
      </c>
      <c r="M981" s="72"/>
      <c r="N981" s="73"/>
      <c r="O981" s="86"/>
      <c r="P981" s="92"/>
    </row>
    <row r="982" spans="2:16" ht="15.75" hidden="1" x14ac:dyDescent="0.25">
      <c r="B982" s="74"/>
      <c r="C982" s="73"/>
      <c r="E982" s="86"/>
      <c r="F982" s="86"/>
      <c r="H982" s="73"/>
      <c r="J982" s="86"/>
      <c r="K982" s="86"/>
      <c r="M982" s="72"/>
      <c r="N982" s="73"/>
      <c r="O982" s="86"/>
      <c r="P982" s="92"/>
    </row>
    <row r="983" spans="2:16" ht="15.75" hidden="1" x14ac:dyDescent="0.25">
      <c r="B983" s="70" t="str">
        <f>B978</f>
        <v xml:space="preserve">  </v>
      </c>
      <c r="C983" s="133" t="s">
        <v>34</v>
      </c>
      <c r="D983" s="133"/>
      <c r="E983" s="133"/>
      <c r="F983" s="133"/>
      <c r="H983" s="14" t="s">
        <v>103</v>
      </c>
      <c r="J983" s="86" t="str">
        <f>IFERROR(VLOOKUP(B983,Calculations!$Z$10:$AB$448,3,FALSE),0)</f>
        <v xml:space="preserve">  </v>
      </c>
      <c r="K983" s="86"/>
      <c r="M983" s="14" t="s">
        <v>104</v>
      </c>
      <c r="O983" s="86" t="str">
        <f>J983</f>
        <v xml:space="preserve">  </v>
      </c>
      <c r="P983" s="92"/>
    </row>
    <row r="984" spans="2:16" ht="15.75" hidden="1" x14ac:dyDescent="0.25">
      <c r="B984" s="74"/>
      <c r="C984" s="133"/>
      <c r="D984" s="133"/>
      <c r="E984" s="133"/>
      <c r="F984" s="133"/>
      <c r="H984" s="77"/>
      <c r="I984" s="14" t="s">
        <v>91</v>
      </c>
      <c r="J984" s="86"/>
      <c r="K984" s="86" t="str">
        <f>J983</f>
        <v xml:space="preserve">  </v>
      </c>
      <c r="M984" s="77"/>
      <c r="N984" s="14" t="s">
        <v>91</v>
      </c>
      <c r="O984" s="86"/>
      <c r="P984" s="92" t="str">
        <f>O983</f>
        <v xml:space="preserve">  </v>
      </c>
    </row>
    <row r="985" spans="2:16" ht="15.75" hidden="1" x14ac:dyDescent="0.25">
      <c r="B985" s="74"/>
      <c r="C985" s="133"/>
      <c r="D985" s="133"/>
      <c r="E985" s="133"/>
      <c r="F985" s="133"/>
      <c r="H985" s="77"/>
      <c r="J985" s="86"/>
      <c r="K985" s="86"/>
      <c r="M985" s="77"/>
      <c r="O985" s="86"/>
      <c r="P985" s="92"/>
    </row>
    <row r="986" spans="2:16" ht="15.75" hidden="1" x14ac:dyDescent="0.25">
      <c r="B986" s="74"/>
      <c r="C986" s="81"/>
      <c r="D986" s="81"/>
      <c r="E986" s="81"/>
      <c r="F986" s="81"/>
      <c r="H986" s="77"/>
      <c r="J986" s="86"/>
      <c r="K986" s="86"/>
      <c r="M986" s="77"/>
      <c r="O986" s="86"/>
      <c r="P986" s="92"/>
    </row>
    <row r="987" spans="2:16" ht="15.75" hidden="1" x14ac:dyDescent="0.25">
      <c r="B987" s="70" t="str">
        <f>B983</f>
        <v xml:space="preserve">  </v>
      </c>
      <c r="C987" s="14" t="s">
        <v>106</v>
      </c>
      <c r="E987" s="86">
        <f>IFERROR(VLOOKUP(B996,Calculations!$G$10:$W$448,17,FALSE),0)</f>
        <v>0</v>
      </c>
      <c r="F987" s="86"/>
      <c r="H987" s="133" t="s">
        <v>34</v>
      </c>
      <c r="I987" s="133"/>
      <c r="J987" s="133"/>
      <c r="K987" s="133"/>
      <c r="M987" s="14" t="s">
        <v>105</v>
      </c>
      <c r="O987" s="86">
        <f>E996</f>
        <v>0</v>
      </c>
      <c r="P987" s="92"/>
    </row>
    <row r="988" spans="2:16" ht="15.75" hidden="1" x14ac:dyDescent="0.25">
      <c r="B988" s="75"/>
      <c r="C988" s="82"/>
      <c r="D988" s="76" t="s">
        <v>31</v>
      </c>
      <c r="E988" s="89"/>
      <c r="F988" s="89">
        <f>E996</f>
        <v>0</v>
      </c>
      <c r="G988" s="76"/>
      <c r="H988" s="134"/>
      <c r="I988" s="134"/>
      <c r="J988" s="134"/>
      <c r="K988" s="134"/>
      <c r="L988" s="76"/>
      <c r="M988" s="82"/>
      <c r="N988" s="76" t="s">
        <v>31</v>
      </c>
      <c r="O988" s="89"/>
      <c r="P988" s="90">
        <f>O996</f>
        <v>0</v>
      </c>
    </row>
    <row r="989" spans="2:16" ht="15.75" hidden="1" x14ac:dyDescent="0.25">
      <c r="B989" s="60" t="str">
        <f>IFERROR(IF(EOMONTH(B996,1)&gt;Questionnaire!$I$9,"  ",EOMONTH(B996,1)),"  ")</f>
        <v xml:space="preserve">  </v>
      </c>
      <c r="C989" s="61" t="s">
        <v>32</v>
      </c>
      <c r="D989" s="61"/>
      <c r="E989" s="84">
        <f>IFERROR(-VLOOKUP(B989,Calculations!$G$10:$N$448,8,FALSE),0)</f>
        <v>0</v>
      </c>
      <c r="F989" s="84"/>
      <c r="G989" s="61"/>
      <c r="H989" s="61" t="s">
        <v>102</v>
      </c>
      <c r="I989" s="61"/>
      <c r="J989" s="84">
        <f>K991</f>
        <v>0</v>
      </c>
      <c r="K989" s="84"/>
      <c r="L989" s="61"/>
      <c r="M989" s="61" t="s">
        <v>102</v>
      </c>
      <c r="N989" s="68"/>
      <c r="O989" s="84">
        <f>J989</f>
        <v>0</v>
      </c>
      <c r="P989" s="91"/>
    </row>
    <row r="990" spans="2:16" ht="15.75" hidden="1" x14ac:dyDescent="0.25">
      <c r="B990" s="74"/>
      <c r="C990" s="14" t="s">
        <v>33</v>
      </c>
      <c r="E990" s="86" t="str">
        <f>IFERROR(VLOOKUP(B989,Calculations!$G$10:$M$448,7,FALSE),0)</f>
        <v xml:space="preserve">  </v>
      </c>
      <c r="F990" s="86"/>
      <c r="H990" s="14" t="s">
        <v>35</v>
      </c>
      <c r="J990" s="86" t="str">
        <f>K992</f>
        <v xml:space="preserve">  </v>
      </c>
      <c r="K990" s="86"/>
      <c r="M990" s="14" t="s">
        <v>94</v>
      </c>
      <c r="N990" s="73"/>
      <c r="O990" s="86" t="str">
        <f>J990</f>
        <v xml:space="preserve">  </v>
      </c>
      <c r="P990" s="92"/>
    </row>
    <row r="991" spans="2:16" ht="15.75" hidden="1" x14ac:dyDescent="0.25">
      <c r="B991" s="74"/>
      <c r="C991" s="73"/>
      <c r="D991" s="14" t="s">
        <v>31</v>
      </c>
      <c r="E991" s="86"/>
      <c r="F991" s="86">
        <f>IFERROR(E989+E990,0)</f>
        <v>0</v>
      </c>
      <c r="H991" s="73"/>
      <c r="I991" s="14" t="s">
        <v>32</v>
      </c>
      <c r="J991" s="86"/>
      <c r="K991" s="86">
        <f>E989</f>
        <v>0</v>
      </c>
      <c r="M991" s="72"/>
      <c r="N991" s="14" t="s">
        <v>31</v>
      </c>
      <c r="O991" s="86"/>
      <c r="P991" s="92">
        <f>F991</f>
        <v>0</v>
      </c>
    </row>
    <row r="992" spans="2:16" ht="15.75" hidden="1" x14ac:dyDescent="0.25">
      <c r="B992" s="74"/>
      <c r="C992" s="73"/>
      <c r="E992" s="86"/>
      <c r="F992" s="86"/>
      <c r="H992" s="73"/>
      <c r="I992" s="14" t="s">
        <v>33</v>
      </c>
      <c r="J992" s="86"/>
      <c r="K992" s="86" t="str">
        <f>E990</f>
        <v xml:space="preserve">  </v>
      </c>
      <c r="M992" s="72"/>
      <c r="N992" s="73"/>
      <c r="O992" s="86"/>
      <c r="P992" s="92"/>
    </row>
    <row r="993" spans="2:16" ht="15.75" hidden="1" x14ac:dyDescent="0.25">
      <c r="B993" s="74"/>
      <c r="C993" s="73"/>
      <c r="E993" s="86"/>
      <c r="F993" s="86"/>
      <c r="H993" s="73"/>
      <c r="J993" s="86"/>
      <c r="K993" s="86"/>
      <c r="M993" s="72"/>
      <c r="N993" s="73"/>
      <c r="O993" s="86"/>
      <c r="P993" s="92"/>
    </row>
    <row r="994" spans="2:16" ht="15.75" hidden="1" x14ac:dyDescent="0.25">
      <c r="B994" s="70" t="str">
        <f>B989</f>
        <v xml:space="preserve">  </v>
      </c>
      <c r="C994" s="133" t="s">
        <v>34</v>
      </c>
      <c r="D994" s="133"/>
      <c r="E994" s="133"/>
      <c r="F994" s="133"/>
      <c r="H994" s="14" t="s">
        <v>103</v>
      </c>
      <c r="J994" s="86" t="str">
        <f>IFERROR(VLOOKUP(B994,Calculations!$Z$10:$AB$448,3,FALSE),0)</f>
        <v xml:space="preserve">  </v>
      </c>
      <c r="K994" s="86"/>
      <c r="M994" s="14" t="s">
        <v>104</v>
      </c>
      <c r="O994" s="86" t="str">
        <f>J994</f>
        <v xml:space="preserve">  </v>
      </c>
      <c r="P994" s="92"/>
    </row>
    <row r="995" spans="2:16" ht="15.75" hidden="1" x14ac:dyDescent="0.25">
      <c r="B995" s="74"/>
      <c r="C995" s="133"/>
      <c r="D995" s="133"/>
      <c r="E995" s="133"/>
      <c r="F995" s="133"/>
      <c r="H995" s="77"/>
      <c r="I995" s="14" t="s">
        <v>91</v>
      </c>
      <c r="J995" s="86"/>
      <c r="K995" s="86" t="str">
        <f>J994</f>
        <v xml:space="preserve">  </v>
      </c>
      <c r="M995" s="77"/>
      <c r="N995" s="14" t="s">
        <v>91</v>
      </c>
      <c r="O995" s="86"/>
      <c r="P995" s="92" t="str">
        <f>O994</f>
        <v xml:space="preserve">  </v>
      </c>
    </row>
    <row r="996" spans="2:16" ht="15.75" hidden="1" x14ac:dyDescent="0.25">
      <c r="B996" s="74"/>
      <c r="C996" s="133"/>
      <c r="D996" s="133"/>
      <c r="E996" s="133"/>
      <c r="F996" s="133"/>
      <c r="H996" s="77"/>
      <c r="J996" s="86"/>
      <c r="K996" s="86"/>
      <c r="M996" s="77"/>
      <c r="O996" s="86"/>
      <c r="P996" s="92"/>
    </row>
    <row r="997" spans="2:16" ht="15.75" hidden="1" x14ac:dyDescent="0.25">
      <c r="B997" s="74"/>
      <c r="C997" s="81"/>
      <c r="D997" s="81"/>
      <c r="E997" s="81"/>
      <c r="F997" s="81"/>
      <c r="H997" s="77"/>
      <c r="J997" s="86"/>
      <c r="K997" s="86"/>
      <c r="M997" s="77"/>
      <c r="O997" s="86"/>
      <c r="P997" s="92"/>
    </row>
    <row r="998" spans="2:16" ht="15.75" hidden="1" x14ac:dyDescent="0.25">
      <c r="B998" s="70" t="str">
        <f>B994</f>
        <v xml:space="preserve">  </v>
      </c>
      <c r="C998" s="14" t="s">
        <v>106</v>
      </c>
      <c r="E998" s="86" t="str">
        <f>IFERROR(VLOOKUP(B998,Calculations!$G$10:$W$448,17,FALSE),0)</f>
        <v xml:space="preserve">  </v>
      </c>
      <c r="F998" s="86"/>
      <c r="H998" s="133" t="s">
        <v>34</v>
      </c>
      <c r="I998" s="133"/>
      <c r="J998" s="133"/>
      <c r="K998" s="133"/>
      <c r="M998" s="14" t="s">
        <v>105</v>
      </c>
      <c r="O998" s="86" t="str">
        <f>E998</f>
        <v xml:space="preserve">  </v>
      </c>
      <c r="P998" s="92"/>
    </row>
    <row r="999" spans="2:16" ht="15.75" hidden="1" x14ac:dyDescent="0.25">
      <c r="B999" s="75"/>
      <c r="C999" s="82"/>
      <c r="D999" s="76" t="s">
        <v>31</v>
      </c>
      <c r="E999" s="89"/>
      <c r="F999" s="89" t="str">
        <f>E998</f>
        <v xml:space="preserve">  </v>
      </c>
      <c r="G999" s="76"/>
      <c r="H999" s="134"/>
      <c r="I999" s="134"/>
      <c r="J999" s="134"/>
      <c r="K999" s="134"/>
      <c r="L999" s="76"/>
      <c r="M999" s="82"/>
      <c r="N999" s="76" t="s">
        <v>31</v>
      </c>
      <c r="O999" s="89"/>
      <c r="P999" s="90" t="str">
        <f>O998</f>
        <v xml:space="preserve">  </v>
      </c>
    </row>
    <row r="1000" spans="2:16" ht="15.75" hidden="1" x14ac:dyDescent="0.25">
      <c r="B1000" s="60" t="str">
        <f>IFERROR(IF(EOMONTH(B998,1)&gt;Questionnaire!$I$9,"  ",EOMONTH(B998,1)),"  ")</f>
        <v xml:space="preserve">  </v>
      </c>
      <c r="C1000" s="61" t="s">
        <v>32</v>
      </c>
      <c r="D1000" s="61"/>
      <c r="E1000" s="84">
        <f>IFERROR(-VLOOKUP(B1000,Calculations!$G$10:$N$448,8,FALSE),0)</f>
        <v>0</v>
      </c>
      <c r="F1000" s="84"/>
      <c r="G1000" s="61"/>
      <c r="H1000" s="61" t="s">
        <v>102</v>
      </c>
      <c r="I1000" s="61"/>
      <c r="J1000" s="84">
        <f>K1002</f>
        <v>0</v>
      </c>
      <c r="K1000" s="84"/>
      <c r="L1000" s="61"/>
      <c r="M1000" s="61" t="s">
        <v>102</v>
      </c>
      <c r="N1000" s="68"/>
      <c r="O1000" s="84">
        <f>J1000</f>
        <v>0</v>
      </c>
      <c r="P1000" s="91"/>
    </row>
    <row r="1001" spans="2:16" ht="15.75" hidden="1" x14ac:dyDescent="0.25">
      <c r="B1001" s="74"/>
      <c r="C1001" s="14" t="s">
        <v>33</v>
      </c>
      <c r="E1001" s="86" t="str">
        <f>IFERROR(VLOOKUP(B1000,Calculations!$G$10:$M$448,7,FALSE),0)</f>
        <v xml:space="preserve">  </v>
      </c>
      <c r="F1001" s="86"/>
      <c r="H1001" s="14" t="s">
        <v>35</v>
      </c>
      <c r="J1001" s="86" t="str">
        <f>K1003</f>
        <v xml:space="preserve">  </v>
      </c>
      <c r="K1001" s="86"/>
      <c r="M1001" s="14" t="s">
        <v>94</v>
      </c>
      <c r="N1001" s="73"/>
      <c r="O1001" s="86" t="str">
        <f>J1001</f>
        <v xml:space="preserve">  </v>
      </c>
      <c r="P1001" s="92"/>
    </row>
    <row r="1002" spans="2:16" ht="15.75" hidden="1" x14ac:dyDescent="0.25">
      <c r="B1002" s="74"/>
      <c r="C1002" s="73"/>
      <c r="D1002" s="14" t="s">
        <v>31</v>
      </c>
      <c r="E1002" s="86"/>
      <c r="F1002" s="86">
        <f>IFERROR(E1000+E1001,0)</f>
        <v>0</v>
      </c>
      <c r="H1002" s="73"/>
      <c r="I1002" s="14" t="s">
        <v>32</v>
      </c>
      <c r="J1002" s="86"/>
      <c r="K1002" s="86">
        <f>E1000</f>
        <v>0</v>
      </c>
      <c r="M1002" s="72"/>
      <c r="N1002" s="14" t="s">
        <v>31</v>
      </c>
      <c r="O1002" s="86"/>
      <c r="P1002" s="92">
        <f>F1002</f>
        <v>0</v>
      </c>
    </row>
    <row r="1003" spans="2:16" ht="15.75" hidden="1" x14ac:dyDescent="0.25">
      <c r="B1003" s="74"/>
      <c r="C1003" s="73"/>
      <c r="E1003" s="86"/>
      <c r="F1003" s="86"/>
      <c r="H1003" s="73"/>
      <c r="I1003" s="14" t="s">
        <v>33</v>
      </c>
      <c r="J1003" s="86"/>
      <c r="K1003" s="86" t="str">
        <f>E1001</f>
        <v xml:space="preserve">  </v>
      </c>
      <c r="M1003" s="72"/>
      <c r="N1003" s="73"/>
      <c r="O1003" s="86"/>
      <c r="P1003" s="92"/>
    </row>
    <row r="1004" spans="2:16" ht="15.75" hidden="1" x14ac:dyDescent="0.25">
      <c r="B1004" s="74"/>
      <c r="C1004" s="73"/>
      <c r="E1004" s="86"/>
      <c r="F1004" s="86"/>
      <c r="H1004" s="73"/>
      <c r="J1004" s="86"/>
      <c r="K1004" s="86"/>
      <c r="M1004" s="72"/>
      <c r="N1004" s="73"/>
      <c r="O1004" s="86"/>
      <c r="P1004" s="92"/>
    </row>
    <row r="1005" spans="2:16" ht="15.75" hidden="1" x14ac:dyDescent="0.25">
      <c r="B1005" s="70" t="str">
        <f>B1000</f>
        <v xml:space="preserve">  </v>
      </c>
      <c r="C1005" s="133" t="s">
        <v>34</v>
      </c>
      <c r="D1005" s="133"/>
      <c r="E1005" s="133"/>
      <c r="F1005" s="133"/>
      <c r="H1005" s="14" t="s">
        <v>103</v>
      </c>
      <c r="J1005" s="86" t="str">
        <f>IFERROR(VLOOKUP(B1005,Calculations!$Z$10:$AB$448,3,FALSE),0)</f>
        <v xml:space="preserve">  </v>
      </c>
      <c r="K1005" s="86"/>
      <c r="M1005" s="14" t="s">
        <v>104</v>
      </c>
      <c r="O1005" s="86" t="str">
        <f>J1005</f>
        <v xml:space="preserve">  </v>
      </c>
      <c r="P1005" s="92"/>
    </row>
    <row r="1006" spans="2:16" ht="15.75" hidden="1" x14ac:dyDescent="0.25">
      <c r="B1006" s="74"/>
      <c r="C1006" s="133"/>
      <c r="D1006" s="133"/>
      <c r="E1006" s="133"/>
      <c r="F1006" s="133"/>
      <c r="H1006" s="77"/>
      <c r="I1006" s="14" t="s">
        <v>91</v>
      </c>
      <c r="J1006" s="86"/>
      <c r="K1006" s="86" t="str">
        <f>J1005</f>
        <v xml:space="preserve">  </v>
      </c>
      <c r="M1006" s="77"/>
      <c r="N1006" s="14" t="s">
        <v>91</v>
      </c>
      <c r="O1006" s="86"/>
      <c r="P1006" s="92" t="str">
        <f>O1005</f>
        <v xml:space="preserve">  </v>
      </c>
    </row>
    <row r="1007" spans="2:16" ht="15.75" hidden="1" x14ac:dyDescent="0.25">
      <c r="B1007" s="74"/>
      <c r="C1007" s="133"/>
      <c r="D1007" s="133"/>
      <c r="E1007" s="133"/>
      <c r="F1007" s="133"/>
      <c r="H1007" s="77"/>
      <c r="J1007" s="86"/>
      <c r="K1007" s="86"/>
      <c r="M1007" s="77"/>
      <c r="O1007" s="86"/>
      <c r="P1007" s="92"/>
    </row>
    <row r="1008" spans="2:16" ht="15.75" hidden="1" x14ac:dyDescent="0.25">
      <c r="B1008" s="74"/>
      <c r="C1008" s="81"/>
      <c r="D1008" s="81"/>
      <c r="E1008" s="81"/>
      <c r="F1008" s="81"/>
      <c r="H1008" s="77"/>
      <c r="J1008" s="86"/>
      <c r="K1008" s="86"/>
      <c r="M1008" s="77"/>
      <c r="O1008" s="86"/>
      <c r="P1008" s="92"/>
    </row>
    <row r="1009" spans="2:16" ht="15.75" hidden="1" x14ac:dyDescent="0.25">
      <c r="B1009" s="70" t="str">
        <f>B1005</f>
        <v xml:space="preserve">  </v>
      </c>
      <c r="C1009" s="14" t="s">
        <v>106</v>
      </c>
      <c r="E1009" s="86" t="str">
        <f>IFERROR(VLOOKUP(B1009,Calculations!$G$10:$W$448,17,FALSE),0)</f>
        <v xml:space="preserve">  </v>
      </c>
      <c r="F1009" s="86"/>
      <c r="H1009" s="133" t="s">
        <v>34</v>
      </c>
      <c r="I1009" s="133"/>
      <c r="J1009" s="133"/>
      <c r="K1009" s="133"/>
      <c r="M1009" s="14" t="s">
        <v>105</v>
      </c>
      <c r="O1009" s="86" t="str">
        <f>E1009</f>
        <v xml:space="preserve">  </v>
      </c>
      <c r="P1009" s="92"/>
    </row>
    <row r="1010" spans="2:16" ht="15.75" hidden="1" x14ac:dyDescent="0.25">
      <c r="B1010" s="75"/>
      <c r="C1010" s="82"/>
      <c r="D1010" s="76" t="s">
        <v>31</v>
      </c>
      <c r="E1010" s="89"/>
      <c r="F1010" s="89" t="str">
        <f>E1009</f>
        <v xml:space="preserve">  </v>
      </c>
      <c r="G1010" s="76"/>
      <c r="H1010" s="134"/>
      <c r="I1010" s="134"/>
      <c r="J1010" s="134"/>
      <c r="K1010" s="134"/>
      <c r="L1010" s="76"/>
      <c r="M1010" s="82"/>
      <c r="N1010" s="76" t="s">
        <v>31</v>
      </c>
      <c r="O1010" s="89"/>
      <c r="P1010" s="90" t="str">
        <f>O1009</f>
        <v xml:space="preserve">  </v>
      </c>
    </row>
    <row r="1011" spans="2:16" ht="15.75" hidden="1" x14ac:dyDescent="0.25">
      <c r="B1011" s="60" t="str">
        <f>IFERROR(IF(EOMONTH(B1009,1)&gt;Questionnaire!$I$9,"  ",EOMONTH(B1009,1)),"  ")</f>
        <v xml:space="preserve">  </v>
      </c>
      <c r="C1011" s="61" t="s">
        <v>32</v>
      </c>
      <c r="D1011" s="61"/>
      <c r="E1011" s="84">
        <f>IFERROR(-VLOOKUP(B1011,Calculations!$G$10:$N$448,8,FALSE),0)</f>
        <v>0</v>
      </c>
      <c r="F1011" s="84"/>
      <c r="G1011" s="61"/>
      <c r="H1011" s="61" t="s">
        <v>102</v>
      </c>
      <c r="I1011" s="61"/>
      <c r="J1011" s="84">
        <f>K1013</f>
        <v>0</v>
      </c>
      <c r="K1011" s="84"/>
      <c r="L1011" s="61"/>
      <c r="M1011" s="61" t="s">
        <v>102</v>
      </c>
      <c r="N1011" s="68"/>
      <c r="O1011" s="84">
        <f>J1011</f>
        <v>0</v>
      </c>
      <c r="P1011" s="91"/>
    </row>
    <row r="1012" spans="2:16" ht="15.75" hidden="1" x14ac:dyDescent="0.25">
      <c r="B1012" s="74"/>
      <c r="C1012" s="14" t="s">
        <v>33</v>
      </c>
      <c r="E1012" s="86" t="str">
        <f>IFERROR(VLOOKUP(B1011,Calculations!$G$10:$M$448,7,FALSE),0)</f>
        <v xml:space="preserve">  </v>
      </c>
      <c r="F1012" s="86"/>
      <c r="H1012" s="14" t="s">
        <v>35</v>
      </c>
      <c r="J1012" s="86" t="str">
        <f>K1014</f>
        <v xml:space="preserve">  </v>
      </c>
      <c r="K1012" s="86"/>
      <c r="M1012" s="14" t="s">
        <v>94</v>
      </c>
      <c r="N1012" s="73"/>
      <c r="O1012" s="86" t="str">
        <f>J1012</f>
        <v xml:space="preserve">  </v>
      </c>
      <c r="P1012" s="92"/>
    </row>
    <row r="1013" spans="2:16" ht="15.75" hidden="1" x14ac:dyDescent="0.25">
      <c r="B1013" s="74"/>
      <c r="C1013" s="73"/>
      <c r="D1013" s="14" t="s">
        <v>31</v>
      </c>
      <c r="E1013" s="86"/>
      <c r="F1013" s="86">
        <f>IFERROR(E1011+E1012,0)</f>
        <v>0</v>
      </c>
      <c r="H1013" s="73"/>
      <c r="I1013" s="14" t="s">
        <v>32</v>
      </c>
      <c r="J1013" s="86"/>
      <c r="K1013" s="86">
        <f>E1011</f>
        <v>0</v>
      </c>
      <c r="M1013" s="72"/>
      <c r="N1013" s="14" t="s">
        <v>31</v>
      </c>
      <c r="O1013" s="86"/>
      <c r="P1013" s="92">
        <f>F1013</f>
        <v>0</v>
      </c>
    </row>
    <row r="1014" spans="2:16" ht="15.75" hidden="1" x14ac:dyDescent="0.25">
      <c r="B1014" s="74"/>
      <c r="C1014" s="73"/>
      <c r="E1014" s="86"/>
      <c r="F1014" s="86"/>
      <c r="H1014" s="73"/>
      <c r="I1014" s="14" t="s">
        <v>33</v>
      </c>
      <c r="J1014" s="86"/>
      <c r="K1014" s="86" t="str">
        <f>E1012</f>
        <v xml:space="preserve">  </v>
      </c>
      <c r="M1014" s="72"/>
      <c r="N1014" s="73"/>
      <c r="O1014" s="86"/>
      <c r="P1014" s="92"/>
    </row>
    <row r="1015" spans="2:16" ht="15.75" hidden="1" x14ac:dyDescent="0.25">
      <c r="B1015" s="74"/>
      <c r="C1015" s="73"/>
      <c r="E1015" s="86"/>
      <c r="F1015" s="86"/>
      <c r="H1015" s="73"/>
      <c r="J1015" s="86"/>
      <c r="K1015" s="86"/>
      <c r="M1015" s="72"/>
      <c r="N1015" s="73"/>
      <c r="O1015" s="86"/>
      <c r="P1015" s="92"/>
    </row>
    <row r="1016" spans="2:16" ht="15.75" hidden="1" x14ac:dyDescent="0.25">
      <c r="B1016" s="70" t="str">
        <f>B1011</f>
        <v xml:space="preserve">  </v>
      </c>
      <c r="C1016" s="133" t="s">
        <v>34</v>
      </c>
      <c r="D1016" s="133"/>
      <c r="E1016" s="133"/>
      <c r="F1016" s="133"/>
      <c r="H1016" s="14" t="s">
        <v>103</v>
      </c>
      <c r="J1016" s="86" t="str">
        <f>IFERROR(VLOOKUP(B1016,Calculations!$Z$10:$AB$448,3,FALSE),0)</f>
        <v xml:space="preserve">  </v>
      </c>
      <c r="K1016" s="86"/>
      <c r="M1016" s="14" t="s">
        <v>104</v>
      </c>
      <c r="O1016" s="86" t="str">
        <f>J1016</f>
        <v xml:space="preserve">  </v>
      </c>
      <c r="P1016" s="92"/>
    </row>
    <row r="1017" spans="2:16" ht="15.75" hidden="1" x14ac:dyDescent="0.25">
      <c r="B1017" s="74"/>
      <c r="C1017" s="133"/>
      <c r="D1017" s="133"/>
      <c r="E1017" s="133"/>
      <c r="F1017" s="133"/>
      <c r="H1017" s="77"/>
      <c r="I1017" s="14" t="s">
        <v>91</v>
      </c>
      <c r="J1017" s="86"/>
      <c r="K1017" s="86" t="str">
        <f>J1016</f>
        <v xml:space="preserve">  </v>
      </c>
      <c r="M1017" s="77"/>
      <c r="N1017" s="14" t="s">
        <v>91</v>
      </c>
      <c r="O1017" s="86"/>
      <c r="P1017" s="92" t="str">
        <f>O1016</f>
        <v xml:space="preserve">  </v>
      </c>
    </row>
    <row r="1018" spans="2:16" ht="15.75" hidden="1" x14ac:dyDescent="0.25">
      <c r="B1018" s="74"/>
      <c r="C1018" s="133"/>
      <c r="D1018" s="133"/>
      <c r="E1018" s="133"/>
      <c r="F1018" s="133"/>
      <c r="H1018" s="77"/>
      <c r="J1018" s="86"/>
      <c r="K1018" s="86"/>
      <c r="M1018" s="77"/>
      <c r="O1018" s="86"/>
      <c r="P1018" s="92"/>
    </row>
    <row r="1019" spans="2:16" ht="15.75" hidden="1" x14ac:dyDescent="0.25">
      <c r="B1019" s="74"/>
      <c r="C1019" s="81"/>
      <c r="D1019" s="81"/>
      <c r="E1019" s="81"/>
      <c r="F1019" s="81"/>
      <c r="H1019" s="77"/>
      <c r="J1019" s="86"/>
      <c r="K1019" s="86"/>
      <c r="M1019" s="77"/>
      <c r="O1019" s="86"/>
      <c r="P1019" s="92"/>
    </row>
    <row r="1020" spans="2:16" ht="15.75" hidden="1" x14ac:dyDescent="0.25">
      <c r="B1020" s="70" t="str">
        <f>B1016</f>
        <v xml:space="preserve">  </v>
      </c>
      <c r="C1020" s="14" t="s">
        <v>106</v>
      </c>
      <c r="E1020" s="86" t="str">
        <f>IFERROR(VLOOKUP(B1020,Calculations!$G$10:$W$448,17,FALSE),0)</f>
        <v xml:space="preserve">  </v>
      </c>
      <c r="F1020" s="86"/>
      <c r="H1020" s="133" t="s">
        <v>34</v>
      </c>
      <c r="I1020" s="133"/>
      <c r="J1020" s="133"/>
      <c r="K1020" s="133"/>
      <c r="M1020" s="14" t="s">
        <v>105</v>
      </c>
      <c r="O1020" s="86" t="str">
        <f>E1020</f>
        <v xml:space="preserve">  </v>
      </c>
      <c r="P1020" s="92"/>
    </row>
    <row r="1021" spans="2:16" ht="15.75" hidden="1" x14ac:dyDescent="0.25">
      <c r="B1021" s="75"/>
      <c r="C1021" s="82"/>
      <c r="D1021" s="76" t="s">
        <v>31</v>
      </c>
      <c r="E1021" s="89"/>
      <c r="F1021" s="89" t="str">
        <f>E1020</f>
        <v xml:space="preserve">  </v>
      </c>
      <c r="G1021" s="76"/>
      <c r="H1021" s="134"/>
      <c r="I1021" s="134"/>
      <c r="J1021" s="134"/>
      <c r="K1021" s="134"/>
      <c r="L1021" s="76"/>
      <c r="M1021" s="82"/>
      <c r="N1021" s="76" t="s">
        <v>31</v>
      </c>
      <c r="O1021" s="89"/>
      <c r="P1021" s="90" t="str">
        <f>O1020</f>
        <v xml:space="preserve">  </v>
      </c>
    </row>
    <row r="1022" spans="2:16" ht="15.75" hidden="1" x14ac:dyDescent="0.25">
      <c r="B1022" s="60" t="str">
        <f>IFERROR(IF(EOMONTH(B1020,1)&gt;Questionnaire!$I$9,"  ",EOMONTH(B1020,1)),"  ")</f>
        <v xml:space="preserve">  </v>
      </c>
      <c r="C1022" s="61" t="s">
        <v>32</v>
      </c>
      <c r="D1022" s="61"/>
      <c r="E1022" s="84">
        <f>IFERROR(-VLOOKUP(B1022,Calculations!$G$10:$N$448,8,FALSE),0)</f>
        <v>0</v>
      </c>
      <c r="F1022" s="84"/>
      <c r="G1022" s="61"/>
      <c r="H1022" s="61" t="s">
        <v>102</v>
      </c>
      <c r="I1022" s="61"/>
      <c r="J1022" s="84">
        <f>K1024</f>
        <v>0</v>
      </c>
      <c r="K1022" s="84"/>
      <c r="L1022" s="61"/>
      <c r="M1022" s="61" t="s">
        <v>102</v>
      </c>
      <c r="N1022" s="68"/>
      <c r="O1022" s="84">
        <f>J1022</f>
        <v>0</v>
      </c>
      <c r="P1022" s="91"/>
    </row>
    <row r="1023" spans="2:16" ht="15.75" hidden="1" x14ac:dyDescent="0.25">
      <c r="B1023" s="74"/>
      <c r="C1023" s="14" t="s">
        <v>33</v>
      </c>
      <c r="E1023" s="86" t="str">
        <f>IFERROR(VLOOKUP(B1022,Calculations!$G$10:$M$448,7,FALSE),0)</f>
        <v xml:space="preserve">  </v>
      </c>
      <c r="F1023" s="86"/>
      <c r="H1023" s="14" t="s">
        <v>35</v>
      </c>
      <c r="J1023" s="86" t="str">
        <f>K1025</f>
        <v xml:space="preserve">  </v>
      </c>
      <c r="K1023" s="86"/>
      <c r="M1023" s="14" t="s">
        <v>94</v>
      </c>
      <c r="N1023" s="73"/>
      <c r="O1023" s="86" t="str">
        <f>J1023</f>
        <v xml:space="preserve">  </v>
      </c>
      <c r="P1023" s="92"/>
    </row>
    <row r="1024" spans="2:16" ht="15.75" hidden="1" x14ac:dyDescent="0.25">
      <c r="B1024" s="74"/>
      <c r="C1024" s="73"/>
      <c r="D1024" s="14" t="s">
        <v>31</v>
      </c>
      <c r="E1024" s="86"/>
      <c r="F1024" s="86">
        <f>IFERROR(E1022+E1023,0)</f>
        <v>0</v>
      </c>
      <c r="H1024" s="73"/>
      <c r="I1024" s="14" t="s">
        <v>32</v>
      </c>
      <c r="J1024" s="86"/>
      <c r="K1024" s="86">
        <f>E1022</f>
        <v>0</v>
      </c>
      <c r="M1024" s="72"/>
      <c r="N1024" s="14" t="s">
        <v>31</v>
      </c>
      <c r="O1024" s="86"/>
      <c r="P1024" s="92">
        <f>F1024</f>
        <v>0</v>
      </c>
    </row>
    <row r="1025" spans="2:16" ht="15.75" hidden="1" x14ac:dyDescent="0.25">
      <c r="B1025" s="74"/>
      <c r="C1025" s="73"/>
      <c r="E1025" s="86"/>
      <c r="F1025" s="86"/>
      <c r="H1025" s="73"/>
      <c r="I1025" s="14" t="s">
        <v>33</v>
      </c>
      <c r="J1025" s="86"/>
      <c r="K1025" s="86" t="str">
        <f>E1023</f>
        <v xml:space="preserve">  </v>
      </c>
      <c r="M1025" s="72"/>
      <c r="N1025" s="73"/>
      <c r="O1025" s="86"/>
      <c r="P1025" s="92"/>
    </row>
    <row r="1026" spans="2:16" ht="15.75" hidden="1" x14ac:dyDescent="0.25">
      <c r="B1026" s="74"/>
      <c r="C1026" s="73"/>
      <c r="E1026" s="86"/>
      <c r="F1026" s="86"/>
      <c r="H1026" s="73"/>
      <c r="J1026" s="86"/>
      <c r="K1026" s="86"/>
      <c r="M1026" s="72"/>
      <c r="N1026" s="73"/>
      <c r="O1026" s="86"/>
      <c r="P1026" s="92"/>
    </row>
    <row r="1027" spans="2:16" ht="15.75" hidden="1" x14ac:dyDescent="0.25">
      <c r="B1027" s="70" t="str">
        <f>B1022</f>
        <v xml:space="preserve">  </v>
      </c>
      <c r="C1027" s="133" t="s">
        <v>34</v>
      </c>
      <c r="D1027" s="133"/>
      <c r="E1027" s="133"/>
      <c r="F1027" s="133"/>
      <c r="H1027" s="14" t="s">
        <v>103</v>
      </c>
      <c r="J1027" s="86" t="str">
        <f>IFERROR(VLOOKUP(B1027,Calculations!$Z$10:$AB$448,3,FALSE),0)</f>
        <v xml:space="preserve">  </v>
      </c>
      <c r="K1027" s="86"/>
      <c r="M1027" s="14" t="s">
        <v>104</v>
      </c>
      <c r="O1027" s="86" t="str">
        <f>J1027</f>
        <v xml:space="preserve">  </v>
      </c>
      <c r="P1027" s="92"/>
    </row>
    <row r="1028" spans="2:16" ht="15.75" hidden="1" x14ac:dyDescent="0.25">
      <c r="B1028" s="74"/>
      <c r="C1028" s="133"/>
      <c r="D1028" s="133"/>
      <c r="E1028" s="133"/>
      <c r="F1028" s="133"/>
      <c r="H1028" s="77"/>
      <c r="I1028" s="14" t="s">
        <v>91</v>
      </c>
      <c r="J1028" s="86"/>
      <c r="K1028" s="86" t="str">
        <f>J1027</f>
        <v xml:space="preserve">  </v>
      </c>
      <c r="M1028" s="77"/>
      <c r="N1028" s="14" t="s">
        <v>91</v>
      </c>
      <c r="O1028" s="86"/>
      <c r="P1028" s="92" t="str">
        <f>O1027</f>
        <v xml:space="preserve">  </v>
      </c>
    </row>
    <row r="1029" spans="2:16" ht="15.75" hidden="1" x14ac:dyDescent="0.25">
      <c r="B1029" s="74"/>
      <c r="C1029" s="133"/>
      <c r="D1029" s="133"/>
      <c r="E1029" s="133"/>
      <c r="F1029" s="133"/>
      <c r="H1029" s="77"/>
      <c r="J1029" s="86"/>
      <c r="K1029" s="86"/>
      <c r="M1029" s="77"/>
      <c r="O1029" s="86"/>
      <c r="P1029" s="92"/>
    </row>
    <row r="1030" spans="2:16" ht="15.75" hidden="1" x14ac:dyDescent="0.25">
      <c r="B1030" s="74"/>
      <c r="C1030" s="81"/>
      <c r="D1030" s="81"/>
      <c r="E1030" s="81"/>
      <c r="F1030" s="81"/>
      <c r="H1030" s="77"/>
      <c r="J1030" s="86"/>
      <c r="K1030" s="86"/>
      <c r="M1030" s="77"/>
      <c r="O1030" s="86"/>
      <c r="P1030" s="92"/>
    </row>
    <row r="1031" spans="2:16" ht="15.75" hidden="1" x14ac:dyDescent="0.25">
      <c r="B1031" s="70" t="str">
        <f>B1027</f>
        <v xml:space="preserve">  </v>
      </c>
      <c r="C1031" s="14" t="s">
        <v>106</v>
      </c>
      <c r="E1031" s="86" t="str">
        <f>IFERROR(VLOOKUP(B1031,Calculations!$G$10:$W$448,17,FALSE),0)</f>
        <v xml:space="preserve">  </v>
      </c>
      <c r="F1031" s="86"/>
      <c r="H1031" s="133" t="s">
        <v>34</v>
      </c>
      <c r="I1031" s="133"/>
      <c r="J1031" s="133"/>
      <c r="K1031" s="133"/>
      <c r="M1031" s="14" t="s">
        <v>105</v>
      </c>
      <c r="O1031" s="86" t="str">
        <f>E1031</f>
        <v xml:space="preserve">  </v>
      </c>
      <c r="P1031" s="92"/>
    </row>
    <row r="1032" spans="2:16" ht="15.75" hidden="1" x14ac:dyDescent="0.25">
      <c r="B1032" s="75"/>
      <c r="C1032" s="82"/>
      <c r="D1032" s="76" t="s">
        <v>31</v>
      </c>
      <c r="E1032" s="89"/>
      <c r="F1032" s="89" t="str">
        <f>E1031</f>
        <v xml:space="preserve">  </v>
      </c>
      <c r="G1032" s="76"/>
      <c r="H1032" s="134"/>
      <c r="I1032" s="134"/>
      <c r="J1032" s="134"/>
      <c r="K1032" s="134"/>
      <c r="L1032" s="76"/>
      <c r="M1032" s="82"/>
      <c r="N1032" s="76" t="s">
        <v>31</v>
      </c>
      <c r="O1032" s="89"/>
      <c r="P1032" s="90" t="str">
        <f>O1031</f>
        <v xml:space="preserve">  </v>
      </c>
    </row>
    <row r="1033" spans="2:16" ht="15.75" hidden="1" x14ac:dyDescent="0.25">
      <c r="B1033" s="60" t="str">
        <f>IFERROR(IF(EOMONTH(B1031,1)&gt;Questionnaire!$I$9,"  ",EOMONTH(B1031,1)),"  ")</f>
        <v xml:space="preserve">  </v>
      </c>
      <c r="C1033" s="61" t="s">
        <v>32</v>
      </c>
      <c r="D1033" s="61"/>
      <c r="E1033" s="84">
        <f>IFERROR(-VLOOKUP(B1033,Calculations!$G$10:$N$448,8,FALSE),0)</f>
        <v>0</v>
      </c>
      <c r="F1033" s="84"/>
      <c r="G1033" s="61"/>
      <c r="H1033" s="61" t="s">
        <v>102</v>
      </c>
      <c r="I1033" s="61"/>
      <c r="J1033" s="84">
        <f>K1035</f>
        <v>0</v>
      </c>
      <c r="K1033" s="84"/>
      <c r="L1033" s="61"/>
      <c r="M1033" s="61" t="s">
        <v>102</v>
      </c>
      <c r="N1033" s="68"/>
      <c r="O1033" s="84">
        <f>J1033</f>
        <v>0</v>
      </c>
      <c r="P1033" s="91"/>
    </row>
    <row r="1034" spans="2:16" ht="15.75" hidden="1" x14ac:dyDescent="0.25">
      <c r="B1034" s="74"/>
      <c r="C1034" s="14" t="s">
        <v>33</v>
      </c>
      <c r="E1034" s="86" t="str">
        <f>IFERROR(VLOOKUP(B1033,Calculations!$G$10:$M$448,7,FALSE),0)</f>
        <v xml:space="preserve">  </v>
      </c>
      <c r="F1034" s="86"/>
      <c r="H1034" s="14" t="s">
        <v>35</v>
      </c>
      <c r="J1034" s="86" t="str">
        <f>K1036</f>
        <v xml:space="preserve">  </v>
      </c>
      <c r="K1034" s="86"/>
      <c r="M1034" s="14" t="s">
        <v>94</v>
      </c>
      <c r="N1034" s="73"/>
      <c r="O1034" s="86" t="str">
        <f>J1034</f>
        <v xml:space="preserve">  </v>
      </c>
      <c r="P1034" s="92"/>
    </row>
    <row r="1035" spans="2:16" ht="15.75" hidden="1" x14ac:dyDescent="0.25">
      <c r="B1035" s="74"/>
      <c r="C1035" s="73"/>
      <c r="D1035" s="14" t="s">
        <v>31</v>
      </c>
      <c r="E1035" s="86"/>
      <c r="F1035" s="86">
        <f>IFERROR(E1033+E1034,0)</f>
        <v>0</v>
      </c>
      <c r="H1035" s="73"/>
      <c r="I1035" s="14" t="s">
        <v>32</v>
      </c>
      <c r="J1035" s="86"/>
      <c r="K1035" s="86">
        <f>E1033</f>
        <v>0</v>
      </c>
      <c r="M1035" s="72"/>
      <c r="N1035" s="14" t="s">
        <v>31</v>
      </c>
      <c r="O1035" s="86"/>
      <c r="P1035" s="92">
        <f>F1035</f>
        <v>0</v>
      </c>
    </row>
    <row r="1036" spans="2:16" ht="15.75" hidden="1" x14ac:dyDescent="0.25">
      <c r="B1036" s="74"/>
      <c r="C1036" s="73"/>
      <c r="E1036" s="86"/>
      <c r="F1036" s="86"/>
      <c r="H1036" s="73"/>
      <c r="I1036" s="14" t="s">
        <v>33</v>
      </c>
      <c r="J1036" s="86"/>
      <c r="K1036" s="86" t="str">
        <f>E1034</f>
        <v xml:space="preserve">  </v>
      </c>
      <c r="M1036" s="72"/>
      <c r="N1036" s="73"/>
      <c r="O1036" s="86"/>
      <c r="P1036" s="92"/>
    </row>
    <row r="1037" spans="2:16" ht="15.75" hidden="1" x14ac:dyDescent="0.25">
      <c r="B1037" s="74"/>
      <c r="C1037" s="73"/>
      <c r="E1037" s="86"/>
      <c r="F1037" s="86"/>
      <c r="H1037" s="73"/>
      <c r="J1037" s="86"/>
      <c r="K1037" s="86"/>
      <c r="M1037" s="72"/>
      <c r="N1037" s="73"/>
      <c r="O1037" s="86"/>
      <c r="P1037" s="92"/>
    </row>
    <row r="1038" spans="2:16" ht="15.75" hidden="1" x14ac:dyDescent="0.25">
      <c r="B1038" s="70" t="str">
        <f>B1033</f>
        <v xml:space="preserve">  </v>
      </c>
      <c r="C1038" s="133" t="s">
        <v>34</v>
      </c>
      <c r="D1038" s="133"/>
      <c r="E1038" s="133"/>
      <c r="F1038" s="133"/>
      <c r="H1038" s="14" t="s">
        <v>103</v>
      </c>
      <c r="J1038" s="86" t="str">
        <f>IFERROR(VLOOKUP(B1038,Calculations!$Z$10:$AB$448,3,FALSE),0)</f>
        <v xml:space="preserve">  </v>
      </c>
      <c r="K1038" s="86"/>
      <c r="M1038" s="14" t="s">
        <v>104</v>
      </c>
      <c r="O1038" s="86" t="str">
        <f>J1038</f>
        <v xml:space="preserve">  </v>
      </c>
      <c r="P1038" s="92"/>
    </row>
    <row r="1039" spans="2:16" ht="15.75" hidden="1" x14ac:dyDescent="0.25">
      <c r="B1039" s="74"/>
      <c r="C1039" s="133"/>
      <c r="D1039" s="133"/>
      <c r="E1039" s="133"/>
      <c r="F1039" s="133"/>
      <c r="H1039" s="77"/>
      <c r="I1039" s="14" t="s">
        <v>91</v>
      </c>
      <c r="J1039" s="86"/>
      <c r="K1039" s="86" t="str">
        <f>J1038</f>
        <v xml:space="preserve">  </v>
      </c>
      <c r="M1039" s="77"/>
      <c r="N1039" s="14" t="s">
        <v>91</v>
      </c>
      <c r="O1039" s="86"/>
      <c r="P1039" s="92" t="str">
        <f>O1038</f>
        <v xml:space="preserve">  </v>
      </c>
    </row>
    <row r="1040" spans="2:16" ht="15.75" hidden="1" x14ac:dyDescent="0.25">
      <c r="B1040" s="74"/>
      <c r="C1040" s="133"/>
      <c r="D1040" s="133"/>
      <c r="E1040" s="133"/>
      <c r="F1040" s="133"/>
      <c r="H1040" s="77"/>
      <c r="J1040" s="86"/>
      <c r="K1040" s="86"/>
      <c r="M1040" s="77"/>
      <c r="O1040" s="86"/>
      <c r="P1040" s="92"/>
    </row>
    <row r="1041" spans="2:16" ht="15.75" hidden="1" x14ac:dyDescent="0.25">
      <c r="B1041" s="74"/>
      <c r="C1041" s="81"/>
      <c r="D1041" s="81"/>
      <c r="E1041" s="81"/>
      <c r="F1041" s="81"/>
      <c r="H1041" s="77"/>
      <c r="J1041" s="86"/>
      <c r="K1041" s="86"/>
      <c r="M1041" s="77"/>
      <c r="O1041" s="86"/>
      <c r="P1041" s="92"/>
    </row>
    <row r="1042" spans="2:16" ht="15.75" hidden="1" x14ac:dyDescent="0.25">
      <c r="B1042" s="70" t="str">
        <f>B1038</f>
        <v xml:space="preserve">  </v>
      </c>
      <c r="C1042" s="14" t="s">
        <v>106</v>
      </c>
      <c r="E1042" s="86" t="str">
        <f>IFERROR(VLOOKUP(B1042,Calculations!$G$10:$W$448,17,FALSE),0)</f>
        <v xml:space="preserve">  </v>
      </c>
      <c r="F1042" s="86"/>
      <c r="H1042" s="133" t="s">
        <v>34</v>
      </c>
      <c r="I1042" s="133"/>
      <c r="J1042" s="133"/>
      <c r="K1042" s="133"/>
      <c r="M1042" s="14" t="s">
        <v>105</v>
      </c>
      <c r="O1042" s="86" t="str">
        <f>E1042</f>
        <v xml:space="preserve">  </v>
      </c>
      <c r="P1042" s="92"/>
    </row>
    <row r="1043" spans="2:16" ht="15.75" hidden="1" x14ac:dyDescent="0.25">
      <c r="B1043" s="75"/>
      <c r="C1043" s="82"/>
      <c r="D1043" s="76" t="s">
        <v>31</v>
      </c>
      <c r="E1043" s="89"/>
      <c r="F1043" s="89" t="str">
        <f>E1042</f>
        <v xml:space="preserve">  </v>
      </c>
      <c r="G1043" s="76"/>
      <c r="H1043" s="134"/>
      <c r="I1043" s="134"/>
      <c r="J1043" s="134"/>
      <c r="K1043" s="134"/>
      <c r="L1043" s="76"/>
      <c r="M1043" s="82"/>
      <c r="N1043" s="76" t="s">
        <v>31</v>
      </c>
      <c r="O1043" s="89"/>
      <c r="P1043" s="90" t="str">
        <f>O1042</f>
        <v xml:space="preserve">  </v>
      </c>
    </row>
    <row r="1044" spans="2:16" ht="15.75" hidden="1" x14ac:dyDescent="0.25">
      <c r="B1044" s="60" t="str">
        <f>IFERROR(IF(EOMONTH(B1042,1)&gt;Questionnaire!$I$9,"  ",EOMONTH(B1042,1)),"  ")</f>
        <v xml:space="preserve">  </v>
      </c>
      <c r="C1044" s="61" t="s">
        <v>32</v>
      </c>
      <c r="D1044" s="61"/>
      <c r="E1044" s="84">
        <f>IFERROR(-VLOOKUP(B1044,Calculations!$G$10:$N$448,8,FALSE),0)</f>
        <v>0</v>
      </c>
      <c r="F1044" s="84"/>
      <c r="G1044" s="61"/>
      <c r="H1044" s="61" t="s">
        <v>102</v>
      </c>
      <c r="I1044" s="61"/>
      <c r="J1044" s="84">
        <f>K1046</f>
        <v>0</v>
      </c>
      <c r="K1044" s="84"/>
      <c r="L1044" s="61"/>
      <c r="M1044" s="61" t="s">
        <v>102</v>
      </c>
      <c r="N1044" s="68"/>
      <c r="O1044" s="84">
        <f>J1044</f>
        <v>0</v>
      </c>
      <c r="P1044" s="91"/>
    </row>
    <row r="1045" spans="2:16" ht="15.75" hidden="1" x14ac:dyDescent="0.25">
      <c r="B1045" s="74"/>
      <c r="C1045" s="14" t="s">
        <v>33</v>
      </c>
      <c r="E1045" s="86" t="str">
        <f>IFERROR(VLOOKUP(B1044,Calculations!$G$10:$M$448,7,FALSE),0)</f>
        <v xml:space="preserve">  </v>
      </c>
      <c r="F1045" s="86"/>
      <c r="H1045" s="14" t="s">
        <v>35</v>
      </c>
      <c r="J1045" s="86" t="str">
        <f>K1047</f>
        <v xml:space="preserve">  </v>
      </c>
      <c r="K1045" s="86"/>
      <c r="M1045" s="14" t="s">
        <v>94</v>
      </c>
      <c r="N1045" s="73"/>
      <c r="O1045" s="86" t="str">
        <f>J1045</f>
        <v xml:space="preserve">  </v>
      </c>
      <c r="P1045" s="92"/>
    </row>
    <row r="1046" spans="2:16" ht="15.75" hidden="1" x14ac:dyDescent="0.25">
      <c r="B1046" s="74"/>
      <c r="C1046" s="73"/>
      <c r="D1046" s="14" t="s">
        <v>31</v>
      </c>
      <c r="E1046" s="86"/>
      <c r="F1046" s="86">
        <f>IFERROR(E1044+E1045,0)</f>
        <v>0</v>
      </c>
      <c r="H1046" s="73"/>
      <c r="I1046" s="14" t="s">
        <v>32</v>
      </c>
      <c r="J1046" s="86"/>
      <c r="K1046" s="86">
        <f>E1044</f>
        <v>0</v>
      </c>
      <c r="M1046" s="72"/>
      <c r="N1046" s="14" t="s">
        <v>31</v>
      </c>
      <c r="O1046" s="86"/>
      <c r="P1046" s="92">
        <f>F1046</f>
        <v>0</v>
      </c>
    </row>
    <row r="1047" spans="2:16" ht="15.75" hidden="1" x14ac:dyDescent="0.25">
      <c r="B1047" s="74"/>
      <c r="C1047" s="73"/>
      <c r="E1047" s="86"/>
      <c r="F1047" s="86"/>
      <c r="H1047" s="73"/>
      <c r="I1047" s="14" t="s">
        <v>33</v>
      </c>
      <c r="J1047" s="86"/>
      <c r="K1047" s="86" t="str">
        <f>E1045</f>
        <v xml:space="preserve">  </v>
      </c>
      <c r="M1047" s="72"/>
      <c r="N1047" s="73"/>
      <c r="O1047" s="86"/>
      <c r="P1047" s="92"/>
    </row>
    <row r="1048" spans="2:16" ht="15.75" hidden="1" x14ac:dyDescent="0.25">
      <c r="B1048" s="74"/>
      <c r="C1048" s="73"/>
      <c r="E1048" s="86"/>
      <c r="F1048" s="86"/>
      <c r="H1048" s="73"/>
      <c r="J1048" s="86"/>
      <c r="K1048" s="86"/>
      <c r="M1048" s="72"/>
      <c r="N1048" s="73"/>
      <c r="O1048" s="86"/>
      <c r="P1048" s="92"/>
    </row>
    <row r="1049" spans="2:16" ht="15.75" hidden="1" x14ac:dyDescent="0.25">
      <c r="B1049" s="70" t="str">
        <f>B1044</f>
        <v xml:space="preserve">  </v>
      </c>
      <c r="C1049" s="133" t="s">
        <v>34</v>
      </c>
      <c r="D1049" s="133"/>
      <c r="E1049" s="133"/>
      <c r="F1049" s="133"/>
      <c r="H1049" s="14" t="s">
        <v>103</v>
      </c>
      <c r="J1049" s="86" t="str">
        <f>IFERROR(VLOOKUP(B1049,Calculations!$Z$10:$AB$448,3,FALSE),0)</f>
        <v xml:space="preserve">  </v>
      </c>
      <c r="K1049" s="86"/>
      <c r="M1049" s="14" t="s">
        <v>104</v>
      </c>
      <c r="O1049" s="86" t="str">
        <f>J1049</f>
        <v xml:space="preserve">  </v>
      </c>
      <c r="P1049" s="92"/>
    </row>
    <row r="1050" spans="2:16" ht="15.75" hidden="1" x14ac:dyDescent="0.25">
      <c r="B1050" s="74"/>
      <c r="C1050" s="133"/>
      <c r="D1050" s="133"/>
      <c r="E1050" s="133"/>
      <c r="F1050" s="133"/>
      <c r="H1050" s="77"/>
      <c r="I1050" s="14" t="s">
        <v>91</v>
      </c>
      <c r="J1050" s="86"/>
      <c r="K1050" s="86" t="str">
        <f>J1049</f>
        <v xml:space="preserve">  </v>
      </c>
      <c r="M1050" s="77"/>
      <c r="N1050" s="14" t="s">
        <v>91</v>
      </c>
      <c r="O1050" s="86"/>
      <c r="P1050" s="92" t="str">
        <f>O1049</f>
        <v xml:space="preserve">  </v>
      </c>
    </row>
    <row r="1051" spans="2:16" ht="15.75" hidden="1" x14ac:dyDescent="0.25">
      <c r="B1051" s="74"/>
      <c r="C1051" s="133"/>
      <c r="D1051" s="133"/>
      <c r="E1051" s="133"/>
      <c r="F1051" s="133"/>
      <c r="H1051" s="77"/>
      <c r="J1051" s="86"/>
      <c r="K1051" s="86"/>
      <c r="M1051" s="77"/>
      <c r="O1051" s="86"/>
      <c r="P1051" s="92"/>
    </row>
    <row r="1052" spans="2:16" ht="15.75" hidden="1" x14ac:dyDescent="0.25">
      <c r="B1052" s="74"/>
      <c r="C1052" s="81"/>
      <c r="D1052" s="81"/>
      <c r="E1052" s="81"/>
      <c r="F1052" s="81"/>
      <c r="H1052" s="77"/>
      <c r="J1052" s="86"/>
      <c r="K1052" s="86"/>
      <c r="M1052" s="77"/>
      <c r="O1052" s="86"/>
      <c r="P1052" s="92"/>
    </row>
    <row r="1053" spans="2:16" ht="15.75" hidden="1" x14ac:dyDescent="0.25">
      <c r="B1053" s="70" t="str">
        <f>B1049</f>
        <v xml:space="preserve">  </v>
      </c>
      <c r="C1053" s="14" t="s">
        <v>106</v>
      </c>
      <c r="E1053" s="86" t="str">
        <f>IFERROR(VLOOKUP(B1053,Calculations!$G$10:$W$448,17,FALSE),0)</f>
        <v xml:space="preserve">  </v>
      </c>
      <c r="F1053" s="86"/>
      <c r="H1053" s="133" t="s">
        <v>34</v>
      </c>
      <c r="I1053" s="133"/>
      <c r="J1053" s="133"/>
      <c r="K1053" s="133"/>
      <c r="M1053" s="14" t="s">
        <v>105</v>
      </c>
      <c r="O1053" s="86" t="str">
        <f>E1053</f>
        <v xml:space="preserve">  </v>
      </c>
      <c r="P1053" s="92"/>
    </row>
    <row r="1054" spans="2:16" ht="15.75" hidden="1" x14ac:dyDescent="0.25">
      <c r="B1054" s="75"/>
      <c r="C1054" s="82"/>
      <c r="D1054" s="76" t="s">
        <v>31</v>
      </c>
      <c r="E1054" s="89"/>
      <c r="F1054" s="89" t="str">
        <f>E1053</f>
        <v xml:space="preserve">  </v>
      </c>
      <c r="G1054" s="76"/>
      <c r="H1054" s="134"/>
      <c r="I1054" s="134"/>
      <c r="J1054" s="134"/>
      <c r="K1054" s="134"/>
      <c r="L1054" s="76"/>
      <c r="M1054" s="82"/>
      <c r="N1054" s="76" t="s">
        <v>31</v>
      </c>
      <c r="O1054" s="89"/>
      <c r="P1054" s="90" t="str">
        <f>O1053</f>
        <v xml:space="preserve">  </v>
      </c>
    </row>
    <row r="1055" spans="2:16" ht="15.75" hidden="1" x14ac:dyDescent="0.25">
      <c r="B1055" s="60" t="str">
        <f>IFERROR(IF(EOMONTH(B1053,1)&gt;Questionnaire!$I$9,"  ",EOMONTH(B1053,1)),"  ")</f>
        <v xml:space="preserve">  </v>
      </c>
      <c r="C1055" s="61" t="s">
        <v>32</v>
      </c>
      <c r="D1055" s="61"/>
      <c r="E1055" s="84">
        <f>IFERROR(-VLOOKUP(B1055,Calculations!$G$10:$N$448,8,FALSE),0)</f>
        <v>0</v>
      </c>
      <c r="F1055" s="84"/>
      <c r="G1055" s="61"/>
      <c r="H1055" s="61" t="s">
        <v>102</v>
      </c>
      <c r="I1055" s="61"/>
      <c r="J1055" s="84">
        <f>K1057</f>
        <v>0</v>
      </c>
      <c r="K1055" s="84"/>
      <c r="L1055" s="61"/>
      <c r="M1055" s="61" t="s">
        <v>102</v>
      </c>
      <c r="N1055" s="68"/>
      <c r="O1055" s="84">
        <f>J1055</f>
        <v>0</v>
      </c>
      <c r="P1055" s="91"/>
    </row>
    <row r="1056" spans="2:16" ht="15.75" hidden="1" x14ac:dyDescent="0.25">
      <c r="B1056" s="74"/>
      <c r="C1056" s="14" t="s">
        <v>33</v>
      </c>
      <c r="E1056" s="86" t="str">
        <f>IFERROR(VLOOKUP(B1055,Calculations!$G$10:$M$448,7,FALSE),0)</f>
        <v xml:space="preserve">  </v>
      </c>
      <c r="F1056" s="86"/>
      <c r="H1056" s="14" t="s">
        <v>35</v>
      </c>
      <c r="J1056" s="86" t="str">
        <f>K1058</f>
        <v xml:space="preserve">  </v>
      </c>
      <c r="K1056" s="86"/>
      <c r="M1056" s="14" t="s">
        <v>94</v>
      </c>
      <c r="N1056" s="73"/>
      <c r="O1056" s="86" t="str">
        <f>J1056</f>
        <v xml:space="preserve">  </v>
      </c>
      <c r="P1056" s="92"/>
    </row>
    <row r="1057" spans="2:16" ht="15.75" hidden="1" x14ac:dyDescent="0.25">
      <c r="B1057" s="74"/>
      <c r="C1057" s="73"/>
      <c r="D1057" s="14" t="s">
        <v>31</v>
      </c>
      <c r="E1057" s="86"/>
      <c r="F1057" s="86">
        <f>IFERROR(E1055+E1056,0)</f>
        <v>0</v>
      </c>
      <c r="H1057" s="73"/>
      <c r="I1057" s="14" t="s">
        <v>32</v>
      </c>
      <c r="J1057" s="86"/>
      <c r="K1057" s="86">
        <f>E1055</f>
        <v>0</v>
      </c>
      <c r="M1057" s="72"/>
      <c r="N1057" s="14" t="s">
        <v>31</v>
      </c>
      <c r="O1057" s="86"/>
      <c r="P1057" s="92">
        <f>F1057</f>
        <v>0</v>
      </c>
    </row>
    <row r="1058" spans="2:16" ht="15.75" hidden="1" x14ac:dyDescent="0.25">
      <c r="B1058" s="74"/>
      <c r="C1058" s="73"/>
      <c r="E1058" s="86"/>
      <c r="F1058" s="86"/>
      <c r="H1058" s="73"/>
      <c r="I1058" s="14" t="s">
        <v>33</v>
      </c>
      <c r="J1058" s="86"/>
      <c r="K1058" s="86" t="str">
        <f>E1056</f>
        <v xml:space="preserve">  </v>
      </c>
      <c r="M1058" s="72"/>
      <c r="N1058" s="73"/>
      <c r="O1058" s="86"/>
      <c r="P1058" s="92"/>
    </row>
    <row r="1059" spans="2:16" ht="15.75" hidden="1" x14ac:dyDescent="0.25">
      <c r="B1059" s="74"/>
      <c r="C1059" s="73"/>
      <c r="E1059" s="86"/>
      <c r="F1059" s="86"/>
      <c r="H1059" s="73"/>
      <c r="J1059" s="86"/>
      <c r="K1059" s="86"/>
      <c r="M1059" s="72"/>
      <c r="N1059" s="73"/>
      <c r="O1059" s="86"/>
      <c r="P1059" s="92"/>
    </row>
    <row r="1060" spans="2:16" ht="15.75" hidden="1" x14ac:dyDescent="0.25">
      <c r="B1060" s="70" t="str">
        <f>B1055</f>
        <v xml:space="preserve">  </v>
      </c>
      <c r="C1060" s="133" t="s">
        <v>34</v>
      </c>
      <c r="D1060" s="133"/>
      <c r="E1060" s="133"/>
      <c r="F1060" s="133"/>
      <c r="H1060" s="14" t="s">
        <v>103</v>
      </c>
      <c r="J1060" s="86" t="str">
        <f>IFERROR(VLOOKUP(B1060,Calculations!$Z$10:$AB$448,3,FALSE),0)</f>
        <v xml:space="preserve">  </v>
      </c>
      <c r="K1060" s="86"/>
      <c r="M1060" s="14" t="s">
        <v>104</v>
      </c>
      <c r="O1060" s="86" t="str">
        <f>J1060</f>
        <v xml:space="preserve">  </v>
      </c>
      <c r="P1060" s="92"/>
    </row>
    <row r="1061" spans="2:16" ht="15.75" hidden="1" x14ac:dyDescent="0.25">
      <c r="B1061" s="74"/>
      <c r="C1061" s="133"/>
      <c r="D1061" s="133"/>
      <c r="E1061" s="133"/>
      <c r="F1061" s="133"/>
      <c r="H1061" s="77"/>
      <c r="I1061" s="14" t="s">
        <v>91</v>
      </c>
      <c r="J1061" s="86"/>
      <c r="K1061" s="86" t="str">
        <f>J1060</f>
        <v xml:space="preserve">  </v>
      </c>
      <c r="M1061" s="77"/>
      <c r="N1061" s="14" t="s">
        <v>91</v>
      </c>
      <c r="O1061" s="86"/>
      <c r="P1061" s="92" t="str">
        <f>O1060</f>
        <v xml:space="preserve">  </v>
      </c>
    </row>
    <row r="1062" spans="2:16" ht="15.75" hidden="1" x14ac:dyDescent="0.25">
      <c r="B1062" s="74"/>
      <c r="C1062" s="133"/>
      <c r="D1062" s="133"/>
      <c r="E1062" s="133"/>
      <c r="F1062" s="133"/>
      <c r="H1062" s="77"/>
      <c r="J1062" s="86"/>
      <c r="K1062" s="86"/>
      <c r="M1062" s="77"/>
      <c r="O1062" s="86"/>
      <c r="P1062" s="92"/>
    </row>
    <row r="1063" spans="2:16" ht="15.75" hidden="1" x14ac:dyDescent="0.25">
      <c r="B1063" s="74"/>
      <c r="C1063" s="81"/>
      <c r="D1063" s="81"/>
      <c r="E1063" s="81"/>
      <c r="F1063" s="81"/>
      <c r="H1063" s="77"/>
      <c r="J1063" s="86"/>
      <c r="K1063" s="86"/>
      <c r="M1063" s="77"/>
      <c r="O1063" s="86"/>
      <c r="P1063" s="92"/>
    </row>
    <row r="1064" spans="2:16" ht="15.75" hidden="1" x14ac:dyDescent="0.25">
      <c r="B1064" s="70" t="str">
        <f>B1060</f>
        <v xml:space="preserve">  </v>
      </c>
      <c r="C1064" s="14" t="s">
        <v>106</v>
      </c>
      <c r="E1064" s="86" t="str">
        <f>IFERROR(VLOOKUP(B1064,Calculations!$G$10:$W$448,17,FALSE),0)</f>
        <v xml:space="preserve">  </v>
      </c>
      <c r="F1064" s="86"/>
      <c r="H1064" s="133" t="s">
        <v>34</v>
      </c>
      <c r="I1064" s="133"/>
      <c r="J1064" s="133"/>
      <c r="K1064" s="133"/>
      <c r="M1064" s="14" t="s">
        <v>105</v>
      </c>
      <c r="O1064" s="86" t="str">
        <f>E1064</f>
        <v xml:space="preserve">  </v>
      </c>
      <c r="P1064" s="92"/>
    </row>
    <row r="1065" spans="2:16" ht="15.75" hidden="1" x14ac:dyDescent="0.25">
      <c r="B1065" s="75"/>
      <c r="C1065" s="82"/>
      <c r="D1065" s="76" t="s">
        <v>31</v>
      </c>
      <c r="E1065" s="89"/>
      <c r="F1065" s="89" t="str">
        <f>E1064</f>
        <v xml:space="preserve">  </v>
      </c>
      <c r="G1065" s="76"/>
      <c r="H1065" s="134"/>
      <c r="I1065" s="134"/>
      <c r="J1065" s="134"/>
      <c r="K1065" s="134"/>
      <c r="L1065" s="76"/>
      <c r="M1065" s="82"/>
      <c r="N1065" s="76" t="s">
        <v>31</v>
      </c>
      <c r="O1065" s="89"/>
      <c r="P1065" s="90" t="str">
        <f>O1064</f>
        <v xml:space="preserve">  </v>
      </c>
    </row>
    <row r="1066" spans="2:16" ht="15.75" hidden="1" x14ac:dyDescent="0.25">
      <c r="B1066" s="60" t="str">
        <f>IFERROR(IF(EOMONTH(B1064,1)&gt;Questionnaire!$I$9,"  ",EOMONTH(B1064,1)),"  ")</f>
        <v xml:space="preserve">  </v>
      </c>
      <c r="C1066" s="61" t="s">
        <v>32</v>
      </c>
      <c r="D1066" s="61"/>
      <c r="E1066" s="84">
        <f>IFERROR(-VLOOKUP(B1066,Calculations!$G$10:$N$448,8,FALSE),0)</f>
        <v>0</v>
      </c>
      <c r="F1066" s="84"/>
      <c r="G1066" s="61"/>
      <c r="H1066" s="61" t="s">
        <v>102</v>
      </c>
      <c r="I1066" s="61"/>
      <c r="J1066" s="84">
        <f>K1068</f>
        <v>0</v>
      </c>
      <c r="K1066" s="84"/>
      <c r="L1066" s="61"/>
      <c r="M1066" s="61" t="s">
        <v>102</v>
      </c>
      <c r="N1066" s="68"/>
      <c r="O1066" s="84">
        <f>J1066</f>
        <v>0</v>
      </c>
      <c r="P1066" s="91"/>
    </row>
    <row r="1067" spans="2:16" ht="15.75" hidden="1" x14ac:dyDescent="0.25">
      <c r="B1067" s="74"/>
      <c r="C1067" s="14" t="s">
        <v>33</v>
      </c>
      <c r="E1067" s="86" t="str">
        <f>IFERROR(VLOOKUP(B1066,Calculations!$G$10:$M$448,7,FALSE),0)</f>
        <v xml:space="preserve">  </v>
      </c>
      <c r="F1067" s="86"/>
      <c r="H1067" s="14" t="s">
        <v>35</v>
      </c>
      <c r="J1067" s="86" t="str">
        <f>K1069</f>
        <v xml:space="preserve">  </v>
      </c>
      <c r="K1067" s="86"/>
      <c r="M1067" s="14" t="s">
        <v>94</v>
      </c>
      <c r="N1067" s="73"/>
      <c r="O1067" s="86" t="str">
        <f>J1067</f>
        <v xml:space="preserve">  </v>
      </c>
      <c r="P1067" s="92"/>
    </row>
    <row r="1068" spans="2:16" ht="15.75" hidden="1" x14ac:dyDescent="0.25">
      <c r="B1068" s="74"/>
      <c r="C1068" s="73"/>
      <c r="D1068" s="14" t="s">
        <v>31</v>
      </c>
      <c r="E1068" s="86"/>
      <c r="F1068" s="86">
        <f>IFERROR(E1066+E1067,0)</f>
        <v>0</v>
      </c>
      <c r="H1068" s="73"/>
      <c r="I1068" s="14" t="s">
        <v>32</v>
      </c>
      <c r="J1068" s="86"/>
      <c r="K1068" s="86">
        <f>E1066</f>
        <v>0</v>
      </c>
      <c r="M1068" s="72"/>
      <c r="N1068" s="14" t="s">
        <v>31</v>
      </c>
      <c r="O1068" s="86"/>
      <c r="P1068" s="92">
        <f>F1068</f>
        <v>0</v>
      </c>
    </row>
    <row r="1069" spans="2:16" ht="15.75" hidden="1" x14ac:dyDescent="0.25">
      <c r="B1069" s="74"/>
      <c r="C1069" s="73"/>
      <c r="E1069" s="86"/>
      <c r="F1069" s="86"/>
      <c r="H1069" s="73"/>
      <c r="I1069" s="14" t="s">
        <v>33</v>
      </c>
      <c r="J1069" s="86"/>
      <c r="K1069" s="86" t="str">
        <f>E1067</f>
        <v xml:space="preserve">  </v>
      </c>
      <c r="M1069" s="72"/>
      <c r="N1069" s="73"/>
      <c r="O1069" s="86"/>
      <c r="P1069" s="92"/>
    </row>
    <row r="1070" spans="2:16" ht="15.75" hidden="1" x14ac:dyDescent="0.25">
      <c r="B1070" s="74"/>
      <c r="C1070" s="73"/>
      <c r="E1070" s="86"/>
      <c r="F1070" s="86"/>
      <c r="H1070" s="73"/>
      <c r="J1070" s="86"/>
      <c r="K1070" s="86"/>
      <c r="M1070" s="72"/>
      <c r="N1070" s="73"/>
      <c r="O1070" s="86"/>
      <c r="P1070" s="92"/>
    </row>
    <row r="1071" spans="2:16" ht="15.75" hidden="1" x14ac:dyDescent="0.25">
      <c r="B1071" s="70" t="str">
        <f>B1066</f>
        <v xml:space="preserve">  </v>
      </c>
      <c r="C1071" s="133" t="s">
        <v>34</v>
      </c>
      <c r="D1071" s="133"/>
      <c r="E1071" s="133"/>
      <c r="F1071" s="133"/>
      <c r="H1071" s="14" t="s">
        <v>103</v>
      </c>
      <c r="J1071" s="86" t="str">
        <f>IFERROR(VLOOKUP(B1071,Calculations!$Z$10:$AB$448,3,FALSE),0)</f>
        <v xml:space="preserve">  </v>
      </c>
      <c r="K1071" s="86"/>
      <c r="M1071" s="14" t="s">
        <v>104</v>
      </c>
      <c r="O1071" s="86" t="str">
        <f>J1071</f>
        <v xml:space="preserve">  </v>
      </c>
      <c r="P1071" s="92"/>
    </row>
    <row r="1072" spans="2:16" ht="15.75" hidden="1" x14ac:dyDescent="0.25">
      <c r="B1072" s="74"/>
      <c r="C1072" s="133"/>
      <c r="D1072" s="133"/>
      <c r="E1072" s="133"/>
      <c r="F1072" s="133"/>
      <c r="H1072" s="77"/>
      <c r="I1072" s="14" t="s">
        <v>91</v>
      </c>
      <c r="J1072" s="86"/>
      <c r="K1072" s="86" t="str">
        <f>J1071</f>
        <v xml:space="preserve">  </v>
      </c>
      <c r="M1072" s="77"/>
      <c r="N1072" s="14" t="s">
        <v>91</v>
      </c>
      <c r="O1072" s="86"/>
      <c r="P1072" s="92" t="str">
        <f>O1071</f>
        <v xml:space="preserve">  </v>
      </c>
    </row>
    <row r="1073" spans="2:16" ht="15.75" hidden="1" x14ac:dyDescent="0.25">
      <c r="B1073" s="74"/>
      <c r="C1073" s="133"/>
      <c r="D1073" s="133"/>
      <c r="E1073" s="133"/>
      <c r="F1073" s="133"/>
      <c r="H1073" s="77"/>
      <c r="J1073" s="86"/>
      <c r="K1073" s="86"/>
      <c r="M1073" s="77"/>
      <c r="O1073" s="86"/>
      <c r="P1073" s="92"/>
    </row>
    <row r="1074" spans="2:16" ht="15.75" hidden="1" x14ac:dyDescent="0.25">
      <c r="B1074" s="74"/>
      <c r="C1074" s="81"/>
      <c r="D1074" s="81"/>
      <c r="E1074" s="81"/>
      <c r="F1074" s="81"/>
      <c r="H1074" s="77"/>
      <c r="J1074" s="86"/>
      <c r="K1074" s="86"/>
      <c r="M1074" s="77"/>
      <c r="O1074" s="86"/>
      <c r="P1074" s="92"/>
    </row>
    <row r="1075" spans="2:16" ht="15.75" hidden="1" x14ac:dyDescent="0.25">
      <c r="B1075" s="70" t="str">
        <f>B1071</f>
        <v xml:space="preserve">  </v>
      </c>
      <c r="C1075" s="14" t="s">
        <v>106</v>
      </c>
      <c r="E1075" s="86" t="str">
        <f>IFERROR(VLOOKUP(B1075,Calculations!$G$10:$W$448,17,FALSE),0)</f>
        <v xml:space="preserve">  </v>
      </c>
      <c r="F1075" s="86"/>
      <c r="H1075" s="133" t="s">
        <v>34</v>
      </c>
      <c r="I1075" s="133"/>
      <c r="J1075" s="133"/>
      <c r="K1075" s="133"/>
      <c r="M1075" s="14" t="s">
        <v>105</v>
      </c>
      <c r="O1075" s="86" t="str">
        <f>E1075</f>
        <v xml:space="preserve">  </v>
      </c>
      <c r="P1075" s="92"/>
    </row>
    <row r="1076" spans="2:16" ht="15.75" hidden="1" x14ac:dyDescent="0.25">
      <c r="B1076" s="75"/>
      <c r="C1076" s="82"/>
      <c r="D1076" s="76" t="s">
        <v>31</v>
      </c>
      <c r="E1076" s="89"/>
      <c r="F1076" s="89" t="str">
        <f>E1075</f>
        <v xml:space="preserve">  </v>
      </c>
      <c r="G1076" s="76"/>
      <c r="H1076" s="134"/>
      <c r="I1076" s="134"/>
      <c r="J1076" s="134"/>
      <c r="K1076" s="134"/>
      <c r="L1076" s="76"/>
      <c r="M1076" s="82"/>
      <c r="N1076" s="76" t="s">
        <v>31</v>
      </c>
      <c r="O1076" s="89"/>
      <c r="P1076" s="90" t="str">
        <f>O1075</f>
        <v xml:space="preserve">  </v>
      </c>
    </row>
    <row r="1077" spans="2:16" ht="15.75" hidden="1" x14ac:dyDescent="0.25">
      <c r="B1077" s="60" t="str">
        <f>IFERROR(IF(EOMONTH(B1075,1)&gt;Questionnaire!$I$9,"  ",EOMONTH(B1075,1)),"  ")</f>
        <v xml:space="preserve">  </v>
      </c>
      <c r="C1077" s="61" t="s">
        <v>32</v>
      </c>
      <c r="D1077" s="61"/>
      <c r="E1077" s="84">
        <f>IFERROR(-VLOOKUP(B1077,Calculations!$G$10:$N$448,8,FALSE),0)</f>
        <v>0</v>
      </c>
      <c r="F1077" s="84"/>
      <c r="G1077" s="61"/>
      <c r="H1077" s="61" t="s">
        <v>102</v>
      </c>
      <c r="I1077" s="61"/>
      <c r="J1077" s="84">
        <f>K1079</f>
        <v>0</v>
      </c>
      <c r="K1077" s="84"/>
      <c r="L1077" s="61"/>
      <c r="M1077" s="61" t="s">
        <v>102</v>
      </c>
      <c r="N1077" s="68"/>
      <c r="O1077" s="84">
        <f>J1077</f>
        <v>0</v>
      </c>
      <c r="P1077" s="91"/>
    </row>
    <row r="1078" spans="2:16" ht="15.75" hidden="1" x14ac:dyDescent="0.25">
      <c r="B1078" s="74"/>
      <c r="C1078" s="14" t="s">
        <v>33</v>
      </c>
      <c r="E1078" s="86" t="str">
        <f>IFERROR(VLOOKUP(B1077,Calculations!$G$10:$M$448,7,FALSE),0)</f>
        <v xml:space="preserve">  </v>
      </c>
      <c r="F1078" s="86"/>
      <c r="H1078" s="14" t="s">
        <v>35</v>
      </c>
      <c r="J1078" s="86" t="str">
        <f>K1080</f>
        <v xml:space="preserve">  </v>
      </c>
      <c r="K1078" s="86"/>
      <c r="M1078" s="14" t="s">
        <v>94</v>
      </c>
      <c r="N1078" s="73"/>
      <c r="O1078" s="86" t="str">
        <f>J1078</f>
        <v xml:space="preserve">  </v>
      </c>
      <c r="P1078" s="92"/>
    </row>
    <row r="1079" spans="2:16" ht="15.75" hidden="1" x14ac:dyDescent="0.25">
      <c r="B1079" s="74"/>
      <c r="C1079" s="73"/>
      <c r="D1079" s="14" t="s">
        <v>31</v>
      </c>
      <c r="E1079" s="86"/>
      <c r="F1079" s="86">
        <f>IFERROR(E1077+E1078,0)</f>
        <v>0</v>
      </c>
      <c r="H1079" s="73"/>
      <c r="I1079" s="14" t="s">
        <v>32</v>
      </c>
      <c r="J1079" s="86"/>
      <c r="K1079" s="86">
        <f>E1077</f>
        <v>0</v>
      </c>
      <c r="M1079" s="72"/>
      <c r="N1079" s="14" t="s">
        <v>31</v>
      </c>
      <c r="O1079" s="86"/>
      <c r="P1079" s="92">
        <f>F1079</f>
        <v>0</v>
      </c>
    </row>
    <row r="1080" spans="2:16" ht="15.75" hidden="1" x14ac:dyDescent="0.25">
      <c r="B1080" s="74"/>
      <c r="C1080" s="73"/>
      <c r="E1080" s="86"/>
      <c r="F1080" s="86"/>
      <c r="H1080" s="73"/>
      <c r="I1080" s="14" t="s">
        <v>33</v>
      </c>
      <c r="J1080" s="86"/>
      <c r="K1080" s="86" t="str">
        <f>E1078</f>
        <v xml:space="preserve">  </v>
      </c>
      <c r="M1080" s="72"/>
      <c r="N1080" s="73"/>
      <c r="O1080" s="86"/>
      <c r="P1080" s="92"/>
    </row>
    <row r="1081" spans="2:16" ht="15.75" hidden="1" x14ac:dyDescent="0.25">
      <c r="B1081" s="74"/>
      <c r="C1081" s="73"/>
      <c r="E1081" s="86"/>
      <c r="F1081" s="86"/>
      <c r="H1081" s="73"/>
      <c r="J1081" s="86"/>
      <c r="K1081" s="86"/>
      <c r="M1081" s="72"/>
      <c r="N1081" s="73"/>
      <c r="O1081" s="86"/>
      <c r="P1081" s="92"/>
    </row>
    <row r="1082" spans="2:16" ht="15.75" hidden="1" x14ac:dyDescent="0.25">
      <c r="B1082" s="70" t="str">
        <f>B1077</f>
        <v xml:space="preserve">  </v>
      </c>
      <c r="C1082" s="133" t="s">
        <v>34</v>
      </c>
      <c r="D1082" s="133"/>
      <c r="E1082" s="133"/>
      <c r="F1082" s="133"/>
      <c r="H1082" s="14" t="s">
        <v>103</v>
      </c>
      <c r="J1082" s="86" t="str">
        <f>IFERROR(VLOOKUP(B1082,Calculations!$Z$10:$AB$448,3,FALSE),0)</f>
        <v xml:space="preserve">  </v>
      </c>
      <c r="K1082" s="86"/>
      <c r="M1082" s="14" t="s">
        <v>104</v>
      </c>
      <c r="O1082" s="86" t="str">
        <f>J1082</f>
        <v xml:space="preserve">  </v>
      </c>
      <c r="P1082" s="92"/>
    </row>
    <row r="1083" spans="2:16" ht="15.75" hidden="1" x14ac:dyDescent="0.25">
      <c r="B1083" s="74"/>
      <c r="C1083" s="133"/>
      <c r="D1083" s="133"/>
      <c r="E1083" s="133"/>
      <c r="F1083" s="133"/>
      <c r="H1083" s="77"/>
      <c r="I1083" s="14" t="s">
        <v>91</v>
      </c>
      <c r="J1083" s="86"/>
      <c r="K1083" s="86" t="str">
        <f>J1082</f>
        <v xml:space="preserve">  </v>
      </c>
      <c r="M1083" s="77"/>
      <c r="N1083" s="14" t="s">
        <v>91</v>
      </c>
      <c r="O1083" s="86"/>
      <c r="P1083" s="92" t="str">
        <f>O1082</f>
        <v xml:space="preserve">  </v>
      </c>
    </row>
    <row r="1084" spans="2:16" ht="15.75" hidden="1" x14ac:dyDescent="0.25">
      <c r="B1084" s="74"/>
      <c r="C1084" s="133"/>
      <c r="D1084" s="133"/>
      <c r="E1084" s="133"/>
      <c r="F1084" s="133"/>
      <c r="H1084" s="77"/>
      <c r="J1084" s="86"/>
      <c r="K1084" s="86"/>
      <c r="M1084" s="77"/>
      <c r="O1084" s="86"/>
      <c r="P1084" s="92"/>
    </row>
    <row r="1085" spans="2:16" ht="15.75" hidden="1" x14ac:dyDescent="0.25">
      <c r="B1085" s="74"/>
      <c r="C1085" s="81"/>
      <c r="D1085" s="81"/>
      <c r="E1085" s="81"/>
      <c r="F1085" s="81"/>
      <c r="H1085" s="77"/>
      <c r="J1085" s="86"/>
      <c r="K1085" s="86"/>
      <c r="M1085" s="77"/>
      <c r="O1085" s="86"/>
      <c r="P1085" s="92"/>
    </row>
    <row r="1086" spans="2:16" ht="15.75" hidden="1" x14ac:dyDescent="0.25">
      <c r="B1086" s="70" t="str">
        <f>B1082</f>
        <v xml:space="preserve">  </v>
      </c>
      <c r="C1086" s="14" t="s">
        <v>106</v>
      </c>
      <c r="E1086" s="86" t="str">
        <f>IFERROR(VLOOKUP(B1086,Calculations!$G$10:$W$448,17,FALSE),0)</f>
        <v xml:space="preserve">  </v>
      </c>
      <c r="F1086" s="86"/>
      <c r="H1086" s="133" t="s">
        <v>34</v>
      </c>
      <c r="I1086" s="133"/>
      <c r="J1086" s="133"/>
      <c r="K1086" s="133"/>
      <c r="M1086" s="14" t="s">
        <v>105</v>
      </c>
      <c r="O1086" s="86" t="str">
        <f>E1086</f>
        <v xml:space="preserve">  </v>
      </c>
      <c r="P1086" s="92"/>
    </row>
    <row r="1087" spans="2:16" ht="15.75" hidden="1" x14ac:dyDescent="0.25">
      <c r="B1087" s="75"/>
      <c r="C1087" s="82"/>
      <c r="D1087" s="76" t="s">
        <v>31</v>
      </c>
      <c r="E1087" s="89"/>
      <c r="F1087" s="89" t="str">
        <f>E1086</f>
        <v xml:space="preserve">  </v>
      </c>
      <c r="G1087" s="76"/>
      <c r="H1087" s="134"/>
      <c r="I1087" s="134"/>
      <c r="J1087" s="134"/>
      <c r="K1087" s="134"/>
      <c r="L1087" s="76"/>
      <c r="M1087" s="82"/>
      <c r="N1087" s="76" t="s">
        <v>31</v>
      </c>
      <c r="O1087" s="89"/>
      <c r="P1087" s="90" t="str">
        <f>O1086</f>
        <v xml:space="preserve">  </v>
      </c>
    </row>
    <row r="1088" spans="2:16" ht="15.75" hidden="1" x14ac:dyDescent="0.25">
      <c r="B1088" s="60" t="str">
        <f>IFERROR(IF(EOMONTH(B1086,1)&gt;Questionnaire!$I$9,"  ",EOMONTH(B1086,1)),"  ")</f>
        <v xml:space="preserve">  </v>
      </c>
      <c r="C1088" s="61" t="s">
        <v>32</v>
      </c>
      <c r="D1088" s="61"/>
      <c r="E1088" s="84">
        <f>IFERROR(-VLOOKUP(B1088,Calculations!$G$10:$N$448,8,FALSE),0)</f>
        <v>0</v>
      </c>
      <c r="F1088" s="84"/>
      <c r="G1088" s="61"/>
      <c r="H1088" s="61" t="s">
        <v>102</v>
      </c>
      <c r="I1088" s="61"/>
      <c r="J1088" s="84">
        <f>K1090</f>
        <v>0</v>
      </c>
      <c r="K1088" s="84"/>
      <c r="L1088" s="61"/>
      <c r="M1088" s="61" t="s">
        <v>102</v>
      </c>
      <c r="N1088" s="68"/>
      <c r="O1088" s="84">
        <f>J1088</f>
        <v>0</v>
      </c>
      <c r="P1088" s="91"/>
    </row>
    <row r="1089" spans="2:16" ht="15.75" hidden="1" x14ac:dyDescent="0.25">
      <c r="B1089" s="74"/>
      <c r="C1089" s="14" t="s">
        <v>33</v>
      </c>
      <c r="E1089" s="86" t="str">
        <f>IFERROR(VLOOKUP(B1088,Calculations!$G$10:$M$448,7,FALSE),0)</f>
        <v xml:space="preserve">  </v>
      </c>
      <c r="F1089" s="86"/>
      <c r="H1089" s="14" t="s">
        <v>35</v>
      </c>
      <c r="J1089" s="86" t="str">
        <f>K1091</f>
        <v xml:space="preserve">  </v>
      </c>
      <c r="K1089" s="86"/>
      <c r="M1089" s="14" t="s">
        <v>94</v>
      </c>
      <c r="N1089" s="73"/>
      <c r="O1089" s="86" t="str">
        <f>J1089</f>
        <v xml:space="preserve">  </v>
      </c>
      <c r="P1089" s="92"/>
    </row>
    <row r="1090" spans="2:16" ht="15.75" hidden="1" x14ac:dyDescent="0.25">
      <c r="B1090" s="74"/>
      <c r="C1090" s="73"/>
      <c r="D1090" s="14" t="s">
        <v>31</v>
      </c>
      <c r="E1090" s="86"/>
      <c r="F1090" s="86">
        <f>IFERROR(E1088+E1089,0)</f>
        <v>0</v>
      </c>
      <c r="H1090" s="73"/>
      <c r="I1090" s="14" t="s">
        <v>32</v>
      </c>
      <c r="J1090" s="86"/>
      <c r="K1090" s="86">
        <f>E1088</f>
        <v>0</v>
      </c>
      <c r="M1090" s="72"/>
      <c r="N1090" s="14" t="s">
        <v>31</v>
      </c>
      <c r="O1090" s="86"/>
      <c r="P1090" s="92">
        <f>F1090</f>
        <v>0</v>
      </c>
    </row>
    <row r="1091" spans="2:16" ht="15.75" hidden="1" x14ac:dyDescent="0.25">
      <c r="B1091" s="74"/>
      <c r="C1091" s="73"/>
      <c r="E1091" s="86"/>
      <c r="F1091" s="86"/>
      <c r="H1091" s="73"/>
      <c r="I1091" s="14" t="s">
        <v>33</v>
      </c>
      <c r="J1091" s="86"/>
      <c r="K1091" s="86" t="str">
        <f>E1089</f>
        <v xml:space="preserve">  </v>
      </c>
      <c r="M1091" s="72"/>
      <c r="N1091" s="73"/>
      <c r="O1091" s="86"/>
      <c r="P1091" s="92"/>
    </row>
    <row r="1092" spans="2:16" ht="15.75" hidden="1" x14ac:dyDescent="0.25">
      <c r="B1092" s="74"/>
      <c r="C1092" s="73"/>
      <c r="E1092" s="86"/>
      <c r="F1092" s="86"/>
      <c r="H1092" s="73"/>
      <c r="J1092" s="86"/>
      <c r="K1092" s="86"/>
      <c r="M1092" s="72"/>
      <c r="N1092" s="73"/>
      <c r="O1092" s="86"/>
      <c r="P1092" s="92"/>
    </row>
    <row r="1093" spans="2:16" ht="15.75" hidden="1" x14ac:dyDescent="0.25">
      <c r="B1093" s="70" t="str">
        <f>B1088</f>
        <v xml:space="preserve">  </v>
      </c>
      <c r="C1093" s="133" t="s">
        <v>34</v>
      </c>
      <c r="D1093" s="133"/>
      <c r="E1093" s="133"/>
      <c r="F1093" s="133"/>
      <c r="H1093" s="14" t="s">
        <v>103</v>
      </c>
      <c r="J1093" s="86" t="str">
        <f>IFERROR(VLOOKUP(B1093,Calculations!$Z$10:$AB$448,3,FALSE),0)</f>
        <v xml:space="preserve">  </v>
      </c>
      <c r="K1093" s="86"/>
      <c r="M1093" s="14" t="s">
        <v>104</v>
      </c>
      <c r="O1093" s="86" t="str">
        <f>J1093</f>
        <v xml:space="preserve">  </v>
      </c>
      <c r="P1093" s="92"/>
    </row>
    <row r="1094" spans="2:16" ht="15.75" hidden="1" x14ac:dyDescent="0.25">
      <c r="B1094" s="74"/>
      <c r="C1094" s="133"/>
      <c r="D1094" s="133"/>
      <c r="E1094" s="133"/>
      <c r="F1094" s="133"/>
      <c r="H1094" s="77"/>
      <c r="I1094" s="14" t="s">
        <v>91</v>
      </c>
      <c r="J1094" s="86"/>
      <c r="K1094" s="86" t="str">
        <f>J1093</f>
        <v xml:space="preserve">  </v>
      </c>
      <c r="M1094" s="77"/>
      <c r="N1094" s="14" t="s">
        <v>91</v>
      </c>
      <c r="O1094" s="86"/>
      <c r="P1094" s="92" t="str">
        <f>O1093</f>
        <v xml:space="preserve">  </v>
      </c>
    </row>
    <row r="1095" spans="2:16" ht="15.75" hidden="1" x14ac:dyDescent="0.25">
      <c r="B1095" s="74"/>
      <c r="C1095" s="133"/>
      <c r="D1095" s="133"/>
      <c r="E1095" s="133"/>
      <c r="F1095" s="133"/>
      <c r="H1095" s="77"/>
      <c r="J1095" s="86"/>
      <c r="K1095" s="86"/>
      <c r="M1095" s="77"/>
      <c r="O1095" s="86"/>
      <c r="P1095" s="92"/>
    </row>
    <row r="1096" spans="2:16" ht="15.75" hidden="1" x14ac:dyDescent="0.25">
      <c r="B1096" s="74"/>
      <c r="C1096" s="81"/>
      <c r="D1096" s="81"/>
      <c r="E1096" s="81"/>
      <c r="F1096" s="81"/>
      <c r="H1096" s="77"/>
      <c r="J1096" s="86"/>
      <c r="K1096" s="86"/>
      <c r="M1096" s="77"/>
      <c r="O1096" s="86"/>
      <c r="P1096" s="92"/>
    </row>
    <row r="1097" spans="2:16" ht="15.75" hidden="1" x14ac:dyDescent="0.25">
      <c r="B1097" s="70" t="str">
        <f>B1093</f>
        <v xml:space="preserve">  </v>
      </c>
      <c r="C1097" s="14" t="s">
        <v>106</v>
      </c>
      <c r="E1097" s="86" t="str">
        <f>IFERROR(VLOOKUP(B1097,Calculations!$G$10:$W$448,17,FALSE),0)</f>
        <v xml:space="preserve">  </v>
      </c>
      <c r="F1097" s="86"/>
      <c r="H1097" s="133" t="s">
        <v>34</v>
      </c>
      <c r="I1097" s="133"/>
      <c r="J1097" s="133"/>
      <c r="K1097" s="133"/>
      <c r="M1097" s="14" t="s">
        <v>105</v>
      </c>
      <c r="O1097" s="86" t="str">
        <f>E1097</f>
        <v xml:space="preserve">  </v>
      </c>
      <c r="P1097" s="92"/>
    </row>
    <row r="1098" spans="2:16" ht="15.75" hidden="1" x14ac:dyDescent="0.25">
      <c r="B1098" s="75"/>
      <c r="C1098" s="82"/>
      <c r="D1098" s="76" t="s">
        <v>31</v>
      </c>
      <c r="E1098" s="89"/>
      <c r="F1098" s="89" t="str">
        <f>E1097</f>
        <v xml:space="preserve">  </v>
      </c>
      <c r="G1098" s="76"/>
      <c r="H1098" s="134"/>
      <c r="I1098" s="134"/>
      <c r="J1098" s="134"/>
      <c r="K1098" s="134"/>
      <c r="L1098" s="76"/>
      <c r="M1098" s="82"/>
      <c r="N1098" s="76" t="s">
        <v>31</v>
      </c>
      <c r="O1098" s="89"/>
      <c r="P1098" s="90" t="str">
        <f>O1097</f>
        <v xml:space="preserve">  </v>
      </c>
    </row>
    <row r="1099" spans="2:16" ht="15.75" hidden="1" x14ac:dyDescent="0.25">
      <c r="B1099" s="60" t="str">
        <f>IFERROR(IF(EOMONTH(B1097,1)&gt;Questionnaire!$I$9,"  ",EOMONTH(B1097,1)),"  ")</f>
        <v xml:space="preserve">  </v>
      </c>
      <c r="C1099" s="61" t="s">
        <v>32</v>
      </c>
      <c r="D1099" s="61"/>
      <c r="E1099" s="84">
        <f>IFERROR(-VLOOKUP(B1099,Calculations!$G$10:$N$448,8,FALSE),0)</f>
        <v>0</v>
      </c>
      <c r="F1099" s="84"/>
      <c r="G1099" s="61"/>
      <c r="H1099" s="61" t="s">
        <v>102</v>
      </c>
      <c r="I1099" s="61"/>
      <c r="J1099" s="84">
        <f>K1101</f>
        <v>0</v>
      </c>
      <c r="K1099" s="84"/>
      <c r="L1099" s="61"/>
      <c r="M1099" s="61" t="s">
        <v>102</v>
      </c>
      <c r="N1099" s="68"/>
      <c r="O1099" s="84">
        <f>J1099</f>
        <v>0</v>
      </c>
      <c r="P1099" s="91"/>
    </row>
    <row r="1100" spans="2:16" ht="15.75" hidden="1" x14ac:dyDescent="0.25">
      <c r="B1100" s="74"/>
      <c r="C1100" s="14" t="s">
        <v>33</v>
      </c>
      <c r="E1100" s="86" t="str">
        <f>IFERROR(VLOOKUP(B1099,Calculations!$G$10:$M$448,7,FALSE),0)</f>
        <v xml:space="preserve">  </v>
      </c>
      <c r="F1100" s="86"/>
      <c r="H1100" s="14" t="s">
        <v>35</v>
      </c>
      <c r="J1100" s="86" t="str">
        <f>K1102</f>
        <v xml:space="preserve">  </v>
      </c>
      <c r="K1100" s="86"/>
      <c r="M1100" s="14" t="s">
        <v>94</v>
      </c>
      <c r="N1100" s="73"/>
      <c r="O1100" s="86" t="str">
        <f>J1100</f>
        <v xml:space="preserve">  </v>
      </c>
      <c r="P1100" s="92"/>
    </row>
    <row r="1101" spans="2:16" ht="15.75" hidden="1" x14ac:dyDescent="0.25">
      <c r="B1101" s="74"/>
      <c r="C1101" s="73"/>
      <c r="D1101" s="14" t="s">
        <v>31</v>
      </c>
      <c r="E1101" s="86"/>
      <c r="F1101" s="86">
        <f>IFERROR(E1099+E1100,0)</f>
        <v>0</v>
      </c>
      <c r="H1101" s="73"/>
      <c r="I1101" s="14" t="s">
        <v>32</v>
      </c>
      <c r="J1101" s="86"/>
      <c r="K1101" s="86">
        <f>E1099</f>
        <v>0</v>
      </c>
      <c r="M1101" s="72"/>
      <c r="N1101" s="14" t="s">
        <v>31</v>
      </c>
      <c r="O1101" s="86"/>
      <c r="P1101" s="92">
        <f>F1101</f>
        <v>0</v>
      </c>
    </row>
    <row r="1102" spans="2:16" ht="15.75" hidden="1" x14ac:dyDescent="0.25">
      <c r="B1102" s="74"/>
      <c r="C1102" s="73"/>
      <c r="E1102" s="86"/>
      <c r="F1102" s="86"/>
      <c r="H1102" s="73"/>
      <c r="I1102" s="14" t="s">
        <v>33</v>
      </c>
      <c r="J1102" s="86"/>
      <c r="K1102" s="86" t="str">
        <f>E1100</f>
        <v xml:space="preserve">  </v>
      </c>
      <c r="M1102" s="72"/>
      <c r="N1102" s="73"/>
      <c r="O1102" s="86"/>
      <c r="P1102" s="92"/>
    </row>
    <row r="1103" spans="2:16" ht="15.75" hidden="1" x14ac:dyDescent="0.25">
      <c r="B1103" s="74"/>
      <c r="C1103" s="73"/>
      <c r="E1103" s="86"/>
      <c r="F1103" s="86"/>
      <c r="H1103" s="73"/>
      <c r="J1103" s="86"/>
      <c r="K1103" s="86"/>
      <c r="M1103" s="72"/>
      <c r="N1103" s="73"/>
      <c r="O1103" s="86"/>
      <c r="P1103" s="92"/>
    </row>
    <row r="1104" spans="2:16" ht="15.75" hidden="1" x14ac:dyDescent="0.25">
      <c r="B1104" s="70" t="str">
        <f>B1099</f>
        <v xml:space="preserve">  </v>
      </c>
      <c r="C1104" s="133" t="s">
        <v>34</v>
      </c>
      <c r="D1104" s="133"/>
      <c r="E1104" s="133"/>
      <c r="F1104" s="133"/>
      <c r="H1104" s="14" t="s">
        <v>103</v>
      </c>
      <c r="J1104" s="86" t="str">
        <f>IFERROR(VLOOKUP(B1104,Calculations!$Z$10:$AB$448,3,FALSE),0)</f>
        <v xml:space="preserve">  </v>
      </c>
      <c r="K1104" s="86"/>
      <c r="M1104" s="14" t="s">
        <v>104</v>
      </c>
      <c r="O1104" s="86" t="str">
        <f>J1104</f>
        <v xml:space="preserve">  </v>
      </c>
      <c r="P1104" s="92"/>
    </row>
    <row r="1105" spans="2:16" ht="15.75" hidden="1" x14ac:dyDescent="0.25">
      <c r="B1105" s="74"/>
      <c r="C1105" s="133"/>
      <c r="D1105" s="133"/>
      <c r="E1105" s="133"/>
      <c r="F1105" s="133"/>
      <c r="H1105" s="77"/>
      <c r="I1105" s="14" t="s">
        <v>91</v>
      </c>
      <c r="J1105" s="86"/>
      <c r="K1105" s="86" t="str">
        <f>J1104</f>
        <v xml:space="preserve">  </v>
      </c>
      <c r="M1105" s="77"/>
      <c r="N1105" s="14" t="s">
        <v>91</v>
      </c>
      <c r="O1105" s="86"/>
      <c r="P1105" s="92" t="str">
        <f>O1104</f>
        <v xml:space="preserve">  </v>
      </c>
    </row>
    <row r="1106" spans="2:16" ht="15.75" hidden="1" x14ac:dyDescent="0.25">
      <c r="B1106" s="74"/>
      <c r="C1106" s="133"/>
      <c r="D1106" s="133"/>
      <c r="E1106" s="133"/>
      <c r="F1106" s="133"/>
      <c r="H1106" s="77"/>
      <c r="J1106" s="86"/>
      <c r="K1106" s="86"/>
      <c r="M1106" s="77"/>
      <c r="O1106" s="86"/>
      <c r="P1106" s="92"/>
    </row>
    <row r="1107" spans="2:16" ht="15.75" hidden="1" x14ac:dyDescent="0.25">
      <c r="B1107" s="74"/>
      <c r="C1107" s="81"/>
      <c r="D1107" s="81"/>
      <c r="E1107" s="81"/>
      <c r="F1107" s="81"/>
      <c r="H1107" s="77"/>
      <c r="J1107" s="86"/>
      <c r="K1107" s="86"/>
      <c r="M1107" s="77"/>
      <c r="O1107" s="86"/>
      <c r="P1107" s="92"/>
    </row>
    <row r="1108" spans="2:16" ht="15.75" hidden="1" x14ac:dyDescent="0.25">
      <c r="B1108" s="70" t="str">
        <f>B1104</f>
        <v xml:space="preserve">  </v>
      </c>
      <c r="C1108" s="14" t="s">
        <v>106</v>
      </c>
      <c r="E1108" s="86" t="str">
        <f>IFERROR(VLOOKUP(B1108,Calculations!$G$10:$W$448,17,FALSE),0)</f>
        <v xml:space="preserve">  </v>
      </c>
      <c r="F1108" s="86"/>
      <c r="H1108" s="133" t="s">
        <v>34</v>
      </c>
      <c r="I1108" s="133"/>
      <c r="J1108" s="133"/>
      <c r="K1108" s="133"/>
      <c r="M1108" s="14" t="s">
        <v>105</v>
      </c>
      <c r="O1108" s="86" t="str">
        <f>E1108</f>
        <v xml:space="preserve">  </v>
      </c>
      <c r="P1108" s="92"/>
    </row>
    <row r="1109" spans="2:16" ht="15.75" hidden="1" x14ac:dyDescent="0.25">
      <c r="B1109" s="75"/>
      <c r="C1109" s="82"/>
      <c r="D1109" s="76" t="s">
        <v>31</v>
      </c>
      <c r="E1109" s="89"/>
      <c r="F1109" s="89" t="str">
        <f>E1108</f>
        <v xml:space="preserve">  </v>
      </c>
      <c r="G1109" s="76"/>
      <c r="H1109" s="134"/>
      <c r="I1109" s="134"/>
      <c r="J1109" s="134"/>
      <c r="K1109" s="134"/>
      <c r="L1109" s="76"/>
      <c r="M1109" s="82"/>
      <c r="N1109" s="76" t="s">
        <v>31</v>
      </c>
      <c r="O1109" s="89"/>
      <c r="P1109" s="90" t="str">
        <f>O1108</f>
        <v xml:space="preserve">  </v>
      </c>
    </row>
    <row r="1110" spans="2:16" ht="15.75" hidden="1" x14ac:dyDescent="0.25">
      <c r="B1110" s="60" t="str">
        <f>IFERROR(IF(EOMONTH(B1108,1)&gt;Questionnaire!$I$9,"  ",EOMONTH(B1108,1)),"  ")</f>
        <v xml:space="preserve">  </v>
      </c>
      <c r="C1110" s="61" t="s">
        <v>32</v>
      </c>
      <c r="D1110" s="61"/>
      <c r="E1110" s="84">
        <f>IFERROR(-VLOOKUP(B1110,Calculations!$G$10:$N$448,8,FALSE),0)</f>
        <v>0</v>
      </c>
      <c r="F1110" s="84"/>
      <c r="G1110" s="61"/>
      <c r="H1110" s="61" t="s">
        <v>102</v>
      </c>
      <c r="I1110" s="61"/>
      <c r="J1110" s="84">
        <f>K1112</f>
        <v>0</v>
      </c>
      <c r="K1110" s="84"/>
      <c r="L1110" s="61"/>
      <c r="M1110" s="61" t="s">
        <v>102</v>
      </c>
      <c r="N1110" s="68"/>
      <c r="O1110" s="84">
        <f>J1110</f>
        <v>0</v>
      </c>
      <c r="P1110" s="91"/>
    </row>
    <row r="1111" spans="2:16" ht="15.75" hidden="1" x14ac:dyDescent="0.25">
      <c r="B1111" s="74"/>
      <c r="C1111" s="14" t="s">
        <v>33</v>
      </c>
      <c r="E1111" s="86" t="str">
        <f>IFERROR(VLOOKUP(B1110,Calculations!$G$10:$M$448,7,FALSE),0)</f>
        <v xml:space="preserve">  </v>
      </c>
      <c r="F1111" s="86"/>
      <c r="H1111" s="14" t="s">
        <v>35</v>
      </c>
      <c r="J1111" s="86" t="str">
        <f>K1113</f>
        <v xml:space="preserve">  </v>
      </c>
      <c r="K1111" s="86"/>
      <c r="M1111" s="14" t="s">
        <v>94</v>
      </c>
      <c r="N1111" s="73"/>
      <c r="O1111" s="86" t="str">
        <f>J1111</f>
        <v xml:space="preserve">  </v>
      </c>
      <c r="P1111" s="92"/>
    </row>
    <row r="1112" spans="2:16" ht="15.75" hidden="1" x14ac:dyDescent="0.25">
      <c r="B1112" s="74"/>
      <c r="C1112" s="73"/>
      <c r="D1112" s="14" t="s">
        <v>31</v>
      </c>
      <c r="E1112" s="86"/>
      <c r="F1112" s="86">
        <f>IFERROR(E1110+E1111,0)</f>
        <v>0</v>
      </c>
      <c r="H1112" s="73"/>
      <c r="I1112" s="14" t="s">
        <v>32</v>
      </c>
      <c r="J1112" s="86"/>
      <c r="K1112" s="86">
        <f>E1110</f>
        <v>0</v>
      </c>
      <c r="M1112" s="72"/>
      <c r="N1112" s="14" t="s">
        <v>31</v>
      </c>
      <c r="O1112" s="86"/>
      <c r="P1112" s="92">
        <f>F1112</f>
        <v>0</v>
      </c>
    </row>
    <row r="1113" spans="2:16" ht="15.75" hidden="1" x14ac:dyDescent="0.25">
      <c r="B1113" s="74"/>
      <c r="C1113" s="73"/>
      <c r="E1113" s="86"/>
      <c r="F1113" s="86"/>
      <c r="H1113" s="73"/>
      <c r="I1113" s="14" t="s">
        <v>33</v>
      </c>
      <c r="J1113" s="86"/>
      <c r="K1113" s="86" t="str">
        <f>E1111</f>
        <v xml:space="preserve">  </v>
      </c>
      <c r="M1113" s="72"/>
      <c r="N1113" s="73"/>
      <c r="O1113" s="86"/>
      <c r="P1113" s="92"/>
    </row>
    <row r="1114" spans="2:16" ht="15.75" hidden="1" x14ac:dyDescent="0.25">
      <c r="B1114" s="74"/>
      <c r="C1114" s="73"/>
      <c r="E1114" s="86"/>
      <c r="F1114" s="86"/>
      <c r="H1114" s="73"/>
      <c r="J1114" s="86"/>
      <c r="K1114" s="86"/>
      <c r="M1114" s="72"/>
      <c r="N1114" s="73"/>
      <c r="O1114" s="86"/>
      <c r="P1114" s="92"/>
    </row>
    <row r="1115" spans="2:16" ht="15.75" hidden="1" x14ac:dyDescent="0.25">
      <c r="B1115" s="70" t="str">
        <f>B1110</f>
        <v xml:space="preserve">  </v>
      </c>
      <c r="C1115" s="133" t="s">
        <v>34</v>
      </c>
      <c r="D1115" s="133"/>
      <c r="E1115" s="133"/>
      <c r="F1115" s="133"/>
      <c r="H1115" s="14" t="s">
        <v>103</v>
      </c>
      <c r="J1115" s="86" t="str">
        <f>IFERROR(VLOOKUP(B1115,Calculations!$Z$10:$AB$448,3,FALSE),0)</f>
        <v xml:space="preserve">  </v>
      </c>
      <c r="K1115" s="86"/>
      <c r="M1115" s="14" t="s">
        <v>104</v>
      </c>
      <c r="O1115" s="86" t="str">
        <f>J1115</f>
        <v xml:space="preserve">  </v>
      </c>
      <c r="P1115" s="92"/>
    </row>
    <row r="1116" spans="2:16" ht="15.75" hidden="1" x14ac:dyDescent="0.25">
      <c r="B1116" s="74"/>
      <c r="C1116" s="133"/>
      <c r="D1116" s="133"/>
      <c r="E1116" s="133"/>
      <c r="F1116" s="133"/>
      <c r="H1116" s="77"/>
      <c r="I1116" s="14" t="s">
        <v>91</v>
      </c>
      <c r="J1116" s="86"/>
      <c r="K1116" s="86" t="str">
        <f>J1115</f>
        <v xml:space="preserve">  </v>
      </c>
      <c r="M1116" s="77"/>
      <c r="N1116" s="14" t="s">
        <v>91</v>
      </c>
      <c r="O1116" s="86"/>
      <c r="P1116" s="92" t="str">
        <f>O1115</f>
        <v xml:space="preserve">  </v>
      </c>
    </row>
    <row r="1117" spans="2:16" ht="15.75" hidden="1" x14ac:dyDescent="0.25">
      <c r="B1117" s="74"/>
      <c r="C1117" s="133"/>
      <c r="D1117" s="133"/>
      <c r="E1117" s="133"/>
      <c r="F1117" s="133"/>
      <c r="H1117" s="77"/>
      <c r="J1117" s="86"/>
      <c r="K1117" s="86"/>
      <c r="M1117" s="77"/>
      <c r="O1117" s="86"/>
      <c r="P1117" s="92"/>
    </row>
    <row r="1118" spans="2:16" ht="15.75" hidden="1" x14ac:dyDescent="0.25">
      <c r="B1118" s="74"/>
      <c r="C1118" s="81"/>
      <c r="D1118" s="81"/>
      <c r="E1118" s="81"/>
      <c r="F1118" s="81"/>
      <c r="H1118" s="77"/>
      <c r="J1118" s="86"/>
      <c r="K1118" s="86"/>
      <c r="M1118" s="77"/>
      <c r="O1118" s="86"/>
      <c r="P1118" s="92"/>
    </row>
    <row r="1119" spans="2:16" ht="15.75" hidden="1" x14ac:dyDescent="0.25">
      <c r="B1119" s="70" t="str">
        <f>B1115</f>
        <v xml:space="preserve">  </v>
      </c>
      <c r="C1119" s="14" t="s">
        <v>106</v>
      </c>
      <c r="E1119" s="86" t="str">
        <f>IFERROR(VLOOKUP(B1119,Calculations!$G$10:$W$448,17,FALSE),0)</f>
        <v xml:space="preserve">  </v>
      </c>
      <c r="F1119" s="86"/>
      <c r="H1119" s="133" t="s">
        <v>34</v>
      </c>
      <c r="I1119" s="133"/>
      <c r="J1119" s="133"/>
      <c r="K1119" s="133"/>
      <c r="M1119" s="14" t="s">
        <v>105</v>
      </c>
      <c r="O1119" s="86" t="str">
        <f>E1119</f>
        <v xml:space="preserve">  </v>
      </c>
      <c r="P1119" s="92"/>
    </row>
    <row r="1120" spans="2:16" ht="15.75" hidden="1" x14ac:dyDescent="0.25">
      <c r="B1120" s="75"/>
      <c r="C1120" s="82"/>
      <c r="D1120" s="76" t="s">
        <v>31</v>
      </c>
      <c r="E1120" s="89"/>
      <c r="F1120" s="89" t="str">
        <f>E1119</f>
        <v xml:space="preserve">  </v>
      </c>
      <c r="G1120" s="76"/>
      <c r="H1120" s="134"/>
      <c r="I1120" s="134"/>
      <c r="J1120" s="134"/>
      <c r="K1120" s="134"/>
      <c r="L1120" s="76"/>
      <c r="M1120" s="82"/>
      <c r="N1120" s="76" t="s">
        <v>31</v>
      </c>
      <c r="O1120" s="89"/>
      <c r="P1120" s="90" t="str">
        <f>O1119</f>
        <v xml:space="preserve">  </v>
      </c>
    </row>
    <row r="1121" spans="2:16" ht="15.75" hidden="1" x14ac:dyDescent="0.25">
      <c r="B1121" s="60" t="str">
        <f>IFERROR(IF(EOMONTH(B1119,1)&gt;Questionnaire!$I$9,"  ",EOMONTH(B1119,1)),"  ")</f>
        <v xml:space="preserve">  </v>
      </c>
      <c r="C1121" s="61" t="s">
        <v>32</v>
      </c>
      <c r="D1121" s="61"/>
      <c r="E1121" s="84">
        <f>IFERROR(-VLOOKUP(B1121,Calculations!$G$10:$N$448,8,FALSE),0)</f>
        <v>0</v>
      </c>
      <c r="F1121" s="84"/>
      <c r="G1121" s="61"/>
      <c r="H1121" s="61" t="s">
        <v>102</v>
      </c>
      <c r="I1121" s="61"/>
      <c r="J1121" s="84">
        <f>K1123</f>
        <v>0</v>
      </c>
      <c r="K1121" s="84"/>
      <c r="L1121" s="61"/>
      <c r="M1121" s="61" t="s">
        <v>102</v>
      </c>
      <c r="N1121" s="68"/>
      <c r="O1121" s="84">
        <f>J1121</f>
        <v>0</v>
      </c>
      <c r="P1121" s="91"/>
    </row>
    <row r="1122" spans="2:16" ht="15.75" hidden="1" x14ac:dyDescent="0.25">
      <c r="B1122" s="74"/>
      <c r="C1122" s="14" t="s">
        <v>33</v>
      </c>
      <c r="E1122" s="86" t="str">
        <f>IFERROR(VLOOKUP(B1121,Calculations!$G$10:$M$448,7,FALSE),0)</f>
        <v xml:space="preserve">  </v>
      </c>
      <c r="F1122" s="86"/>
      <c r="H1122" s="14" t="s">
        <v>35</v>
      </c>
      <c r="J1122" s="86" t="str">
        <f>K1124</f>
        <v xml:space="preserve">  </v>
      </c>
      <c r="K1122" s="86"/>
      <c r="M1122" s="14" t="s">
        <v>94</v>
      </c>
      <c r="N1122" s="73"/>
      <c r="O1122" s="86" t="str">
        <f>J1122</f>
        <v xml:space="preserve">  </v>
      </c>
      <c r="P1122" s="92"/>
    </row>
    <row r="1123" spans="2:16" ht="15.75" hidden="1" x14ac:dyDescent="0.25">
      <c r="B1123" s="74"/>
      <c r="C1123" s="73"/>
      <c r="D1123" s="14" t="s">
        <v>31</v>
      </c>
      <c r="E1123" s="86"/>
      <c r="F1123" s="86">
        <f>IFERROR(E1121+E1122,0)</f>
        <v>0</v>
      </c>
      <c r="H1123" s="73"/>
      <c r="I1123" s="14" t="s">
        <v>32</v>
      </c>
      <c r="J1123" s="86"/>
      <c r="K1123" s="86">
        <f>E1121</f>
        <v>0</v>
      </c>
      <c r="M1123" s="72"/>
      <c r="N1123" s="14" t="s">
        <v>31</v>
      </c>
      <c r="O1123" s="86"/>
      <c r="P1123" s="92">
        <f>F1123</f>
        <v>0</v>
      </c>
    </row>
    <row r="1124" spans="2:16" ht="15.75" hidden="1" x14ac:dyDescent="0.25">
      <c r="B1124" s="74"/>
      <c r="C1124" s="73"/>
      <c r="E1124" s="86"/>
      <c r="F1124" s="86"/>
      <c r="H1124" s="73"/>
      <c r="I1124" s="14" t="s">
        <v>33</v>
      </c>
      <c r="J1124" s="86"/>
      <c r="K1124" s="86" t="str">
        <f>E1122</f>
        <v xml:space="preserve">  </v>
      </c>
      <c r="M1124" s="72"/>
      <c r="N1124" s="73"/>
      <c r="O1124" s="86"/>
      <c r="P1124" s="92"/>
    </row>
    <row r="1125" spans="2:16" ht="15.75" hidden="1" x14ac:dyDescent="0.25">
      <c r="B1125" s="74"/>
      <c r="C1125" s="73"/>
      <c r="E1125" s="86"/>
      <c r="F1125" s="86"/>
      <c r="H1125" s="73"/>
      <c r="J1125" s="86"/>
      <c r="K1125" s="86"/>
      <c r="M1125" s="72"/>
      <c r="N1125" s="73"/>
      <c r="O1125" s="86"/>
      <c r="P1125" s="92"/>
    </row>
    <row r="1126" spans="2:16" ht="15.75" hidden="1" x14ac:dyDescent="0.25">
      <c r="B1126" s="70" t="str">
        <f>B1121</f>
        <v xml:space="preserve">  </v>
      </c>
      <c r="C1126" s="133" t="s">
        <v>34</v>
      </c>
      <c r="D1126" s="133"/>
      <c r="E1126" s="133"/>
      <c r="F1126" s="133"/>
      <c r="H1126" s="14" t="s">
        <v>103</v>
      </c>
      <c r="J1126" s="86" t="str">
        <f>IFERROR(VLOOKUP(B1126,Calculations!$Z$10:$AB$448,3,FALSE),0)</f>
        <v xml:space="preserve">  </v>
      </c>
      <c r="K1126" s="86"/>
      <c r="M1126" s="14" t="s">
        <v>104</v>
      </c>
      <c r="O1126" s="86" t="str">
        <f>J1126</f>
        <v xml:space="preserve">  </v>
      </c>
      <c r="P1126" s="92"/>
    </row>
    <row r="1127" spans="2:16" ht="15.75" hidden="1" x14ac:dyDescent="0.25">
      <c r="B1127" s="74"/>
      <c r="C1127" s="133"/>
      <c r="D1127" s="133"/>
      <c r="E1127" s="133"/>
      <c r="F1127" s="133"/>
      <c r="H1127" s="77"/>
      <c r="I1127" s="14" t="s">
        <v>91</v>
      </c>
      <c r="J1127" s="86"/>
      <c r="K1127" s="86" t="str">
        <f>J1126</f>
        <v xml:space="preserve">  </v>
      </c>
      <c r="M1127" s="77"/>
      <c r="N1127" s="14" t="s">
        <v>91</v>
      </c>
      <c r="O1127" s="86"/>
      <c r="P1127" s="92" t="str">
        <f>O1126</f>
        <v xml:space="preserve">  </v>
      </c>
    </row>
    <row r="1128" spans="2:16" ht="15.75" hidden="1" x14ac:dyDescent="0.25">
      <c r="B1128" s="74"/>
      <c r="C1128" s="133"/>
      <c r="D1128" s="133"/>
      <c r="E1128" s="133"/>
      <c r="F1128" s="133"/>
      <c r="H1128" s="77"/>
      <c r="J1128" s="86"/>
      <c r="K1128" s="86"/>
      <c r="M1128" s="77"/>
      <c r="O1128" s="86"/>
      <c r="P1128" s="92"/>
    </row>
    <row r="1129" spans="2:16" ht="15.75" hidden="1" x14ac:dyDescent="0.25">
      <c r="B1129" s="74"/>
      <c r="C1129" s="81"/>
      <c r="D1129" s="81"/>
      <c r="E1129" s="81"/>
      <c r="F1129" s="81"/>
      <c r="H1129" s="77"/>
      <c r="J1129" s="86"/>
      <c r="K1129" s="86"/>
      <c r="M1129" s="77"/>
      <c r="O1129" s="86"/>
      <c r="P1129" s="92"/>
    </row>
    <row r="1130" spans="2:16" ht="15.75" hidden="1" x14ac:dyDescent="0.25">
      <c r="B1130" s="70" t="str">
        <f>B1126</f>
        <v xml:space="preserve">  </v>
      </c>
      <c r="C1130" s="14" t="s">
        <v>106</v>
      </c>
      <c r="E1130" s="86" t="str">
        <f>IFERROR(VLOOKUP(B1130,Calculations!$G$10:$W$448,17,FALSE),0)</f>
        <v xml:space="preserve">  </v>
      </c>
      <c r="F1130" s="86"/>
      <c r="H1130" s="133" t="s">
        <v>34</v>
      </c>
      <c r="I1130" s="133"/>
      <c r="J1130" s="133"/>
      <c r="K1130" s="133"/>
      <c r="M1130" s="14" t="s">
        <v>105</v>
      </c>
      <c r="O1130" s="86" t="str">
        <f>E1130</f>
        <v xml:space="preserve">  </v>
      </c>
      <c r="P1130" s="92"/>
    </row>
    <row r="1131" spans="2:16" ht="15.75" hidden="1" x14ac:dyDescent="0.25">
      <c r="B1131" s="75"/>
      <c r="C1131" s="82"/>
      <c r="D1131" s="76" t="s">
        <v>31</v>
      </c>
      <c r="E1131" s="89"/>
      <c r="F1131" s="89" t="str">
        <f>E1130</f>
        <v xml:space="preserve">  </v>
      </c>
      <c r="G1131" s="76"/>
      <c r="H1131" s="134"/>
      <c r="I1131" s="134"/>
      <c r="J1131" s="134"/>
      <c r="K1131" s="134"/>
      <c r="L1131" s="76"/>
      <c r="M1131" s="82"/>
      <c r="N1131" s="76" t="s">
        <v>31</v>
      </c>
      <c r="O1131" s="89"/>
      <c r="P1131" s="90" t="str">
        <f>O1130</f>
        <v xml:space="preserve">  </v>
      </c>
    </row>
    <row r="1132" spans="2:16" ht="15.75" hidden="1" x14ac:dyDescent="0.25">
      <c r="B1132" s="60" t="str">
        <f>IFERROR(IF(EOMONTH(B1130,1)&gt;Questionnaire!$I$9,"  ",EOMONTH(B1130,1)),"  ")</f>
        <v xml:space="preserve">  </v>
      </c>
      <c r="C1132" s="61" t="s">
        <v>32</v>
      </c>
      <c r="D1132" s="61"/>
      <c r="E1132" s="84">
        <f>IFERROR(-VLOOKUP(B1132,Calculations!$G$10:$N$448,8,FALSE),0)</f>
        <v>0</v>
      </c>
      <c r="F1132" s="84"/>
      <c r="G1132" s="61"/>
      <c r="H1132" s="61" t="s">
        <v>102</v>
      </c>
      <c r="I1132" s="61"/>
      <c r="J1132" s="84">
        <f>K1134</f>
        <v>0</v>
      </c>
      <c r="K1132" s="84"/>
      <c r="L1132" s="61"/>
      <c r="M1132" s="61" t="s">
        <v>102</v>
      </c>
      <c r="N1132" s="68"/>
      <c r="O1132" s="84">
        <f>J1132</f>
        <v>0</v>
      </c>
      <c r="P1132" s="91"/>
    </row>
    <row r="1133" spans="2:16" ht="15.75" hidden="1" x14ac:dyDescent="0.25">
      <c r="B1133" s="74"/>
      <c r="C1133" s="14" t="s">
        <v>33</v>
      </c>
      <c r="E1133" s="86" t="str">
        <f>IFERROR(VLOOKUP(B1132,Calculations!$G$10:$M$448,7,FALSE),0)</f>
        <v xml:space="preserve">  </v>
      </c>
      <c r="F1133" s="86"/>
      <c r="H1133" s="14" t="s">
        <v>35</v>
      </c>
      <c r="J1133" s="86" t="str">
        <f>K1135</f>
        <v xml:space="preserve">  </v>
      </c>
      <c r="K1133" s="86"/>
      <c r="M1133" s="14" t="s">
        <v>94</v>
      </c>
      <c r="N1133" s="73"/>
      <c r="O1133" s="86" t="str">
        <f>J1133</f>
        <v xml:space="preserve">  </v>
      </c>
      <c r="P1133" s="92"/>
    </row>
    <row r="1134" spans="2:16" ht="15.75" hidden="1" x14ac:dyDescent="0.25">
      <c r="B1134" s="74"/>
      <c r="C1134" s="73"/>
      <c r="D1134" s="14" t="s">
        <v>31</v>
      </c>
      <c r="E1134" s="86"/>
      <c r="F1134" s="86">
        <f>IFERROR(E1132+E1133,0)</f>
        <v>0</v>
      </c>
      <c r="H1134" s="73"/>
      <c r="I1134" s="14" t="s">
        <v>32</v>
      </c>
      <c r="J1134" s="86"/>
      <c r="K1134" s="86">
        <f>E1132</f>
        <v>0</v>
      </c>
      <c r="M1134" s="72"/>
      <c r="N1134" s="14" t="s">
        <v>31</v>
      </c>
      <c r="O1134" s="86"/>
      <c r="P1134" s="92">
        <f>F1134</f>
        <v>0</v>
      </c>
    </row>
    <row r="1135" spans="2:16" ht="15.75" hidden="1" x14ac:dyDescent="0.25">
      <c r="B1135" s="74"/>
      <c r="C1135" s="73"/>
      <c r="E1135" s="86"/>
      <c r="F1135" s="86"/>
      <c r="H1135" s="73"/>
      <c r="I1135" s="14" t="s">
        <v>33</v>
      </c>
      <c r="J1135" s="86"/>
      <c r="K1135" s="86" t="str">
        <f>E1133</f>
        <v xml:space="preserve">  </v>
      </c>
      <c r="M1135" s="72"/>
      <c r="N1135" s="73"/>
      <c r="O1135" s="86"/>
      <c r="P1135" s="92"/>
    </row>
    <row r="1136" spans="2:16" ht="15.75" hidden="1" x14ac:dyDescent="0.25">
      <c r="B1136" s="74"/>
      <c r="C1136" s="73"/>
      <c r="E1136" s="86"/>
      <c r="F1136" s="86"/>
      <c r="H1136" s="73"/>
      <c r="J1136" s="86"/>
      <c r="K1136" s="86"/>
      <c r="M1136" s="72"/>
      <c r="N1136" s="73"/>
      <c r="O1136" s="86"/>
      <c r="P1136" s="92"/>
    </row>
    <row r="1137" spans="2:16" ht="15.75" hidden="1" x14ac:dyDescent="0.25">
      <c r="B1137" s="70" t="str">
        <f>B1132</f>
        <v xml:space="preserve">  </v>
      </c>
      <c r="C1137" s="133" t="s">
        <v>34</v>
      </c>
      <c r="D1137" s="133"/>
      <c r="E1137" s="133"/>
      <c r="F1137" s="133"/>
      <c r="H1137" s="14" t="s">
        <v>103</v>
      </c>
      <c r="J1137" s="86" t="str">
        <f>IFERROR(VLOOKUP(B1137,Calculations!$Z$10:$AB$448,3,FALSE),0)</f>
        <v xml:space="preserve">  </v>
      </c>
      <c r="K1137" s="86"/>
      <c r="M1137" s="14" t="s">
        <v>104</v>
      </c>
      <c r="O1137" s="86" t="str">
        <f>J1137</f>
        <v xml:space="preserve">  </v>
      </c>
      <c r="P1137" s="92"/>
    </row>
    <row r="1138" spans="2:16" ht="15.75" hidden="1" x14ac:dyDescent="0.25">
      <c r="B1138" s="74"/>
      <c r="C1138" s="133"/>
      <c r="D1138" s="133"/>
      <c r="E1138" s="133"/>
      <c r="F1138" s="133"/>
      <c r="H1138" s="77"/>
      <c r="I1138" s="14" t="s">
        <v>91</v>
      </c>
      <c r="J1138" s="86"/>
      <c r="K1138" s="86" t="str">
        <f>J1137</f>
        <v xml:space="preserve">  </v>
      </c>
      <c r="M1138" s="77"/>
      <c r="N1138" s="14" t="s">
        <v>91</v>
      </c>
      <c r="O1138" s="86"/>
      <c r="P1138" s="92" t="str">
        <f>O1137</f>
        <v xml:space="preserve">  </v>
      </c>
    </row>
    <row r="1139" spans="2:16" ht="15.75" hidden="1" x14ac:dyDescent="0.25">
      <c r="B1139" s="74"/>
      <c r="C1139" s="133"/>
      <c r="D1139" s="133"/>
      <c r="E1139" s="133"/>
      <c r="F1139" s="133"/>
      <c r="H1139" s="77"/>
      <c r="J1139" s="86"/>
      <c r="K1139" s="86"/>
      <c r="M1139" s="77"/>
      <c r="O1139" s="86"/>
      <c r="P1139" s="92"/>
    </row>
    <row r="1140" spans="2:16" ht="15.75" hidden="1" x14ac:dyDescent="0.25">
      <c r="B1140" s="74"/>
      <c r="C1140" s="81"/>
      <c r="D1140" s="81"/>
      <c r="E1140" s="81"/>
      <c r="F1140" s="81"/>
      <c r="H1140" s="77"/>
      <c r="J1140" s="86"/>
      <c r="K1140" s="86"/>
      <c r="M1140" s="77"/>
      <c r="O1140" s="86"/>
      <c r="P1140" s="92"/>
    </row>
    <row r="1141" spans="2:16" ht="15.75" hidden="1" x14ac:dyDescent="0.25">
      <c r="B1141" s="70" t="str">
        <f>B1137</f>
        <v xml:space="preserve">  </v>
      </c>
      <c r="C1141" s="14" t="s">
        <v>106</v>
      </c>
      <c r="E1141" s="86" t="str">
        <f>IFERROR(VLOOKUP(B1141,Calculations!$G$10:$W$448,17,FALSE),0)</f>
        <v xml:space="preserve">  </v>
      </c>
      <c r="F1141" s="86"/>
      <c r="H1141" s="133" t="s">
        <v>34</v>
      </c>
      <c r="I1141" s="133"/>
      <c r="J1141" s="133"/>
      <c r="K1141" s="133"/>
      <c r="M1141" s="14" t="s">
        <v>105</v>
      </c>
      <c r="O1141" s="86" t="str">
        <f>E1141</f>
        <v xml:space="preserve">  </v>
      </c>
      <c r="P1141" s="92"/>
    </row>
    <row r="1142" spans="2:16" ht="15.75" hidden="1" x14ac:dyDescent="0.25">
      <c r="B1142" s="75"/>
      <c r="C1142" s="82"/>
      <c r="D1142" s="76" t="s">
        <v>31</v>
      </c>
      <c r="E1142" s="89"/>
      <c r="F1142" s="89" t="str">
        <f>E1141</f>
        <v xml:space="preserve">  </v>
      </c>
      <c r="G1142" s="76"/>
      <c r="H1142" s="134"/>
      <c r="I1142" s="134"/>
      <c r="J1142" s="134"/>
      <c r="K1142" s="134"/>
      <c r="L1142" s="76"/>
      <c r="M1142" s="82"/>
      <c r="N1142" s="76" t="s">
        <v>31</v>
      </c>
      <c r="O1142" s="89"/>
      <c r="P1142" s="90" t="str">
        <f>O1141</f>
        <v xml:space="preserve">  </v>
      </c>
    </row>
    <row r="1143" spans="2:16" ht="15.75" hidden="1" x14ac:dyDescent="0.25">
      <c r="B1143" s="60" t="str">
        <f>IFERROR(IF(EOMONTH(B1141,1)&gt;Questionnaire!$I$9,"  ",EOMONTH(B1141,1)),"  ")</f>
        <v xml:space="preserve">  </v>
      </c>
      <c r="C1143" s="61" t="s">
        <v>32</v>
      </c>
      <c r="D1143" s="61"/>
      <c r="E1143" s="84">
        <f>IFERROR(-VLOOKUP(B1143,Calculations!$G$10:$N$448,8,FALSE),0)</f>
        <v>0</v>
      </c>
      <c r="F1143" s="84"/>
      <c r="G1143" s="61"/>
      <c r="H1143" s="61" t="s">
        <v>102</v>
      </c>
      <c r="I1143" s="61"/>
      <c r="J1143" s="84">
        <f>K1145</f>
        <v>0</v>
      </c>
      <c r="K1143" s="84"/>
      <c r="L1143" s="61"/>
      <c r="M1143" s="61" t="s">
        <v>102</v>
      </c>
      <c r="N1143" s="68"/>
      <c r="O1143" s="84">
        <f>J1143</f>
        <v>0</v>
      </c>
      <c r="P1143" s="91"/>
    </row>
    <row r="1144" spans="2:16" ht="15.75" hidden="1" x14ac:dyDescent="0.25">
      <c r="B1144" s="74"/>
      <c r="C1144" s="14" t="s">
        <v>33</v>
      </c>
      <c r="E1144" s="86" t="str">
        <f>IFERROR(VLOOKUP(B1143,Calculations!$G$10:$M$448,7,FALSE),0)</f>
        <v xml:space="preserve">  </v>
      </c>
      <c r="F1144" s="86"/>
      <c r="H1144" s="14" t="s">
        <v>35</v>
      </c>
      <c r="J1144" s="86" t="str">
        <f>K1146</f>
        <v xml:space="preserve">  </v>
      </c>
      <c r="K1144" s="86"/>
      <c r="M1144" s="14" t="s">
        <v>94</v>
      </c>
      <c r="N1144" s="73"/>
      <c r="O1144" s="86" t="str">
        <f>J1144</f>
        <v xml:space="preserve">  </v>
      </c>
      <c r="P1144" s="92"/>
    </row>
    <row r="1145" spans="2:16" ht="15.75" hidden="1" x14ac:dyDescent="0.25">
      <c r="B1145" s="74"/>
      <c r="C1145" s="73"/>
      <c r="D1145" s="14" t="s">
        <v>31</v>
      </c>
      <c r="E1145" s="86"/>
      <c r="F1145" s="86">
        <f>IFERROR(E1143+E1144,0)</f>
        <v>0</v>
      </c>
      <c r="H1145" s="73"/>
      <c r="I1145" s="14" t="s">
        <v>32</v>
      </c>
      <c r="J1145" s="86"/>
      <c r="K1145" s="86">
        <f>E1143</f>
        <v>0</v>
      </c>
      <c r="M1145" s="72"/>
      <c r="N1145" s="14" t="s">
        <v>31</v>
      </c>
      <c r="O1145" s="86"/>
      <c r="P1145" s="92">
        <f>F1145</f>
        <v>0</v>
      </c>
    </row>
    <row r="1146" spans="2:16" ht="15.75" hidden="1" x14ac:dyDescent="0.25">
      <c r="B1146" s="74"/>
      <c r="C1146" s="73"/>
      <c r="E1146" s="86"/>
      <c r="F1146" s="86"/>
      <c r="H1146" s="73"/>
      <c r="I1146" s="14" t="s">
        <v>33</v>
      </c>
      <c r="J1146" s="86"/>
      <c r="K1146" s="86" t="str">
        <f>E1144</f>
        <v xml:space="preserve">  </v>
      </c>
      <c r="M1146" s="72"/>
      <c r="N1146" s="73"/>
      <c r="O1146" s="86"/>
      <c r="P1146" s="92"/>
    </row>
    <row r="1147" spans="2:16" ht="15.75" hidden="1" x14ac:dyDescent="0.25">
      <c r="B1147" s="74"/>
      <c r="C1147" s="73"/>
      <c r="E1147" s="86"/>
      <c r="F1147" s="86"/>
      <c r="H1147" s="73"/>
      <c r="J1147" s="86"/>
      <c r="K1147" s="86"/>
      <c r="M1147" s="72"/>
      <c r="N1147" s="73"/>
      <c r="O1147" s="86"/>
      <c r="P1147" s="92"/>
    </row>
    <row r="1148" spans="2:16" ht="15.75" hidden="1" x14ac:dyDescent="0.25">
      <c r="B1148" s="70" t="str">
        <f>B1143</f>
        <v xml:space="preserve">  </v>
      </c>
      <c r="C1148" s="133" t="s">
        <v>34</v>
      </c>
      <c r="D1148" s="133"/>
      <c r="E1148" s="133"/>
      <c r="F1148" s="133"/>
      <c r="H1148" s="14" t="s">
        <v>103</v>
      </c>
      <c r="J1148" s="86" t="str">
        <f>IFERROR(VLOOKUP(B1148,Calculations!$Z$10:$AB$448,3,FALSE),0)</f>
        <v xml:space="preserve">  </v>
      </c>
      <c r="K1148" s="86"/>
      <c r="M1148" s="14" t="s">
        <v>104</v>
      </c>
      <c r="O1148" s="86" t="str">
        <f>J1148</f>
        <v xml:space="preserve">  </v>
      </c>
      <c r="P1148" s="92"/>
    </row>
    <row r="1149" spans="2:16" ht="15.75" hidden="1" x14ac:dyDescent="0.25">
      <c r="B1149" s="74"/>
      <c r="C1149" s="133"/>
      <c r="D1149" s="133"/>
      <c r="E1149" s="133"/>
      <c r="F1149" s="133"/>
      <c r="H1149" s="77"/>
      <c r="I1149" s="14" t="s">
        <v>91</v>
      </c>
      <c r="J1149" s="86"/>
      <c r="K1149" s="86" t="str">
        <f>J1148</f>
        <v xml:space="preserve">  </v>
      </c>
      <c r="M1149" s="77"/>
      <c r="N1149" s="14" t="s">
        <v>91</v>
      </c>
      <c r="O1149" s="86"/>
      <c r="P1149" s="92" t="str">
        <f>O1148</f>
        <v xml:space="preserve">  </v>
      </c>
    </row>
    <row r="1150" spans="2:16" ht="15.75" hidden="1" x14ac:dyDescent="0.25">
      <c r="B1150" s="74"/>
      <c r="C1150" s="133"/>
      <c r="D1150" s="133"/>
      <c r="E1150" s="133"/>
      <c r="F1150" s="133"/>
      <c r="H1150" s="77"/>
      <c r="J1150" s="86"/>
      <c r="K1150" s="86"/>
      <c r="M1150" s="77"/>
      <c r="O1150" s="86"/>
      <c r="P1150" s="92"/>
    </row>
    <row r="1151" spans="2:16" ht="15.75" hidden="1" x14ac:dyDescent="0.25">
      <c r="B1151" s="74"/>
      <c r="C1151" s="81"/>
      <c r="D1151" s="81"/>
      <c r="E1151" s="81"/>
      <c r="F1151" s="81"/>
      <c r="H1151" s="77"/>
      <c r="J1151" s="86"/>
      <c r="K1151" s="86"/>
      <c r="M1151" s="77"/>
      <c r="O1151" s="86"/>
      <c r="P1151" s="92"/>
    </row>
    <row r="1152" spans="2:16" ht="15.75" hidden="1" x14ac:dyDescent="0.25">
      <c r="B1152" s="70" t="str">
        <f>B1148</f>
        <v xml:space="preserve">  </v>
      </c>
      <c r="C1152" s="14" t="s">
        <v>106</v>
      </c>
      <c r="E1152" s="86" t="str">
        <f>IFERROR(VLOOKUP(B1152,Calculations!$G$10:$W$448,17,FALSE),0)</f>
        <v xml:space="preserve">  </v>
      </c>
      <c r="F1152" s="86"/>
      <c r="H1152" s="133" t="s">
        <v>34</v>
      </c>
      <c r="I1152" s="133"/>
      <c r="J1152" s="133"/>
      <c r="K1152" s="133"/>
      <c r="M1152" s="14" t="s">
        <v>105</v>
      </c>
      <c r="O1152" s="86" t="str">
        <f>E1152</f>
        <v xml:space="preserve">  </v>
      </c>
      <c r="P1152" s="92"/>
    </row>
    <row r="1153" spans="2:16" ht="15.75" hidden="1" x14ac:dyDescent="0.25">
      <c r="B1153" s="75"/>
      <c r="C1153" s="82"/>
      <c r="D1153" s="76" t="s">
        <v>31</v>
      </c>
      <c r="E1153" s="89"/>
      <c r="F1153" s="89" t="str">
        <f>E1152</f>
        <v xml:space="preserve">  </v>
      </c>
      <c r="G1153" s="76"/>
      <c r="H1153" s="134"/>
      <c r="I1153" s="134"/>
      <c r="J1153" s="134"/>
      <c r="K1153" s="134"/>
      <c r="L1153" s="76"/>
      <c r="M1153" s="82"/>
      <c r="N1153" s="76" t="s">
        <v>31</v>
      </c>
      <c r="O1153" s="89"/>
      <c r="P1153" s="90" t="str">
        <f>O1152</f>
        <v xml:space="preserve">  </v>
      </c>
    </row>
    <row r="1154" spans="2:16" ht="15.75" hidden="1" x14ac:dyDescent="0.25">
      <c r="B1154" s="60" t="str">
        <f>IFERROR(IF(EOMONTH(B1152,1)&gt;Questionnaire!$I$9,"  ",EOMONTH(B1152,1)),"  ")</f>
        <v xml:space="preserve">  </v>
      </c>
      <c r="C1154" s="61" t="s">
        <v>32</v>
      </c>
      <c r="D1154" s="61"/>
      <c r="E1154" s="84">
        <f>IFERROR(-VLOOKUP(B1154,Calculations!$G$10:$N$448,8,FALSE),0)</f>
        <v>0</v>
      </c>
      <c r="F1154" s="84"/>
      <c r="G1154" s="61"/>
      <c r="H1154" s="61" t="s">
        <v>102</v>
      </c>
      <c r="I1154" s="61"/>
      <c r="J1154" s="84">
        <f>K1156</f>
        <v>0</v>
      </c>
      <c r="K1154" s="84"/>
      <c r="L1154" s="61"/>
      <c r="M1154" s="61" t="s">
        <v>102</v>
      </c>
      <c r="N1154" s="68"/>
      <c r="O1154" s="84">
        <f>J1154</f>
        <v>0</v>
      </c>
      <c r="P1154" s="91"/>
    </row>
    <row r="1155" spans="2:16" ht="15.75" hidden="1" x14ac:dyDescent="0.25">
      <c r="B1155" s="74"/>
      <c r="C1155" s="14" t="s">
        <v>33</v>
      </c>
      <c r="E1155" s="86" t="str">
        <f>IFERROR(VLOOKUP(B1154,Calculations!$G$10:$M$448,7,FALSE),0)</f>
        <v xml:space="preserve">  </v>
      </c>
      <c r="F1155" s="86"/>
      <c r="H1155" s="14" t="s">
        <v>35</v>
      </c>
      <c r="J1155" s="86" t="str">
        <f>K1157</f>
        <v xml:space="preserve">  </v>
      </c>
      <c r="K1155" s="86"/>
      <c r="M1155" s="14" t="s">
        <v>94</v>
      </c>
      <c r="N1155" s="73"/>
      <c r="O1155" s="86" t="str">
        <f>J1155</f>
        <v xml:space="preserve">  </v>
      </c>
      <c r="P1155" s="92"/>
    </row>
    <row r="1156" spans="2:16" ht="15.75" hidden="1" x14ac:dyDescent="0.25">
      <c r="B1156" s="74"/>
      <c r="C1156" s="73"/>
      <c r="D1156" s="14" t="s">
        <v>31</v>
      </c>
      <c r="E1156" s="86"/>
      <c r="F1156" s="86">
        <f>IFERROR(E1154+E1155,0)</f>
        <v>0</v>
      </c>
      <c r="H1156" s="73"/>
      <c r="I1156" s="14" t="s">
        <v>32</v>
      </c>
      <c r="J1156" s="86"/>
      <c r="K1156" s="86">
        <f>E1154</f>
        <v>0</v>
      </c>
      <c r="M1156" s="72"/>
      <c r="N1156" s="14" t="s">
        <v>31</v>
      </c>
      <c r="O1156" s="86"/>
      <c r="P1156" s="92">
        <f>F1156</f>
        <v>0</v>
      </c>
    </row>
    <row r="1157" spans="2:16" ht="15.75" hidden="1" x14ac:dyDescent="0.25">
      <c r="B1157" s="74"/>
      <c r="C1157" s="73"/>
      <c r="E1157" s="86"/>
      <c r="F1157" s="86"/>
      <c r="H1157" s="73"/>
      <c r="I1157" s="14" t="s">
        <v>33</v>
      </c>
      <c r="J1157" s="86"/>
      <c r="K1157" s="86" t="str">
        <f>E1155</f>
        <v xml:space="preserve">  </v>
      </c>
      <c r="M1157" s="72"/>
      <c r="N1157" s="73"/>
      <c r="O1157" s="86"/>
      <c r="P1157" s="92"/>
    </row>
    <row r="1158" spans="2:16" ht="15.75" hidden="1" x14ac:dyDescent="0.25">
      <c r="B1158" s="74"/>
      <c r="C1158" s="73"/>
      <c r="E1158" s="86"/>
      <c r="F1158" s="86"/>
      <c r="H1158" s="73"/>
      <c r="J1158" s="86"/>
      <c r="K1158" s="86"/>
      <c r="M1158" s="72"/>
      <c r="N1158" s="73"/>
      <c r="O1158" s="86"/>
      <c r="P1158" s="92"/>
    </row>
    <row r="1159" spans="2:16" ht="15.75" hidden="1" x14ac:dyDescent="0.25">
      <c r="B1159" s="70" t="str">
        <f>B1154</f>
        <v xml:space="preserve">  </v>
      </c>
      <c r="C1159" s="133" t="s">
        <v>34</v>
      </c>
      <c r="D1159" s="133"/>
      <c r="E1159" s="133"/>
      <c r="F1159" s="133"/>
      <c r="H1159" s="14" t="s">
        <v>103</v>
      </c>
      <c r="J1159" s="86" t="str">
        <f>IFERROR(VLOOKUP(B1159,Calculations!$Z$10:$AB$448,3,FALSE),0)</f>
        <v xml:space="preserve">  </v>
      </c>
      <c r="K1159" s="86"/>
      <c r="M1159" s="14" t="s">
        <v>104</v>
      </c>
      <c r="O1159" s="86" t="str">
        <f>J1159</f>
        <v xml:space="preserve">  </v>
      </c>
      <c r="P1159" s="92"/>
    </row>
    <row r="1160" spans="2:16" ht="15.75" hidden="1" x14ac:dyDescent="0.25">
      <c r="B1160" s="74"/>
      <c r="C1160" s="133"/>
      <c r="D1160" s="133"/>
      <c r="E1160" s="133"/>
      <c r="F1160" s="133"/>
      <c r="H1160" s="77"/>
      <c r="I1160" s="14" t="s">
        <v>91</v>
      </c>
      <c r="J1160" s="86"/>
      <c r="K1160" s="86" t="str">
        <f>J1159</f>
        <v xml:space="preserve">  </v>
      </c>
      <c r="M1160" s="77"/>
      <c r="N1160" s="14" t="s">
        <v>91</v>
      </c>
      <c r="O1160" s="86"/>
      <c r="P1160" s="92" t="str">
        <f>O1159</f>
        <v xml:space="preserve">  </v>
      </c>
    </row>
    <row r="1161" spans="2:16" ht="15.75" hidden="1" x14ac:dyDescent="0.25">
      <c r="B1161" s="74"/>
      <c r="C1161" s="133"/>
      <c r="D1161" s="133"/>
      <c r="E1161" s="133"/>
      <c r="F1161" s="133"/>
      <c r="H1161" s="77"/>
      <c r="J1161" s="86"/>
      <c r="K1161" s="86"/>
      <c r="M1161" s="77"/>
      <c r="O1161" s="86"/>
      <c r="P1161" s="92"/>
    </row>
    <row r="1162" spans="2:16" ht="15.75" hidden="1" x14ac:dyDescent="0.25">
      <c r="B1162" s="74"/>
      <c r="C1162" s="81"/>
      <c r="D1162" s="81"/>
      <c r="E1162" s="81"/>
      <c r="F1162" s="81"/>
      <c r="H1162" s="77"/>
      <c r="J1162" s="86"/>
      <c r="K1162" s="86"/>
      <c r="M1162" s="77"/>
      <c r="O1162" s="86"/>
      <c r="P1162" s="92"/>
    </row>
    <row r="1163" spans="2:16" ht="15.75" hidden="1" x14ac:dyDescent="0.25">
      <c r="B1163" s="70" t="str">
        <f>B1159</f>
        <v xml:space="preserve">  </v>
      </c>
      <c r="C1163" s="14" t="s">
        <v>106</v>
      </c>
      <c r="E1163" s="86" t="str">
        <f>IFERROR(VLOOKUP(B1163,Calculations!$G$10:$W$448,17,FALSE),0)</f>
        <v xml:space="preserve">  </v>
      </c>
      <c r="F1163" s="86"/>
      <c r="H1163" s="133" t="s">
        <v>34</v>
      </c>
      <c r="I1163" s="133"/>
      <c r="J1163" s="133"/>
      <c r="K1163" s="133"/>
      <c r="M1163" s="14" t="s">
        <v>105</v>
      </c>
      <c r="O1163" s="86" t="str">
        <f>E1163</f>
        <v xml:space="preserve">  </v>
      </c>
      <c r="P1163" s="92"/>
    </row>
    <row r="1164" spans="2:16" ht="15.75" hidden="1" x14ac:dyDescent="0.25">
      <c r="B1164" s="75"/>
      <c r="C1164" s="82"/>
      <c r="D1164" s="76" t="s">
        <v>31</v>
      </c>
      <c r="E1164" s="89"/>
      <c r="F1164" s="89" t="str">
        <f>E1163</f>
        <v xml:space="preserve">  </v>
      </c>
      <c r="G1164" s="76"/>
      <c r="H1164" s="134"/>
      <c r="I1164" s="134"/>
      <c r="J1164" s="134"/>
      <c r="K1164" s="134"/>
      <c r="L1164" s="76"/>
      <c r="M1164" s="82"/>
      <c r="N1164" s="76" t="s">
        <v>31</v>
      </c>
      <c r="O1164" s="89"/>
      <c r="P1164" s="90" t="str">
        <f>O1163</f>
        <v xml:space="preserve">  </v>
      </c>
    </row>
    <row r="1165" spans="2:16" ht="15.75" hidden="1" x14ac:dyDescent="0.25">
      <c r="B1165" s="60" t="str">
        <f>IFERROR(IF(EOMONTH(B1163,1)&gt;Questionnaire!$I$9,"  ",EOMONTH(B1163,1)),"  ")</f>
        <v xml:space="preserve">  </v>
      </c>
      <c r="C1165" s="61" t="s">
        <v>32</v>
      </c>
      <c r="D1165" s="61"/>
      <c r="E1165" s="84">
        <f>IFERROR(-VLOOKUP(B1165,Calculations!$G$10:$N$448,8,FALSE),0)</f>
        <v>0</v>
      </c>
      <c r="F1165" s="84"/>
      <c r="G1165" s="61"/>
      <c r="H1165" s="61" t="s">
        <v>102</v>
      </c>
      <c r="I1165" s="61"/>
      <c r="J1165" s="84">
        <f>K1167</f>
        <v>0</v>
      </c>
      <c r="K1165" s="84"/>
      <c r="L1165" s="61"/>
      <c r="M1165" s="61" t="s">
        <v>102</v>
      </c>
      <c r="N1165" s="68"/>
      <c r="O1165" s="84">
        <f>J1165</f>
        <v>0</v>
      </c>
      <c r="P1165" s="91"/>
    </row>
    <row r="1166" spans="2:16" ht="15.75" hidden="1" x14ac:dyDescent="0.25">
      <c r="B1166" s="74"/>
      <c r="C1166" s="14" t="s">
        <v>33</v>
      </c>
      <c r="E1166" s="86" t="str">
        <f>IFERROR(VLOOKUP(B1165,Calculations!$G$10:$M$448,7,FALSE),0)</f>
        <v xml:space="preserve">  </v>
      </c>
      <c r="F1166" s="86"/>
      <c r="H1166" s="14" t="s">
        <v>35</v>
      </c>
      <c r="J1166" s="86" t="str">
        <f>K1168</f>
        <v xml:space="preserve">  </v>
      </c>
      <c r="K1166" s="86"/>
      <c r="M1166" s="14" t="s">
        <v>94</v>
      </c>
      <c r="N1166" s="73"/>
      <c r="O1166" s="86" t="str">
        <f>J1166</f>
        <v xml:space="preserve">  </v>
      </c>
      <c r="P1166" s="92"/>
    </row>
    <row r="1167" spans="2:16" ht="15.75" hidden="1" x14ac:dyDescent="0.25">
      <c r="B1167" s="74"/>
      <c r="C1167" s="73"/>
      <c r="D1167" s="14" t="s">
        <v>31</v>
      </c>
      <c r="E1167" s="86"/>
      <c r="F1167" s="86">
        <f>IFERROR(E1165+E1166,0)</f>
        <v>0</v>
      </c>
      <c r="H1167" s="73"/>
      <c r="I1167" s="14" t="s">
        <v>32</v>
      </c>
      <c r="J1167" s="86"/>
      <c r="K1167" s="86">
        <f>E1165</f>
        <v>0</v>
      </c>
      <c r="M1167" s="72"/>
      <c r="N1167" s="14" t="s">
        <v>31</v>
      </c>
      <c r="O1167" s="86"/>
      <c r="P1167" s="92">
        <f>F1167</f>
        <v>0</v>
      </c>
    </row>
    <row r="1168" spans="2:16" ht="15.75" hidden="1" x14ac:dyDescent="0.25">
      <c r="B1168" s="74"/>
      <c r="C1168" s="73"/>
      <c r="E1168" s="86"/>
      <c r="F1168" s="86"/>
      <c r="H1168" s="73"/>
      <c r="I1168" s="14" t="s">
        <v>33</v>
      </c>
      <c r="J1168" s="86"/>
      <c r="K1168" s="86" t="str">
        <f>E1166</f>
        <v xml:space="preserve">  </v>
      </c>
      <c r="M1168" s="72"/>
      <c r="N1168" s="73"/>
      <c r="O1168" s="86"/>
      <c r="P1168" s="92"/>
    </row>
    <row r="1169" spans="2:16" ht="15.75" hidden="1" x14ac:dyDescent="0.25">
      <c r="B1169" s="74"/>
      <c r="C1169" s="73"/>
      <c r="E1169" s="86"/>
      <c r="F1169" s="86"/>
      <c r="H1169" s="73"/>
      <c r="J1169" s="86"/>
      <c r="K1169" s="86"/>
      <c r="M1169" s="72"/>
      <c r="N1169" s="73"/>
      <c r="O1169" s="86"/>
      <c r="P1169" s="92"/>
    </row>
    <row r="1170" spans="2:16" ht="15.75" hidden="1" x14ac:dyDescent="0.25">
      <c r="B1170" s="70" t="str">
        <f>B1165</f>
        <v xml:space="preserve">  </v>
      </c>
      <c r="C1170" s="133" t="s">
        <v>34</v>
      </c>
      <c r="D1170" s="133"/>
      <c r="E1170" s="133"/>
      <c r="F1170" s="133"/>
      <c r="H1170" s="14" t="s">
        <v>103</v>
      </c>
      <c r="J1170" s="86" t="str">
        <f>IFERROR(VLOOKUP(B1170,Calculations!$Z$10:$AB$448,3,FALSE),0)</f>
        <v xml:space="preserve">  </v>
      </c>
      <c r="K1170" s="86"/>
      <c r="M1170" s="14" t="s">
        <v>104</v>
      </c>
      <c r="O1170" s="86" t="str">
        <f>J1170</f>
        <v xml:space="preserve">  </v>
      </c>
      <c r="P1170" s="92"/>
    </row>
    <row r="1171" spans="2:16" ht="15.75" hidden="1" x14ac:dyDescent="0.25">
      <c r="B1171" s="74"/>
      <c r="C1171" s="133"/>
      <c r="D1171" s="133"/>
      <c r="E1171" s="133"/>
      <c r="F1171" s="133"/>
      <c r="H1171" s="77"/>
      <c r="I1171" s="14" t="s">
        <v>91</v>
      </c>
      <c r="J1171" s="86"/>
      <c r="K1171" s="86" t="str">
        <f>J1170</f>
        <v xml:space="preserve">  </v>
      </c>
      <c r="M1171" s="77"/>
      <c r="N1171" s="14" t="s">
        <v>91</v>
      </c>
      <c r="O1171" s="86"/>
      <c r="P1171" s="92" t="str">
        <f>O1170</f>
        <v xml:space="preserve">  </v>
      </c>
    </row>
    <row r="1172" spans="2:16" ht="15.75" hidden="1" x14ac:dyDescent="0.25">
      <c r="B1172" s="74"/>
      <c r="C1172" s="133"/>
      <c r="D1172" s="133"/>
      <c r="E1172" s="133"/>
      <c r="F1172" s="133"/>
      <c r="H1172" s="77"/>
      <c r="J1172" s="86"/>
      <c r="K1172" s="86"/>
      <c r="M1172" s="77"/>
      <c r="O1172" s="86"/>
      <c r="P1172" s="92"/>
    </row>
    <row r="1173" spans="2:16" ht="15.75" hidden="1" x14ac:dyDescent="0.25">
      <c r="B1173" s="74"/>
      <c r="C1173" s="81"/>
      <c r="D1173" s="81"/>
      <c r="E1173" s="81"/>
      <c r="F1173" s="81"/>
      <c r="H1173" s="77"/>
      <c r="J1173" s="86"/>
      <c r="K1173" s="86"/>
      <c r="M1173" s="77"/>
      <c r="O1173" s="86"/>
      <c r="P1173" s="92"/>
    </row>
    <row r="1174" spans="2:16" ht="15.75" hidden="1" x14ac:dyDescent="0.25">
      <c r="B1174" s="70" t="str">
        <f>B1170</f>
        <v xml:space="preserve">  </v>
      </c>
      <c r="C1174" s="14" t="s">
        <v>106</v>
      </c>
      <c r="E1174" s="86" t="str">
        <f>IFERROR(VLOOKUP(B1174,Calculations!$G$10:$W$448,17,FALSE),0)</f>
        <v xml:space="preserve">  </v>
      </c>
      <c r="F1174" s="86"/>
      <c r="H1174" s="133" t="s">
        <v>34</v>
      </c>
      <c r="I1174" s="133"/>
      <c r="J1174" s="133"/>
      <c r="K1174" s="133"/>
      <c r="M1174" s="14" t="s">
        <v>105</v>
      </c>
      <c r="O1174" s="86" t="str">
        <f>E1174</f>
        <v xml:space="preserve">  </v>
      </c>
      <c r="P1174" s="92"/>
    </row>
    <row r="1175" spans="2:16" ht="15.75" hidden="1" x14ac:dyDescent="0.25">
      <c r="B1175" s="75"/>
      <c r="C1175" s="82"/>
      <c r="D1175" s="76" t="s">
        <v>31</v>
      </c>
      <c r="E1175" s="89"/>
      <c r="F1175" s="89" t="str">
        <f>E1174</f>
        <v xml:space="preserve">  </v>
      </c>
      <c r="G1175" s="76"/>
      <c r="H1175" s="134"/>
      <c r="I1175" s="134"/>
      <c r="J1175" s="134"/>
      <c r="K1175" s="134"/>
      <c r="L1175" s="76"/>
      <c r="M1175" s="82"/>
      <c r="N1175" s="76" t="s">
        <v>31</v>
      </c>
      <c r="O1175" s="89"/>
      <c r="P1175" s="90" t="str">
        <f>O1174</f>
        <v xml:space="preserve">  </v>
      </c>
    </row>
    <row r="1176" spans="2:16" ht="15.75" hidden="1" x14ac:dyDescent="0.25">
      <c r="B1176" s="60" t="str">
        <f>IFERROR(IF(EOMONTH(B1174,1)&gt;Questionnaire!$I$9,"  ",EOMONTH(B1174,1)),"  ")</f>
        <v xml:space="preserve">  </v>
      </c>
      <c r="C1176" s="61" t="s">
        <v>32</v>
      </c>
      <c r="D1176" s="61"/>
      <c r="E1176" s="84">
        <f>IFERROR(-VLOOKUP(B1176,Calculations!$G$10:$N$448,8,FALSE),0)</f>
        <v>0</v>
      </c>
      <c r="F1176" s="84"/>
      <c r="G1176" s="61"/>
      <c r="H1176" s="61" t="s">
        <v>102</v>
      </c>
      <c r="I1176" s="61"/>
      <c r="J1176" s="84">
        <f>K1178</f>
        <v>0</v>
      </c>
      <c r="K1176" s="84"/>
      <c r="L1176" s="61"/>
      <c r="M1176" s="61" t="s">
        <v>102</v>
      </c>
      <c r="N1176" s="68"/>
      <c r="O1176" s="84">
        <f>J1176</f>
        <v>0</v>
      </c>
      <c r="P1176" s="91"/>
    </row>
    <row r="1177" spans="2:16" ht="15.75" hidden="1" x14ac:dyDescent="0.25">
      <c r="B1177" s="74"/>
      <c r="C1177" s="14" t="s">
        <v>33</v>
      </c>
      <c r="E1177" s="86" t="str">
        <f>IFERROR(VLOOKUP(B1176,Calculations!$G$10:$M$448,7,FALSE),0)</f>
        <v xml:space="preserve">  </v>
      </c>
      <c r="F1177" s="86"/>
      <c r="H1177" s="14" t="s">
        <v>35</v>
      </c>
      <c r="J1177" s="86" t="str">
        <f>K1179</f>
        <v xml:space="preserve">  </v>
      </c>
      <c r="K1177" s="86"/>
      <c r="M1177" s="14" t="s">
        <v>94</v>
      </c>
      <c r="N1177" s="73"/>
      <c r="O1177" s="86" t="str">
        <f>J1177</f>
        <v xml:space="preserve">  </v>
      </c>
      <c r="P1177" s="92"/>
    </row>
    <row r="1178" spans="2:16" ht="15.75" hidden="1" x14ac:dyDescent="0.25">
      <c r="B1178" s="74"/>
      <c r="C1178" s="73"/>
      <c r="D1178" s="14" t="s">
        <v>31</v>
      </c>
      <c r="E1178" s="86"/>
      <c r="F1178" s="86">
        <f>IFERROR(E1176+E1177,0)</f>
        <v>0</v>
      </c>
      <c r="H1178" s="73"/>
      <c r="I1178" s="14" t="s">
        <v>32</v>
      </c>
      <c r="J1178" s="86"/>
      <c r="K1178" s="86">
        <f>E1176</f>
        <v>0</v>
      </c>
      <c r="M1178" s="72"/>
      <c r="N1178" s="14" t="s">
        <v>31</v>
      </c>
      <c r="O1178" s="86"/>
      <c r="P1178" s="92">
        <f>F1178</f>
        <v>0</v>
      </c>
    </row>
    <row r="1179" spans="2:16" ht="15.75" hidden="1" x14ac:dyDescent="0.25">
      <c r="B1179" s="74"/>
      <c r="C1179" s="73"/>
      <c r="E1179" s="86"/>
      <c r="F1179" s="86"/>
      <c r="H1179" s="73"/>
      <c r="I1179" s="14" t="s">
        <v>33</v>
      </c>
      <c r="J1179" s="86"/>
      <c r="K1179" s="86" t="str">
        <f>E1177</f>
        <v xml:space="preserve">  </v>
      </c>
      <c r="M1179" s="72"/>
      <c r="N1179" s="73"/>
      <c r="O1179" s="86"/>
      <c r="P1179" s="92"/>
    </row>
    <row r="1180" spans="2:16" ht="15.75" hidden="1" x14ac:dyDescent="0.25">
      <c r="B1180" s="74"/>
      <c r="C1180" s="73"/>
      <c r="E1180" s="86"/>
      <c r="F1180" s="86"/>
      <c r="H1180" s="73"/>
      <c r="J1180" s="86"/>
      <c r="K1180" s="86"/>
      <c r="M1180" s="72"/>
      <c r="N1180" s="73"/>
      <c r="O1180" s="86"/>
      <c r="P1180" s="92"/>
    </row>
    <row r="1181" spans="2:16" ht="15.75" hidden="1" x14ac:dyDescent="0.25">
      <c r="B1181" s="70" t="str">
        <f>B1176</f>
        <v xml:space="preserve">  </v>
      </c>
      <c r="C1181" s="133" t="s">
        <v>34</v>
      </c>
      <c r="D1181" s="133"/>
      <c r="E1181" s="133"/>
      <c r="F1181" s="133"/>
      <c r="H1181" s="14" t="s">
        <v>103</v>
      </c>
      <c r="J1181" s="86" t="str">
        <f>IFERROR(VLOOKUP(B1181,Calculations!$Z$10:$AB$448,3,FALSE),0)</f>
        <v xml:space="preserve">  </v>
      </c>
      <c r="K1181" s="86"/>
      <c r="M1181" s="14" t="s">
        <v>104</v>
      </c>
      <c r="O1181" s="86" t="str">
        <f>J1181</f>
        <v xml:space="preserve">  </v>
      </c>
      <c r="P1181" s="92"/>
    </row>
    <row r="1182" spans="2:16" ht="15.75" hidden="1" x14ac:dyDescent="0.25">
      <c r="B1182" s="74"/>
      <c r="C1182" s="133"/>
      <c r="D1182" s="133"/>
      <c r="E1182" s="133"/>
      <c r="F1182" s="133"/>
      <c r="H1182" s="77"/>
      <c r="I1182" s="14" t="s">
        <v>91</v>
      </c>
      <c r="J1182" s="86"/>
      <c r="K1182" s="86" t="str">
        <f>J1181</f>
        <v xml:space="preserve">  </v>
      </c>
      <c r="M1182" s="77"/>
      <c r="N1182" s="14" t="s">
        <v>91</v>
      </c>
      <c r="O1182" s="86"/>
      <c r="P1182" s="92" t="str">
        <f>O1181</f>
        <v xml:space="preserve">  </v>
      </c>
    </row>
    <row r="1183" spans="2:16" ht="15.75" hidden="1" x14ac:dyDescent="0.25">
      <c r="B1183" s="74"/>
      <c r="C1183" s="133"/>
      <c r="D1183" s="133"/>
      <c r="E1183" s="133"/>
      <c r="F1183" s="133"/>
      <c r="H1183" s="77"/>
      <c r="J1183" s="86"/>
      <c r="K1183" s="86"/>
      <c r="M1183" s="77"/>
      <c r="O1183" s="86"/>
      <c r="P1183" s="92"/>
    </row>
    <row r="1184" spans="2:16" ht="15.75" hidden="1" x14ac:dyDescent="0.25">
      <c r="B1184" s="74"/>
      <c r="C1184" s="81"/>
      <c r="D1184" s="81"/>
      <c r="E1184" s="81"/>
      <c r="F1184" s="81"/>
      <c r="H1184" s="77"/>
      <c r="J1184" s="86"/>
      <c r="K1184" s="86"/>
      <c r="M1184" s="77"/>
      <c r="O1184" s="86"/>
      <c r="P1184" s="92"/>
    </row>
    <row r="1185" spans="2:16" ht="15.75" hidden="1" x14ac:dyDescent="0.25">
      <c r="B1185" s="70" t="str">
        <f>B1181</f>
        <v xml:space="preserve">  </v>
      </c>
      <c r="C1185" s="14" t="s">
        <v>106</v>
      </c>
      <c r="E1185" s="86" t="str">
        <f>IFERROR(VLOOKUP(B1185,Calculations!$G$10:$W$448,17,FALSE),0)</f>
        <v xml:space="preserve">  </v>
      </c>
      <c r="F1185" s="86"/>
      <c r="H1185" s="133" t="s">
        <v>34</v>
      </c>
      <c r="I1185" s="133"/>
      <c r="J1185" s="133"/>
      <c r="K1185" s="133"/>
      <c r="M1185" s="14" t="s">
        <v>105</v>
      </c>
      <c r="O1185" s="86" t="str">
        <f>E1185</f>
        <v xml:space="preserve">  </v>
      </c>
      <c r="P1185" s="92"/>
    </row>
    <row r="1186" spans="2:16" ht="15.75" hidden="1" x14ac:dyDescent="0.25">
      <c r="B1186" s="75"/>
      <c r="C1186" s="82"/>
      <c r="D1186" s="76" t="s">
        <v>31</v>
      </c>
      <c r="E1186" s="89"/>
      <c r="F1186" s="89" t="str">
        <f>E1185</f>
        <v xml:space="preserve">  </v>
      </c>
      <c r="G1186" s="76"/>
      <c r="H1186" s="134"/>
      <c r="I1186" s="134"/>
      <c r="J1186" s="134"/>
      <c r="K1186" s="134"/>
      <c r="L1186" s="76"/>
      <c r="M1186" s="82"/>
      <c r="N1186" s="76" t="s">
        <v>31</v>
      </c>
      <c r="O1186" s="89"/>
      <c r="P1186" s="90" t="str">
        <f>O1185</f>
        <v xml:space="preserve">  </v>
      </c>
    </row>
    <row r="1187" spans="2:16" ht="15.75" hidden="1" x14ac:dyDescent="0.25">
      <c r="B1187" s="60" t="str">
        <f>IFERROR(IF(EOMONTH(B1185,1)&gt;Questionnaire!$I$9,"  ",EOMONTH(B1185,1)),"  ")</f>
        <v xml:space="preserve">  </v>
      </c>
      <c r="C1187" s="61" t="s">
        <v>32</v>
      </c>
      <c r="D1187" s="61"/>
      <c r="E1187" s="84">
        <f>IFERROR(-VLOOKUP(B1196,Calculations!$G$10:$N$448,8,FALSE),0)</f>
        <v>0</v>
      </c>
      <c r="F1187" s="84"/>
      <c r="G1187" s="61"/>
      <c r="H1187" s="61" t="s">
        <v>102</v>
      </c>
      <c r="I1187" s="61"/>
      <c r="J1187" s="84" t="str">
        <f>K1189</f>
        <v xml:space="preserve">  </v>
      </c>
      <c r="K1187" s="84"/>
      <c r="L1187" s="61"/>
      <c r="M1187" s="61" t="s">
        <v>102</v>
      </c>
      <c r="N1187" s="68"/>
      <c r="O1187" s="84">
        <f>J1196</f>
        <v>0</v>
      </c>
      <c r="P1187" s="91"/>
    </row>
    <row r="1188" spans="2:16" ht="15.75" hidden="1" x14ac:dyDescent="0.25">
      <c r="B1188" s="74"/>
      <c r="C1188" s="14" t="s">
        <v>33</v>
      </c>
      <c r="E1188" s="86" t="str">
        <f>IFERROR(VLOOKUP(B1196,Calculations!$G$10:$M$448,7,FALSE),0)</f>
        <v xml:space="preserve">  </v>
      </c>
      <c r="F1188" s="86"/>
      <c r="H1188" s="14" t="s">
        <v>35</v>
      </c>
      <c r="J1188" s="86" t="str">
        <f>K1190</f>
        <v xml:space="preserve">  </v>
      </c>
      <c r="K1188" s="86"/>
      <c r="M1188" s="14" t="s">
        <v>94</v>
      </c>
      <c r="N1188" s="73"/>
      <c r="O1188" s="86" t="str">
        <f>J1188</f>
        <v xml:space="preserve">  </v>
      </c>
      <c r="P1188" s="92"/>
    </row>
    <row r="1189" spans="2:16" ht="15.75" hidden="1" x14ac:dyDescent="0.25">
      <c r="B1189" s="74"/>
      <c r="C1189" s="73"/>
      <c r="D1189" s="14" t="s">
        <v>31</v>
      </c>
      <c r="E1189" s="86"/>
      <c r="F1189" s="86">
        <f>IFERROR(E1196+E1188,0)</f>
        <v>0</v>
      </c>
      <c r="H1189" s="73"/>
      <c r="I1189" s="14" t="s">
        <v>32</v>
      </c>
      <c r="J1189" s="86"/>
      <c r="K1189" s="86" t="str">
        <f>E1196</f>
        <v xml:space="preserve">  </v>
      </c>
      <c r="M1189" s="72"/>
      <c r="N1189" s="14" t="s">
        <v>31</v>
      </c>
      <c r="O1189" s="86"/>
      <c r="P1189" s="92">
        <f>F1189</f>
        <v>0</v>
      </c>
    </row>
    <row r="1190" spans="2:16" ht="15.75" hidden="1" x14ac:dyDescent="0.25">
      <c r="B1190" s="74"/>
      <c r="C1190" s="73"/>
      <c r="E1190" s="86"/>
      <c r="F1190" s="86"/>
      <c r="H1190" s="73"/>
      <c r="I1190" s="14" t="s">
        <v>33</v>
      </c>
      <c r="J1190" s="86"/>
      <c r="K1190" s="86" t="str">
        <f>E1188</f>
        <v xml:space="preserve">  </v>
      </c>
      <c r="M1190" s="72"/>
      <c r="N1190" s="73"/>
      <c r="O1190" s="86"/>
      <c r="P1190" s="92"/>
    </row>
    <row r="1191" spans="2:16" ht="15.75" hidden="1" x14ac:dyDescent="0.25">
      <c r="B1191" s="74"/>
      <c r="C1191" s="73"/>
      <c r="E1191" s="86"/>
      <c r="F1191" s="86"/>
      <c r="H1191" s="73"/>
      <c r="J1191" s="86"/>
      <c r="K1191" s="86"/>
      <c r="M1191" s="72"/>
      <c r="N1191" s="73"/>
      <c r="O1191" s="86"/>
      <c r="P1191" s="92"/>
    </row>
    <row r="1192" spans="2:16" ht="15.75" hidden="1" x14ac:dyDescent="0.25">
      <c r="B1192" s="70" t="str">
        <f>B1187</f>
        <v xml:space="preserve">  </v>
      </c>
      <c r="C1192" s="133" t="s">
        <v>34</v>
      </c>
      <c r="D1192" s="133"/>
      <c r="E1192" s="133"/>
      <c r="F1192" s="133"/>
      <c r="H1192" s="14" t="s">
        <v>103</v>
      </c>
      <c r="J1192" s="86" t="str">
        <f>IFERROR(VLOOKUP(B1192,Calculations!$Z$10:$AB$448,3,FALSE),0)</f>
        <v xml:space="preserve">  </v>
      </c>
      <c r="K1192" s="86"/>
      <c r="M1192" s="14" t="s">
        <v>104</v>
      </c>
      <c r="O1192" s="86" t="str">
        <f>J1192</f>
        <v xml:space="preserve">  </v>
      </c>
      <c r="P1192" s="92"/>
    </row>
    <row r="1193" spans="2:16" ht="15.75" hidden="1" x14ac:dyDescent="0.25">
      <c r="B1193" s="74"/>
      <c r="C1193" s="133"/>
      <c r="D1193" s="133"/>
      <c r="E1193" s="133"/>
      <c r="F1193" s="133"/>
      <c r="H1193" s="77"/>
      <c r="I1193" s="14" t="s">
        <v>91</v>
      </c>
      <c r="J1193" s="86"/>
      <c r="K1193" s="86" t="str">
        <f>J1192</f>
        <v xml:space="preserve">  </v>
      </c>
      <c r="M1193" s="77"/>
      <c r="N1193" s="14" t="s">
        <v>91</v>
      </c>
      <c r="O1193" s="86"/>
      <c r="P1193" s="92" t="str">
        <f>O1192</f>
        <v xml:space="preserve">  </v>
      </c>
    </row>
    <row r="1194" spans="2:16" ht="15.75" hidden="1" x14ac:dyDescent="0.25">
      <c r="B1194" s="74"/>
      <c r="C1194" s="133"/>
      <c r="D1194" s="133"/>
      <c r="E1194" s="133"/>
      <c r="F1194" s="133"/>
      <c r="H1194" s="77"/>
      <c r="J1194" s="86"/>
      <c r="K1194" s="86"/>
      <c r="M1194" s="77"/>
      <c r="O1194" s="86"/>
      <c r="P1194" s="92"/>
    </row>
    <row r="1195" spans="2:16" ht="15.75" hidden="1" x14ac:dyDescent="0.25">
      <c r="B1195" s="74"/>
      <c r="C1195" s="81"/>
      <c r="D1195" s="81"/>
      <c r="E1195" s="81"/>
      <c r="F1195" s="81"/>
      <c r="H1195" s="77"/>
      <c r="J1195" s="86"/>
      <c r="K1195" s="86"/>
      <c r="M1195" s="77"/>
      <c r="O1195" s="86"/>
      <c r="P1195" s="92"/>
    </row>
    <row r="1196" spans="2:16" ht="15.75" hidden="1" x14ac:dyDescent="0.25">
      <c r="B1196" s="70" t="str">
        <f>B1192</f>
        <v xml:space="preserve">  </v>
      </c>
      <c r="C1196" s="14" t="s">
        <v>106</v>
      </c>
      <c r="E1196" s="86" t="str">
        <f>IFERROR(VLOOKUP(B1196,Calculations!$G$10:$W$448,17,FALSE),0)</f>
        <v xml:space="preserve">  </v>
      </c>
      <c r="F1196" s="86"/>
      <c r="H1196" s="133" t="s">
        <v>34</v>
      </c>
      <c r="I1196" s="133"/>
      <c r="J1196" s="133"/>
      <c r="K1196" s="133"/>
      <c r="M1196" s="14" t="s">
        <v>105</v>
      </c>
      <c r="O1196" s="86" t="str">
        <f>E1196</f>
        <v xml:space="preserve">  </v>
      </c>
      <c r="P1196" s="92"/>
    </row>
    <row r="1197" spans="2:16" ht="15.75" hidden="1" x14ac:dyDescent="0.25">
      <c r="B1197" s="75"/>
      <c r="C1197" s="82"/>
      <c r="D1197" s="76" t="s">
        <v>31</v>
      </c>
      <c r="E1197" s="89"/>
      <c r="F1197" s="89" t="str">
        <f>E1196</f>
        <v xml:space="preserve">  </v>
      </c>
      <c r="G1197" s="76"/>
      <c r="H1197" s="134"/>
      <c r="I1197" s="134"/>
      <c r="J1197" s="134"/>
      <c r="K1197" s="134"/>
      <c r="L1197" s="76"/>
      <c r="M1197" s="82"/>
      <c r="N1197" s="76" t="s">
        <v>31</v>
      </c>
      <c r="O1197" s="89"/>
      <c r="P1197" s="90" t="str">
        <f>O1196</f>
        <v xml:space="preserve">  </v>
      </c>
    </row>
    <row r="1198" spans="2:16" ht="15.75" hidden="1" x14ac:dyDescent="0.25">
      <c r="B1198" s="60" t="str">
        <f>IFERROR(IF(EOMONTH(B1196,1)&gt;Questionnaire!$I$9,"  ",EOMONTH(B1196,1)),"  ")</f>
        <v xml:space="preserve">  </v>
      </c>
      <c r="C1198" s="61" t="s">
        <v>32</v>
      </c>
      <c r="D1198" s="61"/>
      <c r="E1198" s="84">
        <f>IFERROR(-VLOOKUP(B1198,Calculations!$G$10:$N$448,8,FALSE),0)</f>
        <v>0</v>
      </c>
      <c r="F1198" s="84"/>
      <c r="G1198" s="61"/>
      <c r="H1198" s="61" t="s">
        <v>102</v>
      </c>
      <c r="I1198" s="61"/>
      <c r="J1198" s="84">
        <f>K1200</f>
        <v>0</v>
      </c>
      <c r="K1198" s="84"/>
      <c r="L1198" s="61"/>
      <c r="M1198" s="61" t="s">
        <v>102</v>
      </c>
      <c r="N1198" s="68"/>
      <c r="O1198" s="84">
        <f>J1198</f>
        <v>0</v>
      </c>
      <c r="P1198" s="91"/>
    </row>
    <row r="1199" spans="2:16" ht="15.75" hidden="1" x14ac:dyDescent="0.25">
      <c r="B1199" s="74"/>
      <c r="C1199" s="14" t="s">
        <v>33</v>
      </c>
      <c r="E1199" s="86" t="str">
        <f>IFERROR(VLOOKUP(B1198,Calculations!$G$10:$M$448,7,FALSE),0)</f>
        <v xml:space="preserve">  </v>
      </c>
      <c r="F1199" s="86"/>
      <c r="H1199" s="14" t="s">
        <v>35</v>
      </c>
      <c r="J1199" s="86" t="str">
        <f>K1201</f>
        <v xml:space="preserve">  </v>
      </c>
      <c r="K1199" s="86"/>
      <c r="M1199" s="14" t="s">
        <v>94</v>
      </c>
      <c r="N1199" s="73"/>
      <c r="O1199" s="86" t="str">
        <f>J1199</f>
        <v xml:space="preserve">  </v>
      </c>
      <c r="P1199" s="92"/>
    </row>
    <row r="1200" spans="2:16" ht="15.75" hidden="1" x14ac:dyDescent="0.25">
      <c r="B1200" s="74"/>
      <c r="C1200" s="73"/>
      <c r="D1200" s="14" t="s">
        <v>31</v>
      </c>
      <c r="E1200" s="86"/>
      <c r="F1200" s="86">
        <f>IFERROR(E1198+E1199,0)</f>
        <v>0</v>
      </c>
      <c r="H1200" s="73"/>
      <c r="I1200" s="14" t="s">
        <v>32</v>
      </c>
      <c r="J1200" s="86"/>
      <c r="K1200" s="86">
        <f>E1198</f>
        <v>0</v>
      </c>
      <c r="M1200" s="72"/>
      <c r="N1200" s="14" t="s">
        <v>31</v>
      </c>
      <c r="O1200" s="86"/>
      <c r="P1200" s="92">
        <f>F1200</f>
        <v>0</v>
      </c>
    </row>
    <row r="1201" spans="2:16" ht="15.75" hidden="1" x14ac:dyDescent="0.25">
      <c r="B1201" s="74"/>
      <c r="C1201" s="73"/>
      <c r="E1201" s="86"/>
      <c r="F1201" s="86"/>
      <c r="H1201" s="73"/>
      <c r="I1201" s="14" t="s">
        <v>33</v>
      </c>
      <c r="J1201" s="86"/>
      <c r="K1201" s="86" t="str">
        <f>E1199</f>
        <v xml:space="preserve">  </v>
      </c>
      <c r="M1201" s="72"/>
      <c r="N1201" s="73"/>
      <c r="O1201" s="86"/>
      <c r="P1201" s="92"/>
    </row>
    <row r="1202" spans="2:16" ht="15.75" hidden="1" x14ac:dyDescent="0.25">
      <c r="B1202" s="74"/>
      <c r="C1202" s="73"/>
      <c r="E1202" s="86"/>
      <c r="F1202" s="86"/>
      <c r="H1202" s="73"/>
      <c r="J1202" s="86"/>
      <c r="K1202" s="86"/>
      <c r="M1202" s="72"/>
      <c r="N1202" s="73"/>
      <c r="O1202" s="86"/>
      <c r="P1202" s="92"/>
    </row>
    <row r="1203" spans="2:16" ht="15.75" hidden="1" x14ac:dyDescent="0.25">
      <c r="B1203" s="70" t="str">
        <f>B1198</f>
        <v xml:space="preserve">  </v>
      </c>
      <c r="C1203" s="133" t="s">
        <v>34</v>
      </c>
      <c r="D1203" s="133"/>
      <c r="E1203" s="133"/>
      <c r="F1203" s="133"/>
      <c r="H1203" s="14" t="s">
        <v>103</v>
      </c>
      <c r="J1203" s="86" t="str">
        <f>IFERROR(VLOOKUP(B1203,Calculations!$Z$10:$AB$448,3,FALSE),0)</f>
        <v xml:space="preserve">  </v>
      </c>
      <c r="K1203" s="86"/>
      <c r="M1203" s="14" t="s">
        <v>104</v>
      </c>
      <c r="O1203" s="86" t="str">
        <f>J1203</f>
        <v xml:space="preserve">  </v>
      </c>
      <c r="P1203" s="92"/>
    </row>
    <row r="1204" spans="2:16" ht="15.75" hidden="1" x14ac:dyDescent="0.25">
      <c r="B1204" s="74"/>
      <c r="C1204" s="133"/>
      <c r="D1204" s="133"/>
      <c r="E1204" s="133"/>
      <c r="F1204" s="133"/>
      <c r="H1204" s="77"/>
      <c r="I1204" s="14" t="s">
        <v>91</v>
      </c>
      <c r="J1204" s="86"/>
      <c r="K1204" s="86" t="str">
        <f>J1203</f>
        <v xml:space="preserve">  </v>
      </c>
      <c r="M1204" s="77"/>
      <c r="N1204" s="14" t="s">
        <v>91</v>
      </c>
      <c r="O1204" s="86"/>
      <c r="P1204" s="92" t="str">
        <f>O1203</f>
        <v xml:space="preserve">  </v>
      </c>
    </row>
    <row r="1205" spans="2:16" ht="15.75" hidden="1" x14ac:dyDescent="0.25">
      <c r="B1205" s="74"/>
      <c r="C1205" s="133"/>
      <c r="D1205" s="133"/>
      <c r="E1205" s="133"/>
      <c r="F1205" s="133"/>
      <c r="H1205" s="77"/>
      <c r="J1205" s="86"/>
      <c r="K1205" s="86"/>
      <c r="M1205" s="77"/>
      <c r="O1205" s="86"/>
      <c r="P1205" s="92"/>
    </row>
    <row r="1206" spans="2:16" ht="15.75" hidden="1" x14ac:dyDescent="0.25">
      <c r="B1206" s="74"/>
      <c r="C1206" s="81"/>
      <c r="D1206" s="81"/>
      <c r="E1206" s="81"/>
      <c r="F1206" s="81"/>
      <c r="H1206" s="77"/>
      <c r="J1206" s="86"/>
      <c r="K1206" s="86"/>
      <c r="M1206" s="77"/>
      <c r="O1206" s="86"/>
      <c r="P1206" s="92"/>
    </row>
    <row r="1207" spans="2:16" ht="15.75" hidden="1" x14ac:dyDescent="0.25">
      <c r="B1207" s="70" t="str">
        <f>B1203</f>
        <v xml:space="preserve">  </v>
      </c>
      <c r="C1207" s="14" t="s">
        <v>106</v>
      </c>
      <c r="E1207" s="86" t="str">
        <f>IFERROR(VLOOKUP(B1207,Calculations!$G$10:$W$448,17,FALSE),0)</f>
        <v xml:space="preserve">  </v>
      </c>
      <c r="F1207" s="86"/>
      <c r="H1207" s="133" t="s">
        <v>34</v>
      </c>
      <c r="I1207" s="133"/>
      <c r="J1207" s="133"/>
      <c r="K1207" s="133"/>
      <c r="M1207" s="14" t="s">
        <v>105</v>
      </c>
      <c r="O1207" s="86" t="str">
        <f>E1207</f>
        <v xml:space="preserve">  </v>
      </c>
      <c r="P1207" s="92"/>
    </row>
    <row r="1208" spans="2:16" ht="15.75" hidden="1" x14ac:dyDescent="0.25">
      <c r="B1208" s="75"/>
      <c r="C1208" s="82"/>
      <c r="D1208" s="76" t="s">
        <v>31</v>
      </c>
      <c r="E1208" s="89"/>
      <c r="F1208" s="89" t="str">
        <f>E1207</f>
        <v xml:space="preserve">  </v>
      </c>
      <c r="G1208" s="76"/>
      <c r="H1208" s="134"/>
      <c r="I1208" s="134"/>
      <c r="J1208" s="134"/>
      <c r="K1208" s="134"/>
      <c r="L1208" s="76"/>
      <c r="M1208" s="82"/>
      <c r="N1208" s="76" t="s">
        <v>31</v>
      </c>
      <c r="O1208" s="89"/>
      <c r="P1208" s="90" t="str">
        <f>O1207</f>
        <v xml:space="preserve">  </v>
      </c>
    </row>
    <row r="1209" spans="2:16" ht="15.75" hidden="1" x14ac:dyDescent="0.25">
      <c r="B1209" s="60" t="str">
        <f>IFERROR(IF(EOMONTH(B1207,1)&gt;Questionnaire!$I$9,"  ",EOMONTH(B1207,1)),"  ")</f>
        <v xml:space="preserve">  </v>
      </c>
      <c r="C1209" s="61" t="s">
        <v>32</v>
      </c>
      <c r="D1209" s="61"/>
      <c r="E1209" s="84">
        <f>IFERROR(-VLOOKUP(B1209,Calculations!$G$10:$N$448,8,FALSE),0)</f>
        <v>0</v>
      </c>
      <c r="F1209" s="84"/>
      <c r="G1209" s="61"/>
      <c r="H1209" s="61" t="s">
        <v>102</v>
      </c>
      <c r="I1209" s="61"/>
      <c r="J1209" s="84">
        <f>K1211</f>
        <v>0</v>
      </c>
      <c r="K1209" s="84"/>
      <c r="L1209" s="61"/>
      <c r="M1209" s="61" t="s">
        <v>102</v>
      </c>
      <c r="N1209" s="68"/>
      <c r="O1209" s="84">
        <f>J1209</f>
        <v>0</v>
      </c>
      <c r="P1209" s="91"/>
    </row>
    <row r="1210" spans="2:16" ht="15.75" hidden="1" x14ac:dyDescent="0.25">
      <c r="B1210" s="74"/>
      <c r="C1210" s="14" t="s">
        <v>33</v>
      </c>
      <c r="E1210" s="86" t="str">
        <f>IFERROR(VLOOKUP(B1209,Calculations!$G$10:$M$448,7,FALSE),0)</f>
        <v xml:space="preserve">  </v>
      </c>
      <c r="F1210" s="86"/>
      <c r="H1210" s="14" t="s">
        <v>35</v>
      </c>
      <c r="J1210" s="86" t="str">
        <f>K1212</f>
        <v xml:space="preserve">  </v>
      </c>
      <c r="K1210" s="86"/>
      <c r="M1210" s="14" t="s">
        <v>94</v>
      </c>
      <c r="N1210" s="73"/>
      <c r="O1210" s="86" t="str">
        <f>J1210</f>
        <v xml:space="preserve">  </v>
      </c>
      <c r="P1210" s="92"/>
    </row>
    <row r="1211" spans="2:16" ht="15.75" hidden="1" x14ac:dyDescent="0.25">
      <c r="B1211" s="74"/>
      <c r="C1211" s="73"/>
      <c r="D1211" s="14" t="s">
        <v>31</v>
      </c>
      <c r="E1211" s="86"/>
      <c r="F1211" s="86">
        <f>IFERROR(E1209+E1210,0)</f>
        <v>0</v>
      </c>
      <c r="H1211" s="73"/>
      <c r="I1211" s="14" t="s">
        <v>32</v>
      </c>
      <c r="J1211" s="86"/>
      <c r="K1211" s="86">
        <f>E1209</f>
        <v>0</v>
      </c>
      <c r="M1211" s="72"/>
      <c r="N1211" s="14" t="s">
        <v>31</v>
      </c>
      <c r="O1211" s="86"/>
      <c r="P1211" s="92">
        <f>F1211</f>
        <v>0</v>
      </c>
    </row>
    <row r="1212" spans="2:16" ht="15.75" hidden="1" x14ac:dyDescent="0.25">
      <c r="B1212" s="74"/>
      <c r="C1212" s="73"/>
      <c r="E1212" s="86"/>
      <c r="F1212" s="86"/>
      <c r="H1212" s="73"/>
      <c r="I1212" s="14" t="s">
        <v>33</v>
      </c>
      <c r="J1212" s="86"/>
      <c r="K1212" s="86" t="str">
        <f>E1210</f>
        <v xml:space="preserve">  </v>
      </c>
      <c r="M1212" s="72"/>
      <c r="N1212" s="73"/>
      <c r="O1212" s="86"/>
      <c r="P1212" s="92"/>
    </row>
    <row r="1213" spans="2:16" ht="15.75" hidden="1" x14ac:dyDescent="0.25">
      <c r="B1213" s="74"/>
      <c r="C1213" s="73"/>
      <c r="E1213" s="86"/>
      <c r="F1213" s="86"/>
      <c r="H1213" s="73"/>
      <c r="J1213" s="86"/>
      <c r="K1213" s="86"/>
      <c r="M1213" s="72"/>
      <c r="N1213" s="73"/>
      <c r="O1213" s="86"/>
      <c r="P1213" s="92"/>
    </row>
    <row r="1214" spans="2:16" ht="15.75" hidden="1" x14ac:dyDescent="0.25">
      <c r="B1214" s="70" t="str">
        <f>B1209</f>
        <v xml:space="preserve">  </v>
      </c>
      <c r="C1214" s="133" t="s">
        <v>34</v>
      </c>
      <c r="D1214" s="133"/>
      <c r="E1214" s="133"/>
      <c r="F1214" s="133"/>
      <c r="H1214" s="14" t="s">
        <v>103</v>
      </c>
      <c r="J1214" s="86" t="str">
        <f>IFERROR(VLOOKUP(B1214,Calculations!$Z$10:$AB$448,3,FALSE),0)</f>
        <v xml:space="preserve">  </v>
      </c>
      <c r="K1214" s="86"/>
      <c r="M1214" s="14" t="s">
        <v>104</v>
      </c>
      <c r="O1214" s="86" t="str">
        <f>J1214</f>
        <v xml:space="preserve">  </v>
      </c>
      <c r="P1214" s="92"/>
    </row>
    <row r="1215" spans="2:16" ht="15.75" hidden="1" x14ac:dyDescent="0.25">
      <c r="B1215" s="74"/>
      <c r="C1215" s="133"/>
      <c r="D1215" s="133"/>
      <c r="E1215" s="133"/>
      <c r="F1215" s="133"/>
      <c r="H1215" s="77"/>
      <c r="I1215" s="14" t="s">
        <v>91</v>
      </c>
      <c r="J1215" s="86"/>
      <c r="K1215" s="86" t="str">
        <f>J1214</f>
        <v xml:space="preserve">  </v>
      </c>
      <c r="M1215" s="77"/>
      <c r="N1215" s="14" t="s">
        <v>91</v>
      </c>
      <c r="O1215" s="86"/>
      <c r="P1215" s="92" t="str">
        <f>O1214</f>
        <v xml:space="preserve">  </v>
      </c>
    </row>
    <row r="1216" spans="2:16" ht="15.75" hidden="1" x14ac:dyDescent="0.25">
      <c r="B1216" s="74"/>
      <c r="C1216" s="133"/>
      <c r="D1216" s="133"/>
      <c r="E1216" s="133"/>
      <c r="F1216" s="133"/>
      <c r="H1216" s="77"/>
      <c r="J1216" s="86"/>
      <c r="K1216" s="86"/>
      <c r="M1216" s="77"/>
      <c r="O1216" s="86"/>
      <c r="P1216" s="92"/>
    </row>
    <row r="1217" spans="2:16" ht="15.75" hidden="1" x14ac:dyDescent="0.25">
      <c r="B1217" s="74"/>
      <c r="C1217" s="81"/>
      <c r="D1217" s="81"/>
      <c r="E1217" s="81"/>
      <c r="F1217" s="81"/>
      <c r="H1217" s="77"/>
      <c r="J1217" s="86"/>
      <c r="K1217" s="86"/>
      <c r="M1217" s="77"/>
      <c r="O1217" s="86"/>
      <c r="P1217" s="92"/>
    </row>
    <row r="1218" spans="2:16" ht="15.75" hidden="1" x14ac:dyDescent="0.25">
      <c r="B1218" s="70" t="str">
        <f>B1214</f>
        <v xml:space="preserve">  </v>
      </c>
      <c r="C1218" s="14" t="s">
        <v>106</v>
      </c>
      <c r="E1218" s="86" t="str">
        <f>IFERROR(VLOOKUP(B1218,Calculations!$G$10:$W$448,17,FALSE),0)</f>
        <v xml:space="preserve">  </v>
      </c>
      <c r="F1218" s="86"/>
      <c r="H1218" s="133" t="s">
        <v>34</v>
      </c>
      <c r="I1218" s="133"/>
      <c r="J1218" s="133"/>
      <c r="K1218" s="133"/>
      <c r="M1218" s="14" t="s">
        <v>105</v>
      </c>
      <c r="O1218" s="86" t="str">
        <f>E1218</f>
        <v xml:space="preserve">  </v>
      </c>
      <c r="P1218" s="92"/>
    </row>
    <row r="1219" spans="2:16" ht="15.75" hidden="1" x14ac:dyDescent="0.25">
      <c r="B1219" s="75"/>
      <c r="C1219" s="82"/>
      <c r="D1219" s="76" t="s">
        <v>31</v>
      </c>
      <c r="E1219" s="89"/>
      <c r="F1219" s="89" t="str">
        <f>E1218</f>
        <v xml:space="preserve">  </v>
      </c>
      <c r="G1219" s="76"/>
      <c r="H1219" s="134"/>
      <c r="I1219" s="134"/>
      <c r="J1219" s="134"/>
      <c r="K1219" s="134"/>
      <c r="L1219" s="76"/>
      <c r="M1219" s="82"/>
      <c r="N1219" s="76" t="s">
        <v>31</v>
      </c>
      <c r="O1219" s="89"/>
      <c r="P1219" s="90" t="str">
        <f>O1218</f>
        <v xml:space="preserve">  </v>
      </c>
    </row>
    <row r="1220" spans="2:16" ht="15.75" hidden="1" x14ac:dyDescent="0.25">
      <c r="B1220" s="60" t="str">
        <f>IFERROR(IF(EOMONTH(B1218,1)&gt;Questionnaire!$I$9,"  ",EOMONTH(B1218,1)),"  ")</f>
        <v xml:space="preserve">  </v>
      </c>
      <c r="C1220" s="61" t="s">
        <v>32</v>
      </c>
      <c r="D1220" s="61"/>
      <c r="E1220" s="84">
        <f>IFERROR(-VLOOKUP(B1220,Calculations!$G$10:$N$448,8,FALSE),0)</f>
        <v>0</v>
      </c>
      <c r="F1220" s="84"/>
      <c r="G1220" s="61"/>
      <c r="H1220" s="61" t="s">
        <v>102</v>
      </c>
      <c r="I1220" s="61"/>
      <c r="J1220" s="84">
        <f>K1222</f>
        <v>0</v>
      </c>
      <c r="K1220" s="84"/>
      <c r="L1220" s="61"/>
      <c r="M1220" s="61" t="s">
        <v>102</v>
      </c>
      <c r="N1220" s="68"/>
      <c r="O1220" s="84">
        <f>J1220</f>
        <v>0</v>
      </c>
      <c r="P1220" s="91"/>
    </row>
    <row r="1221" spans="2:16" ht="15.75" hidden="1" x14ac:dyDescent="0.25">
      <c r="B1221" s="74"/>
      <c r="C1221" s="14" t="s">
        <v>33</v>
      </c>
      <c r="E1221" s="86" t="str">
        <f>IFERROR(VLOOKUP(B1220,Calculations!$G$10:$M$448,7,FALSE),0)</f>
        <v xml:space="preserve">  </v>
      </c>
      <c r="F1221" s="86"/>
      <c r="H1221" s="14" t="s">
        <v>35</v>
      </c>
      <c r="J1221" s="86" t="str">
        <f>K1223</f>
        <v xml:space="preserve">  </v>
      </c>
      <c r="K1221" s="86"/>
      <c r="M1221" s="14" t="s">
        <v>94</v>
      </c>
      <c r="N1221" s="73"/>
      <c r="O1221" s="86" t="str">
        <f>J1221</f>
        <v xml:space="preserve">  </v>
      </c>
      <c r="P1221" s="92"/>
    </row>
    <row r="1222" spans="2:16" ht="15.75" hidden="1" x14ac:dyDescent="0.25">
      <c r="B1222" s="74"/>
      <c r="C1222" s="73"/>
      <c r="D1222" s="14" t="s">
        <v>31</v>
      </c>
      <c r="E1222" s="86"/>
      <c r="F1222" s="86">
        <f>IFERROR(E1220+E1221,0)</f>
        <v>0</v>
      </c>
      <c r="H1222" s="73"/>
      <c r="I1222" s="14" t="s">
        <v>32</v>
      </c>
      <c r="J1222" s="86"/>
      <c r="K1222" s="86">
        <f>E1220</f>
        <v>0</v>
      </c>
      <c r="M1222" s="72"/>
      <c r="N1222" s="14" t="s">
        <v>31</v>
      </c>
      <c r="O1222" s="86"/>
      <c r="P1222" s="92">
        <f>F1222</f>
        <v>0</v>
      </c>
    </row>
    <row r="1223" spans="2:16" ht="15.75" hidden="1" x14ac:dyDescent="0.25">
      <c r="B1223" s="74"/>
      <c r="C1223" s="73"/>
      <c r="E1223" s="86"/>
      <c r="F1223" s="86"/>
      <c r="H1223" s="73"/>
      <c r="I1223" s="14" t="s">
        <v>33</v>
      </c>
      <c r="J1223" s="86"/>
      <c r="K1223" s="86" t="str">
        <f>E1221</f>
        <v xml:space="preserve">  </v>
      </c>
      <c r="M1223" s="72"/>
      <c r="N1223" s="73"/>
      <c r="O1223" s="86"/>
      <c r="P1223" s="92"/>
    </row>
    <row r="1224" spans="2:16" ht="15.75" hidden="1" x14ac:dyDescent="0.25">
      <c r="B1224" s="74"/>
      <c r="C1224" s="73"/>
      <c r="E1224" s="86"/>
      <c r="F1224" s="86"/>
      <c r="H1224" s="73"/>
      <c r="J1224" s="86"/>
      <c r="K1224" s="86"/>
      <c r="M1224" s="72"/>
      <c r="N1224" s="73"/>
      <c r="O1224" s="86"/>
      <c r="P1224" s="92"/>
    </row>
    <row r="1225" spans="2:16" ht="15.75" hidden="1" x14ac:dyDescent="0.25">
      <c r="B1225" s="70" t="str">
        <f>B1220</f>
        <v xml:space="preserve">  </v>
      </c>
      <c r="C1225" s="133" t="s">
        <v>34</v>
      </c>
      <c r="D1225" s="133"/>
      <c r="E1225" s="133"/>
      <c r="F1225" s="133"/>
      <c r="H1225" s="14" t="s">
        <v>103</v>
      </c>
      <c r="J1225" s="86" t="str">
        <f>IFERROR(VLOOKUP(B1225,Calculations!$Z$10:$AB$448,3,FALSE),0)</f>
        <v xml:space="preserve">  </v>
      </c>
      <c r="K1225" s="86"/>
      <c r="M1225" s="14" t="s">
        <v>104</v>
      </c>
      <c r="O1225" s="86" t="str">
        <f>J1225</f>
        <v xml:space="preserve">  </v>
      </c>
      <c r="P1225" s="92"/>
    </row>
    <row r="1226" spans="2:16" ht="15.75" hidden="1" x14ac:dyDescent="0.25">
      <c r="B1226" s="74"/>
      <c r="C1226" s="133"/>
      <c r="D1226" s="133"/>
      <c r="E1226" s="133"/>
      <c r="F1226" s="133"/>
      <c r="H1226" s="77"/>
      <c r="I1226" s="14" t="s">
        <v>91</v>
      </c>
      <c r="J1226" s="86"/>
      <c r="K1226" s="86" t="str">
        <f>J1225</f>
        <v xml:space="preserve">  </v>
      </c>
      <c r="M1226" s="77"/>
      <c r="N1226" s="14" t="s">
        <v>91</v>
      </c>
      <c r="O1226" s="86"/>
      <c r="P1226" s="92" t="str">
        <f>O1225</f>
        <v xml:space="preserve">  </v>
      </c>
    </row>
    <row r="1227" spans="2:16" ht="15.75" hidden="1" x14ac:dyDescent="0.25">
      <c r="B1227" s="74"/>
      <c r="C1227" s="133"/>
      <c r="D1227" s="133"/>
      <c r="E1227" s="133"/>
      <c r="F1227" s="133"/>
      <c r="H1227" s="77"/>
      <c r="J1227" s="86"/>
      <c r="K1227" s="86"/>
      <c r="M1227" s="77"/>
      <c r="O1227" s="86"/>
      <c r="P1227" s="92"/>
    </row>
    <row r="1228" spans="2:16" ht="15.75" hidden="1" x14ac:dyDescent="0.25">
      <c r="B1228" s="74"/>
      <c r="C1228" s="81"/>
      <c r="D1228" s="81"/>
      <c r="E1228" s="81"/>
      <c r="F1228" s="81"/>
      <c r="H1228" s="77"/>
      <c r="J1228" s="86"/>
      <c r="K1228" s="86"/>
      <c r="M1228" s="77"/>
      <c r="O1228" s="86"/>
      <c r="P1228" s="92"/>
    </row>
    <row r="1229" spans="2:16" ht="15.75" hidden="1" x14ac:dyDescent="0.25">
      <c r="B1229" s="70" t="str">
        <f>B1225</f>
        <v xml:space="preserve">  </v>
      </c>
      <c r="C1229" s="14" t="s">
        <v>106</v>
      </c>
      <c r="E1229" s="86" t="str">
        <f>IFERROR(VLOOKUP(B1229,Calculations!$G$10:$W$448,17,FALSE),0)</f>
        <v xml:space="preserve">  </v>
      </c>
      <c r="F1229" s="86"/>
      <c r="H1229" s="133" t="s">
        <v>34</v>
      </c>
      <c r="I1229" s="133"/>
      <c r="J1229" s="133"/>
      <c r="K1229" s="133"/>
      <c r="M1229" s="14" t="s">
        <v>105</v>
      </c>
      <c r="O1229" s="86" t="str">
        <f>E1229</f>
        <v xml:space="preserve">  </v>
      </c>
      <c r="P1229" s="92"/>
    </row>
    <row r="1230" spans="2:16" ht="15.75" hidden="1" x14ac:dyDescent="0.25">
      <c r="B1230" s="75"/>
      <c r="C1230" s="82"/>
      <c r="D1230" s="76" t="s">
        <v>31</v>
      </c>
      <c r="E1230" s="89"/>
      <c r="F1230" s="89" t="str">
        <f>E1229</f>
        <v xml:space="preserve">  </v>
      </c>
      <c r="G1230" s="76"/>
      <c r="H1230" s="134"/>
      <c r="I1230" s="134"/>
      <c r="J1230" s="134"/>
      <c r="K1230" s="134"/>
      <c r="L1230" s="76"/>
      <c r="M1230" s="82"/>
      <c r="N1230" s="76" t="s">
        <v>31</v>
      </c>
      <c r="O1230" s="89"/>
      <c r="P1230" s="90" t="str">
        <f>O1229</f>
        <v xml:space="preserve">  </v>
      </c>
    </row>
    <row r="1231" spans="2:16" ht="15.75" hidden="1" x14ac:dyDescent="0.25">
      <c r="B1231" s="60" t="str">
        <f>IFERROR(IF(EOMONTH(B1229,1)&gt;Questionnaire!$I$9,"  ",EOMONTH(B1229,1)),"  ")</f>
        <v xml:space="preserve">  </v>
      </c>
      <c r="C1231" s="61" t="s">
        <v>32</v>
      </c>
      <c r="D1231" s="61"/>
      <c r="E1231" s="84">
        <f>IFERROR(-VLOOKUP(B1231,Calculations!$G$10:$N$448,8,FALSE),0)</f>
        <v>0</v>
      </c>
      <c r="F1231" s="84"/>
      <c r="G1231" s="61"/>
      <c r="H1231" s="61" t="s">
        <v>102</v>
      </c>
      <c r="I1231" s="61"/>
      <c r="J1231" s="84">
        <f>K1233</f>
        <v>0</v>
      </c>
      <c r="K1231" s="84"/>
      <c r="L1231" s="61"/>
      <c r="M1231" s="61" t="s">
        <v>102</v>
      </c>
      <c r="N1231" s="68"/>
      <c r="O1231" s="84">
        <f>J1231</f>
        <v>0</v>
      </c>
      <c r="P1231" s="91"/>
    </row>
    <row r="1232" spans="2:16" ht="15.75" hidden="1" x14ac:dyDescent="0.25">
      <c r="B1232" s="74"/>
      <c r="C1232" s="14" t="s">
        <v>33</v>
      </c>
      <c r="E1232" s="86" t="str">
        <f>IFERROR(VLOOKUP(B1231,Calculations!$G$10:$M$448,7,FALSE),0)</f>
        <v xml:space="preserve">  </v>
      </c>
      <c r="F1232" s="86"/>
      <c r="H1232" s="14" t="s">
        <v>35</v>
      </c>
      <c r="J1232" s="86" t="str">
        <f>K1234</f>
        <v xml:space="preserve">  </v>
      </c>
      <c r="K1232" s="86"/>
      <c r="M1232" s="14" t="s">
        <v>94</v>
      </c>
      <c r="N1232" s="73"/>
      <c r="O1232" s="86" t="str">
        <f>J1232</f>
        <v xml:space="preserve">  </v>
      </c>
      <c r="P1232" s="92"/>
    </row>
    <row r="1233" spans="2:16" ht="15.75" hidden="1" x14ac:dyDescent="0.25">
      <c r="B1233" s="74"/>
      <c r="C1233" s="73"/>
      <c r="D1233" s="14" t="s">
        <v>31</v>
      </c>
      <c r="E1233" s="86"/>
      <c r="F1233" s="86">
        <f>IFERROR(E1231+E1232,0)</f>
        <v>0</v>
      </c>
      <c r="H1233" s="73"/>
      <c r="I1233" s="14" t="s">
        <v>32</v>
      </c>
      <c r="J1233" s="86"/>
      <c r="K1233" s="86">
        <f>E1231</f>
        <v>0</v>
      </c>
      <c r="M1233" s="72"/>
      <c r="N1233" s="14" t="s">
        <v>31</v>
      </c>
      <c r="O1233" s="86"/>
      <c r="P1233" s="92">
        <f>F1233</f>
        <v>0</v>
      </c>
    </row>
    <row r="1234" spans="2:16" ht="15.75" hidden="1" x14ac:dyDescent="0.25">
      <c r="B1234" s="74"/>
      <c r="C1234" s="73"/>
      <c r="E1234" s="86"/>
      <c r="F1234" s="86"/>
      <c r="H1234" s="73"/>
      <c r="I1234" s="14" t="s">
        <v>33</v>
      </c>
      <c r="J1234" s="86"/>
      <c r="K1234" s="86" t="str">
        <f>E1232</f>
        <v xml:space="preserve">  </v>
      </c>
      <c r="M1234" s="72"/>
      <c r="N1234" s="73"/>
      <c r="O1234" s="86"/>
      <c r="P1234" s="92"/>
    </row>
    <row r="1235" spans="2:16" ht="15.75" hidden="1" x14ac:dyDescent="0.25">
      <c r="B1235" s="74"/>
      <c r="C1235" s="73"/>
      <c r="E1235" s="86"/>
      <c r="F1235" s="86"/>
      <c r="H1235" s="73"/>
      <c r="J1235" s="86"/>
      <c r="K1235" s="86"/>
      <c r="M1235" s="72"/>
      <c r="N1235" s="73"/>
      <c r="O1235" s="86"/>
      <c r="P1235" s="92"/>
    </row>
    <row r="1236" spans="2:16" ht="15.75" hidden="1" x14ac:dyDescent="0.25">
      <c r="B1236" s="70" t="str">
        <f>B1231</f>
        <v xml:space="preserve">  </v>
      </c>
      <c r="C1236" s="133" t="s">
        <v>34</v>
      </c>
      <c r="D1236" s="133"/>
      <c r="E1236" s="133"/>
      <c r="F1236" s="133"/>
      <c r="H1236" s="14" t="s">
        <v>103</v>
      </c>
      <c r="J1236" s="86" t="str">
        <f>IFERROR(VLOOKUP(B1236,Calculations!$Z$10:$AB$448,3,FALSE),0)</f>
        <v xml:space="preserve">  </v>
      </c>
      <c r="K1236" s="86"/>
      <c r="M1236" s="14" t="s">
        <v>104</v>
      </c>
      <c r="O1236" s="86" t="str">
        <f>J1236</f>
        <v xml:space="preserve">  </v>
      </c>
      <c r="P1236" s="92"/>
    </row>
    <row r="1237" spans="2:16" ht="15.75" hidden="1" x14ac:dyDescent="0.25">
      <c r="B1237" s="74"/>
      <c r="C1237" s="133"/>
      <c r="D1237" s="133"/>
      <c r="E1237" s="133"/>
      <c r="F1237" s="133"/>
      <c r="H1237" s="77"/>
      <c r="I1237" s="14" t="s">
        <v>91</v>
      </c>
      <c r="J1237" s="86"/>
      <c r="K1237" s="86" t="str">
        <f>J1236</f>
        <v xml:space="preserve">  </v>
      </c>
      <c r="M1237" s="77"/>
      <c r="N1237" s="14" t="s">
        <v>91</v>
      </c>
      <c r="O1237" s="86"/>
      <c r="P1237" s="92" t="str">
        <f>O1236</f>
        <v xml:space="preserve">  </v>
      </c>
    </row>
    <row r="1238" spans="2:16" ht="15.75" hidden="1" x14ac:dyDescent="0.25">
      <c r="B1238" s="74"/>
      <c r="C1238" s="133"/>
      <c r="D1238" s="133"/>
      <c r="E1238" s="133"/>
      <c r="F1238" s="133"/>
      <c r="H1238" s="77"/>
      <c r="J1238" s="86"/>
      <c r="K1238" s="86"/>
      <c r="M1238" s="77"/>
      <c r="O1238" s="86"/>
      <c r="P1238" s="92"/>
    </row>
    <row r="1239" spans="2:16" ht="15.75" hidden="1" x14ac:dyDescent="0.25">
      <c r="B1239" s="74"/>
      <c r="C1239" s="81"/>
      <c r="D1239" s="81"/>
      <c r="E1239" s="81"/>
      <c r="F1239" s="81"/>
      <c r="H1239" s="77"/>
      <c r="J1239" s="86"/>
      <c r="K1239" s="86"/>
      <c r="M1239" s="77"/>
      <c r="O1239" s="86"/>
      <c r="P1239" s="92"/>
    </row>
    <row r="1240" spans="2:16" ht="15.75" hidden="1" x14ac:dyDescent="0.25">
      <c r="B1240" s="70" t="str">
        <f>B1236</f>
        <v xml:space="preserve">  </v>
      </c>
      <c r="C1240" s="14" t="s">
        <v>106</v>
      </c>
      <c r="E1240" s="86" t="str">
        <f>IFERROR(VLOOKUP(B1240,Calculations!$G$10:$W$448,17,FALSE),0)</f>
        <v xml:space="preserve">  </v>
      </c>
      <c r="F1240" s="86"/>
      <c r="H1240" s="133" t="s">
        <v>34</v>
      </c>
      <c r="I1240" s="133"/>
      <c r="J1240" s="133"/>
      <c r="K1240" s="133"/>
      <c r="M1240" s="14" t="s">
        <v>105</v>
      </c>
      <c r="O1240" s="86" t="str">
        <f>E1240</f>
        <v xml:space="preserve">  </v>
      </c>
      <c r="P1240" s="92"/>
    </row>
    <row r="1241" spans="2:16" ht="15.75" hidden="1" x14ac:dyDescent="0.25">
      <c r="B1241" s="75"/>
      <c r="C1241" s="82"/>
      <c r="D1241" s="76" t="s">
        <v>31</v>
      </c>
      <c r="E1241" s="89"/>
      <c r="F1241" s="89" t="str">
        <f>E1240</f>
        <v xml:space="preserve">  </v>
      </c>
      <c r="G1241" s="76"/>
      <c r="H1241" s="134"/>
      <c r="I1241" s="134"/>
      <c r="J1241" s="134"/>
      <c r="K1241" s="134"/>
      <c r="L1241" s="76"/>
      <c r="M1241" s="82"/>
      <c r="N1241" s="76" t="s">
        <v>31</v>
      </c>
      <c r="O1241" s="89"/>
      <c r="P1241" s="90" t="str">
        <f>O1240</f>
        <v xml:space="preserve">  </v>
      </c>
    </row>
    <row r="1242" spans="2:16" ht="15.75" hidden="1" x14ac:dyDescent="0.25">
      <c r="B1242" s="60" t="str">
        <f>IFERROR(IF(EOMONTH(B1240,1)&gt;Questionnaire!$I$9,"  ",EOMONTH(B1240,1)),"  ")</f>
        <v xml:space="preserve">  </v>
      </c>
      <c r="C1242" s="61" t="s">
        <v>32</v>
      </c>
      <c r="D1242" s="61"/>
      <c r="E1242" s="84">
        <f>IFERROR(-VLOOKUP(B1242,Calculations!$G$10:$N$448,8,FALSE),0)</f>
        <v>0</v>
      </c>
      <c r="F1242" s="84"/>
      <c r="G1242" s="61"/>
      <c r="H1242" s="61" t="s">
        <v>102</v>
      </c>
      <c r="I1242" s="61"/>
      <c r="J1242" s="84">
        <f>K1244</f>
        <v>0</v>
      </c>
      <c r="K1242" s="84"/>
      <c r="L1242" s="61"/>
      <c r="M1242" s="61" t="s">
        <v>102</v>
      </c>
      <c r="N1242" s="68"/>
      <c r="O1242" s="84">
        <f>J1242</f>
        <v>0</v>
      </c>
      <c r="P1242" s="91"/>
    </row>
    <row r="1243" spans="2:16" ht="15.75" hidden="1" x14ac:dyDescent="0.25">
      <c r="B1243" s="74"/>
      <c r="C1243" s="14" t="s">
        <v>33</v>
      </c>
      <c r="E1243" s="86" t="str">
        <f>IFERROR(VLOOKUP(B1242,Calculations!$G$10:$M$448,7,FALSE),0)</f>
        <v xml:space="preserve">  </v>
      </c>
      <c r="F1243" s="86"/>
      <c r="H1243" s="14" t="s">
        <v>35</v>
      </c>
      <c r="J1243" s="86" t="str">
        <f>K1245</f>
        <v xml:space="preserve">  </v>
      </c>
      <c r="K1243" s="86"/>
      <c r="M1243" s="14" t="s">
        <v>94</v>
      </c>
      <c r="N1243" s="73"/>
      <c r="O1243" s="86" t="str">
        <f>J1243</f>
        <v xml:space="preserve">  </v>
      </c>
      <c r="P1243" s="92"/>
    </row>
    <row r="1244" spans="2:16" ht="15.75" hidden="1" x14ac:dyDescent="0.25">
      <c r="B1244" s="74"/>
      <c r="C1244" s="73"/>
      <c r="D1244" s="14" t="s">
        <v>31</v>
      </c>
      <c r="E1244" s="86"/>
      <c r="F1244" s="86">
        <f>IFERROR(E1242+E1243,0)</f>
        <v>0</v>
      </c>
      <c r="H1244" s="73"/>
      <c r="I1244" s="14" t="s">
        <v>32</v>
      </c>
      <c r="J1244" s="86"/>
      <c r="K1244" s="86">
        <f>E1242</f>
        <v>0</v>
      </c>
      <c r="M1244" s="72"/>
      <c r="N1244" s="14" t="s">
        <v>31</v>
      </c>
      <c r="O1244" s="86"/>
      <c r="P1244" s="92">
        <f>F1244</f>
        <v>0</v>
      </c>
    </row>
    <row r="1245" spans="2:16" ht="15.75" hidden="1" x14ac:dyDescent="0.25">
      <c r="B1245" s="74"/>
      <c r="C1245" s="73"/>
      <c r="E1245" s="86"/>
      <c r="F1245" s="86"/>
      <c r="H1245" s="73"/>
      <c r="I1245" s="14" t="s">
        <v>33</v>
      </c>
      <c r="J1245" s="86"/>
      <c r="K1245" s="86" t="str">
        <f>E1243</f>
        <v xml:space="preserve">  </v>
      </c>
      <c r="M1245" s="72"/>
      <c r="N1245" s="73"/>
      <c r="O1245" s="86"/>
      <c r="P1245" s="92"/>
    </row>
    <row r="1246" spans="2:16" ht="15.75" hidden="1" x14ac:dyDescent="0.25">
      <c r="B1246" s="74"/>
      <c r="C1246" s="73"/>
      <c r="E1246" s="86"/>
      <c r="F1246" s="86"/>
      <c r="H1246" s="73"/>
      <c r="J1246" s="86"/>
      <c r="K1246" s="86"/>
      <c r="M1246" s="72"/>
      <c r="N1246" s="73"/>
      <c r="O1246" s="86"/>
      <c r="P1246" s="92"/>
    </row>
    <row r="1247" spans="2:16" ht="15.75" hidden="1" x14ac:dyDescent="0.25">
      <c r="B1247" s="70" t="str">
        <f>B1242</f>
        <v xml:space="preserve">  </v>
      </c>
      <c r="C1247" s="133" t="s">
        <v>34</v>
      </c>
      <c r="D1247" s="133"/>
      <c r="E1247" s="133"/>
      <c r="F1247" s="133"/>
      <c r="H1247" s="14" t="s">
        <v>103</v>
      </c>
      <c r="J1247" s="86" t="str">
        <f>IFERROR(VLOOKUP(B1247,Calculations!$Z$10:$AB$448,3,FALSE),0)</f>
        <v xml:space="preserve">  </v>
      </c>
      <c r="K1247" s="86"/>
      <c r="M1247" s="14" t="s">
        <v>104</v>
      </c>
      <c r="O1247" s="86" t="str">
        <f>J1247</f>
        <v xml:space="preserve">  </v>
      </c>
      <c r="P1247" s="92"/>
    </row>
    <row r="1248" spans="2:16" ht="15.75" hidden="1" x14ac:dyDescent="0.25">
      <c r="B1248" s="74"/>
      <c r="C1248" s="133"/>
      <c r="D1248" s="133"/>
      <c r="E1248" s="133"/>
      <c r="F1248" s="133"/>
      <c r="H1248" s="77"/>
      <c r="I1248" s="14" t="s">
        <v>91</v>
      </c>
      <c r="J1248" s="86"/>
      <c r="K1248" s="86" t="str">
        <f>J1247</f>
        <v xml:space="preserve">  </v>
      </c>
      <c r="M1248" s="77"/>
      <c r="N1248" s="14" t="s">
        <v>91</v>
      </c>
      <c r="O1248" s="86"/>
      <c r="P1248" s="92" t="str">
        <f>O1247</f>
        <v xml:space="preserve">  </v>
      </c>
    </row>
    <row r="1249" spans="2:16" ht="15.75" hidden="1" x14ac:dyDescent="0.25">
      <c r="B1249" s="74"/>
      <c r="C1249" s="133"/>
      <c r="D1249" s="133"/>
      <c r="E1249" s="133"/>
      <c r="F1249" s="133"/>
      <c r="H1249" s="77"/>
      <c r="J1249" s="86"/>
      <c r="K1249" s="86"/>
      <c r="M1249" s="77"/>
      <c r="O1249" s="86"/>
      <c r="P1249" s="92"/>
    </row>
    <row r="1250" spans="2:16" ht="15.75" hidden="1" x14ac:dyDescent="0.25">
      <c r="B1250" s="74"/>
      <c r="C1250" s="81"/>
      <c r="D1250" s="81"/>
      <c r="E1250" s="81"/>
      <c r="F1250" s="81"/>
      <c r="H1250" s="77"/>
      <c r="J1250" s="86"/>
      <c r="K1250" s="86"/>
      <c r="M1250" s="77"/>
      <c r="O1250" s="86"/>
      <c r="P1250" s="92"/>
    </row>
    <row r="1251" spans="2:16" ht="15.75" hidden="1" x14ac:dyDescent="0.25">
      <c r="B1251" s="70" t="str">
        <f>B1247</f>
        <v xml:space="preserve">  </v>
      </c>
      <c r="C1251" s="14" t="s">
        <v>106</v>
      </c>
      <c r="E1251" s="86" t="str">
        <f>IFERROR(VLOOKUP(B1251,Calculations!$G$10:$W$448,17,FALSE),0)</f>
        <v xml:space="preserve">  </v>
      </c>
      <c r="F1251" s="86"/>
      <c r="H1251" s="133" t="s">
        <v>34</v>
      </c>
      <c r="I1251" s="133"/>
      <c r="J1251" s="133"/>
      <c r="K1251" s="133"/>
      <c r="M1251" s="14" t="s">
        <v>105</v>
      </c>
      <c r="O1251" s="86" t="str">
        <f>E1251</f>
        <v xml:space="preserve">  </v>
      </c>
      <c r="P1251" s="92"/>
    </row>
    <row r="1252" spans="2:16" ht="15.75" hidden="1" x14ac:dyDescent="0.25">
      <c r="B1252" s="75"/>
      <c r="C1252" s="82"/>
      <c r="D1252" s="76" t="s">
        <v>31</v>
      </c>
      <c r="E1252" s="89"/>
      <c r="F1252" s="89" t="str">
        <f>E1251</f>
        <v xml:space="preserve">  </v>
      </c>
      <c r="G1252" s="76"/>
      <c r="H1252" s="134"/>
      <c r="I1252" s="134"/>
      <c r="J1252" s="134"/>
      <c r="K1252" s="134"/>
      <c r="L1252" s="76"/>
      <c r="M1252" s="82"/>
      <c r="N1252" s="76" t="s">
        <v>31</v>
      </c>
      <c r="O1252" s="89"/>
      <c r="P1252" s="90" t="str">
        <f>O1251</f>
        <v xml:space="preserve">  </v>
      </c>
    </row>
    <row r="1253" spans="2:16" ht="15.75" hidden="1" x14ac:dyDescent="0.25">
      <c r="B1253" s="60" t="str">
        <f>IFERROR(IF(EOMONTH(B1251,1)&gt;Questionnaire!$I$9,"  ",EOMONTH(B1251,1)),"  ")</f>
        <v xml:space="preserve">  </v>
      </c>
      <c r="C1253" s="61" t="s">
        <v>32</v>
      </c>
      <c r="D1253" s="61"/>
      <c r="E1253" s="84">
        <f>IFERROR(-VLOOKUP(B1253,Calculations!$G$10:$N$448,8,FALSE),0)</f>
        <v>0</v>
      </c>
      <c r="F1253" s="84"/>
      <c r="G1253" s="61"/>
      <c r="H1253" s="61" t="s">
        <v>102</v>
      </c>
      <c r="I1253" s="61"/>
      <c r="J1253" s="84">
        <f>K1255</f>
        <v>0</v>
      </c>
      <c r="K1253" s="84"/>
      <c r="L1253" s="61"/>
      <c r="M1253" s="61" t="s">
        <v>102</v>
      </c>
      <c r="N1253" s="68"/>
      <c r="O1253" s="84">
        <f>J1253</f>
        <v>0</v>
      </c>
      <c r="P1253" s="91"/>
    </row>
    <row r="1254" spans="2:16" ht="15.75" hidden="1" x14ac:dyDescent="0.25">
      <c r="B1254" s="74"/>
      <c r="C1254" s="14" t="s">
        <v>33</v>
      </c>
      <c r="E1254" s="86" t="str">
        <f>IFERROR(VLOOKUP(B1253,Calculations!$G$10:$M$448,7,FALSE),0)</f>
        <v xml:space="preserve">  </v>
      </c>
      <c r="F1254" s="86"/>
      <c r="H1254" s="14" t="s">
        <v>35</v>
      </c>
      <c r="J1254" s="86" t="str">
        <f>K1256</f>
        <v xml:space="preserve">  </v>
      </c>
      <c r="K1254" s="86"/>
      <c r="M1254" s="14" t="s">
        <v>94</v>
      </c>
      <c r="N1254" s="73"/>
      <c r="O1254" s="86" t="str">
        <f>J1254</f>
        <v xml:space="preserve">  </v>
      </c>
      <c r="P1254" s="92"/>
    </row>
    <row r="1255" spans="2:16" ht="15.75" hidden="1" x14ac:dyDescent="0.25">
      <c r="B1255" s="74"/>
      <c r="C1255" s="73"/>
      <c r="D1255" s="14" t="s">
        <v>31</v>
      </c>
      <c r="E1255" s="86"/>
      <c r="F1255" s="86">
        <f>IFERROR(E1253+E1254,0)</f>
        <v>0</v>
      </c>
      <c r="H1255" s="73"/>
      <c r="I1255" s="14" t="s">
        <v>32</v>
      </c>
      <c r="J1255" s="86"/>
      <c r="K1255" s="86">
        <f>E1253</f>
        <v>0</v>
      </c>
      <c r="M1255" s="72"/>
      <c r="N1255" s="14" t="s">
        <v>31</v>
      </c>
      <c r="O1255" s="86"/>
      <c r="P1255" s="92">
        <f>F1255</f>
        <v>0</v>
      </c>
    </row>
    <row r="1256" spans="2:16" ht="15.75" hidden="1" x14ac:dyDescent="0.25">
      <c r="B1256" s="74"/>
      <c r="C1256" s="73"/>
      <c r="E1256" s="86"/>
      <c r="F1256" s="86"/>
      <c r="H1256" s="73"/>
      <c r="I1256" s="14" t="s">
        <v>33</v>
      </c>
      <c r="J1256" s="86"/>
      <c r="K1256" s="86" t="str">
        <f>E1254</f>
        <v xml:space="preserve">  </v>
      </c>
      <c r="M1256" s="72"/>
      <c r="N1256" s="73"/>
      <c r="O1256" s="86"/>
      <c r="P1256" s="92"/>
    </row>
    <row r="1257" spans="2:16" ht="15.75" hidden="1" x14ac:dyDescent="0.25">
      <c r="B1257" s="74"/>
      <c r="C1257" s="73"/>
      <c r="E1257" s="86"/>
      <c r="F1257" s="86"/>
      <c r="H1257" s="73"/>
      <c r="J1257" s="86"/>
      <c r="K1257" s="86"/>
      <c r="M1257" s="72"/>
      <c r="N1257" s="73"/>
      <c r="O1257" s="86"/>
      <c r="P1257" s="92"/>
    </row>
    <row r="1258" spans="2:16" ht="15.75" hidden="1" x14ac:dyDescent="0.25">
      <c r="B1258" s="70" t="str">
        <f>B1253</f>
        <v xml:space="preserve">  </v>
      </c>
      <c r="C1258" s="133" t="s">
        <v>34</v>
      </c>
      <c r="D1258" s="133"/>
      <c r="E1258" s="133"/>
      <c r="F1258" s="133"/>
      <c r="H1258" s="14" t="s">
        <v>103</v>
      </c>
      <c r="J1258" s="86" t="str">
        <f>IFERROR(VLOOKUP(B1258,Calculations!$Z$10:$AB$448,3,FALSE),0)</f>
        <v xml:space="preserve">  </v>
      </c>
      <c r="K1258" s="86"/>
      <c r="M1258" s="14" t="s">
        <v>104</v>
      </c>
      <c r="O1258" s="86" t="str">
        <f>J1258</f>
        <v xml:space="preserve">  </v>
      </c>
      <c r="P1258" s="92"/>
    </row>
    <row r="1259" spans="2:16" ht="15.75" hidden="1" x14ac:dyDescent="0.25">
      <c r="B1259" s="74"/>
      <c r="C1259" s="133"/>
      <c r="D1259" s="133"/>
      <c r="E1259" s="133"/>
      <c r="F1259" s="133"/>
      <c r="H1259" s="77"/>
      <c r="I1259" s="14" t="s">
        <v>91</v>
      </c>
      <c r="J1259" s="86"/>
      <c r="K1259" s="86" t="str">
        <f>J1258</f>
        <v xml:space="preserve">  </v>
      </c>
      <c r="M1259" s="77"/>
      <c r="N1259" s="14" t="s">
        <v>91</v>
      </c>
      <c r="O1259" s="86"/>
      <c r="P1259" s="92" t="str">
        <f>O1258</f>
        <v xml:space="preserve">  </v>
      </c>
    </row>
    <row r="1260" spans="2:16" ht="15.75" hidden="1" x14ac:dyDescent="0.25">
      <c r="B1260" s="74"/>
      <c r="C1260" s="133"/>
      <c r="D1260" s="133"/>
      <c r="E1260" s="133"/>
      <c r="F1260" s="133"/>
      <c r="H1260" s="77"/>
      <c r="J1260" s="86"/>
      <c r="K1260" s="86"/>
      <c r="M1260" s="77"/>
      <c r="O1260" s="86"/>
      <c r="P1260" s="92"/>
    </row>
    <row r="1261" spans="2:16" ht="15.75" hidden="1" x14ac:dyDescent="0.25">
      <c r="B1261" s="74"/>
      <c r="C1261" s="81"/>
      <c r="D1261" s="81"/>
      <c r="E1261" s="81"/>
      <c r="F1261" s="81"/>
      <c r="H1261" s="77"/>
      <c r="J1261" s="86"/>
      <c r="K1261" s="86"/>
      <c r="M1261" s="77"/>
      <c r="O1261" s="86"/>
      <c r="P1261" s="92"/>
    </row>
    <row r="1262" spans="2:16" ht="15.75" hidden="1" x14ac:dyDescent="0.25">
      <c r="B1262" s="70" t="str">
        <f>B1258</f>
        <v xml:space="preserve">  </v>
      </c>
      <c r="C1262" s="14" t="s">
        <v>106</v>
      </c>
      <c r="E1262" s="86" t="str">
        <f>IFERROR(VLOOKUP(B1262,Calculations!$G$10:$W$448,17,FALSE),0)</f>
        <v xml:space="preserve">  </v>
      </c>
      <c r="F1262" s="86"/>
      <c r="H1262" s="133" t="s">
        <v>34</v>
      </c>
      <c r="I1262" s="133"/>
      <c r="J1262" s="133"/>
      <c r="K1262" s="133"/>
      <c r="M1262" s="14" t="s">
        <v>105</v>
      </c>
      <c r="O1262" s="86" t="str">
        <f>E1262</f>
        <v xml:space="preserve">  </v>
      </c>
      <c r="P1262" s="92"/>
    </row>
    <row r="1263" spans="2:16" ht="15.75" hidden="1" x14ac:dyDescent="0.25">
      <c r="B1263" s="75"/>
      <c r="C1263" s="82"/>
      <c r="D1263" s="76" t="s">
        <v>31</v>
      </c>
      <c r="E1263" s="89"/>
      <c r="F1263" s="89" t="str">
        <f>E1262</f>
        <v xml:space="preserve">  </v>
      </c>
      <c r="G1263" s="76"/>
      <c r="H1263" s="134"/>
      <c r="I1263" s="134"/>
      <c r="J1263" s="134"/>
      <c r="K1263" s="134"/>
      <c r="L1263" s="76"/>
      <c r="M1263" s="82"/>
      <c r="N1263" s="76" t="s">
        <v>31</v>
      </c>
      <c r="O1263" s="89"/>
      <c r="P1263" s="90" t="str">
        <f>O1262</f>
        <v xml:space="preserve">  </v>
      </c>
    </row>
    <row r="1264" spans="2:16" ht="15.75" hidden="1" x14ac:dyDescent="0.25">
      <c r="B1264" s="60" t="str">
        <f>IFERROR(IF(EOMONTH(B1262,1)&gt;Questionnaire!$I$9,"  ",EOMONTH(B1262,1)),"  ")</f>
        <v xml:space="preserve">  </v>
      </c>
      <c r="C1264" s="61" t="s">
        <v>32</v>
      </c>
      <c r="D1264" s="61"/>
      <c r="E1264" s="84">
        <f>IFERROR(-VLOOKUP(B1264,Calculations!$G$10:$N$448,8,FALSE),0)</f>
        <v>0</v>
      </c>
      <c r="F1264" s="84"/>
      <c r="G1264" s="61"/>
      <c r="H1264" s="61" t="s">
        <v>102</v>
      </c>
      <c r="I1264" s="61"/>
      <c r="J1264" s="84">
        <f>K1266</f>
        <v>0</v>
      </c>
      <c r="K1264" s="84"/>
      <c r="L1264" s="61"/>
      <c r="M1264" s="61" t="s">
        <v>102</v>
      </c>
      <c r="N1264" s="68"/>
      <c r="O1264" s="84">
        <f>J1264</f>
        <v>0</v>
      </c>
      <c r="P1264" s="91"/>
    </row>
    <row r="1265" spans="2:16" ht="15.75" hidden="1" x14ac:dyDescent="0.25">
      <c r="B1265" s="74"/>
      <c r="C1265" s="14" t="s">
        <v>33</v>
      </c>
      <c r="E1265" s="86" t="str">
        <f>IFERROR(VLOOKUP(B1264,Calculations!$G$10:$M$448,7,FALSE),0)</f>
        <v xml:space="preserve">  </v>
      </c>
      <c r="F1265" s="86"/>
      <c r="H1265" s="14" t="s">
        <v>35</v>
      </c>
      <c r="J1265" s="86" t="str">
        <f>K1267</f>
        <v xml:space="preserve">  </v>
      </c>
      <c r="K1265" s="86"/>
      <c r="M1265" s="14" t="s">
        <v>94</v>
      </c>
      <c r="N1265" s="73"/>
      <c r="O1265" s="86" t="str">
        <f>J1265</f>
        <v xml:space="preserve">  </v>
      </c>
      <c r="P1265" s="92"/>
    </row>
    <row r="1266" spans="2:16" ht="15.75" hidden="1" x14ac:dyDescent="0.25">
      <c r="B1266" s="74"/>
      <c r="C1266" s="73"/>
      <c r="D1266" s="14" t="s">
        <v>31</v>
      </c>
      <c r="E1266" s="86"/>
      <c r="F1266" s="86">
        <f>IFERROR(E1264+E1265,0)</f>
        <v>0</v>
      </c>
      <c r="H1266" s="73"/>
      <c r="I1266" s="14" t="s">
        <v>32</v>
      </c>
      <c r="J1266" s="86"/>
      <c r="K1266" s="86">
        <f>E1264</f>
        <v>0</v>
      </c>
      <c r="M1266" s="72"/>
      <c r="N1266" s="14" t="s">
        <v>31</v>
      </c>
      <c r="O1266" s="86"/>
      <c r="P1266" s="92">
        <f>F1266</f>
        <v>0</v>
      </c>
    </row>
    <row r="1267" spans="2:16" ht="15.75" hidden="1" x14ac:dyDescent="0.25">
      <c r="B1267" s="74"/>
      <c r="C1267" s="73"/>
      <c r="E1267" s="86"/>
      <c r="F1267" s="86"/>
      <c r="H1267" s="73"/>
      <c r="I1267" s="14" t="s">
        <v>33</v>
      </c>
      <c r="J1267" s="86"/>
      <c r="K1267" s="86" t="str">
        <f>E1265</f>
        <v xml:space="preserve">  </v>
      </c>
      <c r="M1267" s="72"/>
      <c r="N1267" s="73"/>
      <c r="O1267" s="86"/>
      <c r="P1267" s="92"/>
    </row>
    <row r="1268" spans="2:16" ht="15.75" hidden="1" x14ac:dyDescent="0.25">
      <c r="B1268" s="74"/>
      <c r="C1268" s="73"/>
      <c r="E1268" s="86"/>
      <c r="F1268" s="86"/>
      <c r="H1268" s="73"/>
      <c r="J1268" s="86"/>
      <c r="K1268" s="86"/>
      <c r="M1268" s="72"/>
      <c r="N1268" s="73"/>
      <c r="O1268" s="86"/>
      <c r="P1268" s="92"/>
    </row>
    <row r="1269" spans="2:16" ht="15.75" hidden="1" x14ac:dyDescent="0.25">
      <c r="B1269" s="70" t="str">
        <f>B1264</f>
        <v xml:space="preserve">  </v>
      </c>
      <c r="C1269" s="133" t="s">
        <v>34</v>
      </c>
      <c r="D1269" s="133"/>
      <c r="E1269" s="133"/>
      <c r="F1269" s="133"/>
      <c r="H1269" s="14" t="s">
        <v>103</v>
      </c>
      <c r="J1269" s="86" t="str">
        <f>IFERROR(VLOOKUP(B1269,Calculations!$Z$10:$AB$448,3,FALSE),0)</f>
        <v xml:space="preserve">  </v>
      </c>
      <c r="K1269" s="86"/>
      <c r="M1269" s="14" t="s">
        <v>104</v>
      </c>
      <c r="O1269" s="86" t="str">
        <f>J1269</f>
        <v xml:space="preserve">  </v>
      </c>
      <c r="P1269" s="92"/>
    </row>
    <row r="1270" spans="2:16" ht="15.75" hidden="1" x14ac:dyDescent="0.25">
      <c r="B1270" s="74"/>
      <c r="C1270" s="133"/>
      <c r="D1270" s="133"/>
      <c r="E1270" s="133"/>
      <c r="F1270" s="133"/>
      <c r="H1270" s="77"/>
      <c r="I1270" s="14" t="s">
        <v>91</v>
      </c>
      <c r="J1270" s="86"/>
      <c r="K1270" s="86" t="str">
        <f>J1269</f>
        <v xml:space="preserve">  </v>
      </c>
      <c r="M1270" s="77"/>
      <c r="N1270" s="14" t="s">
        <v>91</v>
      </c>
      <c r="O1270" s="86"/>
      <c r="P1270" s="92" t="str">
        <f>O1269</f>
        <v xml:space="preserve">  </v>
      </c>
    </row>
    <row r="1271" spans="2:16" ht="15.75" hidden="1" x14ac:dyDescent="0.25">
      <c r="B1271" s="74"/>
      <c r="C1271" s="133"/>
      <c r="D1271" s="133"/>
      <c r="E1271" s="133"/>
      <c r="F1271" s="133"/>
      <c r="H1271" s="77"/>
      <c r="J1271" s="86"/>
      <c r="K1271" s="86"/>
      <c r="M1271" s="77"/>
      <c r="O1271" s="86"/>
      <c r="P1271" s="92"/>
    </row>
    <row r="1272" spans="2:16" ht="15.75" hidden="1" x14ac:dyDescent="0.25">
      <c r="B1272" s="74"/>
      <c r="C1272" s="81"/>
      <c r="D1272" s="81"/>
      <c r="E1272" s="81"/>
      <c r="F1272" s="81"/>
      <c r="H1272" s="77"/>
      <c r="J1272" s="86"/>
      <c r="K1272" s="86"/>
      <c r="M1272" s="77"/>
      <c r="O1272" s="86"/>
      <c r="P1272" s="92"/>
    </row>
    <row r="1273" spans="2:16" ht="15.75" hidden="1" x14ac:dyDescent="0.25">
      <c r="B1273" s="70" t="str">
        <f>B1269</f>
        <v xml:space="preserve">  </v>
      </c>
      <c r="C1273" s="14" t="s">
        <v>106</v>
      </c>
      <c r="E1273" s="86" t="str">
        <f>IFERROR(VLOOKUP(B1273,Calculations!$G$10:$W$448,17,FALSE),0)</f>
        <v xml:space="preserve">  </v>
      </c>
      <c r="F1273" s="86"/>
      <c r="H1273" s="133" t="s">
        <v>34</v>
      </c>
      <c r="I1273" s="133"/>
      <c r="J1273" s="133"/>
      <c r="K1273" s="133"/>
      <c r="M1273" s="14" t="s">
        <v>105</v>
      </c>
      <c r="O1273" s="86" t="str">
        <f>E1273</f>
        <v xml:space="preserve">  </v>
      </c>
      <c r="P1273" s="92"/>
    </row>
    <row r="1274" spans="2:16" ht="15.75" hidden="1" x14ac:dyDescent="0.25">
      <c r="B1274" s="75"/>
      <c r="C1274" s="82"/>
      <c r="D1274" s="76" t="s">
        <v>31</v>
      </c>
      <c r="E1274" s="89"/>
      <c r="F1274" s="89" t="str">
        <f>E1273</f>
        <v xml:space="preserve">  </v>
      </c>
      <c r="G1274" s="76"/>
      <c r="H1274" s="134"/>
      <c r="I1274" s="134"/>
      <c r="J1274" s="134"/>
      <c r="K1274" s="134"/>
      <c r="L1274" s="76"/>
      <c r="M1274" s="82"/>
      <c r="N1274" s="76" t="s">
        <v>31</v>
      </c>
      <c r="O1274" s="89"/>
      <c r="P1274" s="90" t="str">
        <f>O1273</f>
        <v xml:space="preserve">  </v>
      </c>
    </row>
    <row r="1275" spans="2:16" ht="15.75" hidden="1" x14ac:dyDescent="0.25">
      <c r="B1275" s="60" t="str">
        <f>IFERROR(IF(EOMONTH(B1273,1)&gt;Questionnaire!$I$9,"  ",EOMONTH(B1273,1)),"  ")</f>
        <v xml:space="preserve">  </v>
      </c>
      <c r="C1275" s="61" t="s">
        <v>32</v>
      </c>
      <c r="D1275" s="61"/>
      <c r="E1275" s="84">
        <f>IFERROR(-VLOOKUP(B1275,Calculations!$G$10:$N$448,8,FALSE),0)</f>
        <v>0</v>
      </c>
      <c r="F1275" s="84"/>
      <c r="G1275" s="61"/>
      <c r="H1275" s="61" t="s">
        <v>102</v>
      </c>
      <c r="I1275" s="61"/>
      <c r="J1275" s="84">
        <f>K1277</f>
        <v>0</v>
      </c>
      <c r="K1275" s="84"/>
      <c r="L1275" s="61"/>
      <c r="M1275" s="61" t="s">
        <v>102</v>
      </c>
      <c r="N1275" s="68"/>
      <c r="O1275" s="84">
        <f>J1275</f>
        <v>0</v>
      </c>
      <c r="P1275" s="91"/>
    </row>
    <row r="1276" spans="2:16" ht="15.75" hidden="1" x14ac:dyDescent="0.25">
      <c r="B1276" s="74"/>
      <c r="C1276" s="14" t="s">
        <v>33</v>
      </c>
      <c r="E1276" s="86" t="str">
        <f>IFERROR(VLOOKUP(B1275,Calculations!$G$10:$M$448,7,FALSE),0)</f>
        <v xml:space="preserve">  </v>
      </c>
      <c r="F1276" s="86"/>
      <c r="H1276" s="14" t="s">
        <v>35</v>
      </c>
      <c r="J1276" s="86" t="str">
        <f>K1278</f>
        <v xml:space="preserve">  </v>
      </c>
      <c r="K1276" s="86"/>
      <c r="M1276" s="14" t="s">
        <v>94</v>
      </c>
      <c r="N1276" s="73"/>
      <c r="O1276" s="86" t="str">
        <f>J1276</f>
        <v xml:space="preserve">  </v>
      </c>
      <c r="P1276" s="92"/>
    </row>
    <row r="1277" spans="2:16" ht="15.75" hidden="1" x14ac:dyDescent="0.25">
      <c r="B1277" s="74"/>
      <c r="C1277" s="73"/>
      <c r="D1277" s="14" t="s">
        <v>31</v>
      </c>
      <c r="E1277" s="86"/>
      <c r="F1277" s="86">
        <f>IFERROR(E1275+E1276,0)</f>
        <v>0</v>
      </c>
      <c r="H1277" s="73"/>
      <c r="I1277" s="14" t="s">
        <v>32</v>
      </c>
      <c r="J1277" s="86"/>
      <c r="K1277" s="86">
        <f>E1275</f>
        <v>0</v>
      </c>
      <c r="M1277" s="72"/>
      <c r="N1277" s="14" t="s">
        <v>31</v>
      </c>
      <c r="O1277" s="86"/>
      <c r="P1277" s="92">
        <f>F1277</f>
        <v>0</v>
      </c>
    </row>
    <row r="1278" spans="2:16" ht="15.75" hidden="1" x14ac:dyDescent="0.25">
      <c r="B1278" s="74"/>
      <c r="C1278" s="73"/>
      <c r="E1278" s="86"/>
      <c r="F1278" s="86"/>
      <c r="H1278" s="73"/>
      <c r="I1278" s="14" t="s">
        <v>33</v>
      </c>
      <c r="J1278" s="86"/>
      <c r="K1278" s="86" t="str">
        <f>E1276</f>
        <v xml:space="preserve">  </v>
      </c>
      <c r="M1278" s="72"/>
      <c r="N1278" s="73"/>
      <c r="O1278" s="86"/>
      <c r="P1278" s="92"/>
    </row>
    <row r="1279" spans="2:16" ht="15.75" hidden="1" x14ac:dyDescent="0.25">
      <c r="B1279" s="74"/>
      <c r="C1279" s="73"/>
      <c r="E1279" s="86"/>
      <c r="F1279" s="86"/>
      <c r="H1279" s="73"/>
      <c r="J1279" s="86"/>
      <c r="K1279" s="86"/>
      <c r="M1279" s="72"/>
      <c r="N1279" s="73"/>
      <c r="O1279" s="86"/>
      <c r="P1279" s="92"/>
    </row>
    <row r="1280" spans="2:16" ht="15.75" hidden="1" x14ac:dyDescent="0.25">
      <c r="B1280" s="70" t="str">
        <f>B1275</f>
        <v xml:space="preserve">  </v>
      </c>
      <c r="C1280" s="133" t="s">
        <v>34</v>
      </c>
      <c r="D1280" s="133"/>
      <c r="E1280" s="133"/>
      <c r="F1280" s="133"/>
      <c r="H1280" s="14" t="s">
        <v>103</v>
      </c>
      <c r="J1280" s="86" t="str">
        <f>IFERROR(VLOOKUP(B1280,Calculations!$Z$10:$AB$448,3,FALSE),0)</f>
        <v xml:space="preserve">  </v>
      </c>
      <c r="K1280" s="86"/>
      <c r="M1280" s="14" t="s">
        <v>104</v>
      </c>
      <c r="O1280" s="86" t="str">
        <f>J1280</f>
        <v xml:space="preserve">  </v>
      </c>
      <c r="P1280" s="92"/>
    </row>
    <row r="1281" spans="2:16" ht="15.75" hidden="1" x14ac:dyDescent="0.25">
      <c r="B1281" s="74"/>
      <c r="C1281" s="133"/>
      <c r="D1281" s="133"/>
      <c r="E1281" s="133"/>
      <c r="F1281" s="133"/>
      <c r="H1281" s="77"/>
      <c r="I1281" s="14" t="s">
        <v>91</v>
      </c>
      <c r="J1281" s="86"/>
      <c r="K1281" s="86" t="str">
        <f>J1280</f>
        <v xml:space="preserve">  </v>
      </c>
      <c r="M1281" s="77"/>
      <c r="N1281" s="14" t="s">
        <v>91</v>
      </c>
      <c r="O1281" s="86"/>
      <c r="P1281" s="92" t="str">
        <f>O1280</f>
        <v xml:space="preserve">  </v>
      </c>
    </row>
    <row r="1282" spans="2:16" ht="15.75" hidden="1" x14ac:dyDescent="0.25">
      <c r="B1282" s="74"/>
      <c r="C1282" s="133"/>
      <c r="D1282" s="133"/>
      <c r="E1282" s="133"/>
      <c r="F1282" s="133"/>
      <c r="H1282" s="77"/>
      <c r="J1282" s="86"/>
      <c r="K1282" s="86"/>
      <c r="M1282" s="77"/>
      <c r="O1282" s="86"/>
      <c r="P1282" s="92"/>
    </row>
    <row r="1283" spans="2:16" ht="15.75" hidden="1" x14ac:dyDescent="0.25">
      <c r="B1283" s="74"/>
      <c r="C1283" s="81"/>
      <c r="D1283" s="81"/>
      <c r="E1283" s="81"/>
      <c r="F1283" s="81"/>
      <c r="H1283" s="77"/>
      <c r="J1283" s="86"/>
      <c r="K1283" s="86"/>
      <c r="M1283" s="77"/>
      <c r="O1283" s="86"/>
      <c r="P1283" s="92"/>
    </row>
    <row r="1284" spans="2:16" ht="15.75" hidden="1" x14ac:dyDescent="0.25">
      <c r="B1284" s="70" t="str">
        <f>B1280</f>
        <v xml:space="preserve">  </v>
      </c>
      <c r="C1284" s="14" t="s">
        <v>106</v>
      </c>
      <c r="E1284" s="86" t="str">
        <f>IFERROR(VLOOKUP(B1284,Calculations!$G$10:$W$448,17,FALSE),0)</f>
        <v xml:space="preserve">  </v>
      </c>
      <c r="F1284" s="86"/>
      <c r="H1284" s="133" t="s">
        <v>34</v>
      </c>
      <c r="I1284" s="133"/>
      <c r="J1284" s="133"/>
      <c r="K1284" s="133"/>
      <c r="M1284" s="14" t="s">
        <v>105</v>
      </c>
      <c r="O1284" s="86" t="str">
        <f>E1284</f>
        <v xml:space="preserve">  </v>
      </c>
      <c r="P1284" s="92"/>
    </row>
    <row r="1285" spans="2:16" ht="15.75" hidden="1" x14ac:dyDescent="0.25">
      <c r="B1285" s="75"/>
      <c r="C1285" s="82"/>
      <c r="D1285" s="76" t="s">
        <v>31</v>
      </c>
      <c r="E1285" s="89"/>
      <c r="F1285" s="89" t="str">
        <f>E1284</f>
        <v xml:space="preserve">  </v>
      </c>
      <c r="G1285" s="76"/>
      <c r="H1285" s="134"/>
      <c r="I1285" s="134"/>
      <c r="J1285" s="134"/>
      <c r="K1285" s="134"/>
      <c r="L1285" s="76"/>
      <c r="M1285" s="82"/>
      <c r="N1285" s="76" t="s">
        <v>31</v>
      </c>
      <c r="O1285" s="89"/>
      <c r="P1285" s="90" t="str">
        <f>O1284</f>
        <v xml:space="preserve">  </v>
      </c>
    </row>
    <row r="1286" spans="2:16" ht="15.75" hidden="1" x14ac:dyDescent="0.25">
      <c r="B1286" s="60" t="str">
        <f>IFERROR(IF(EOMONTH(B1284,1)&gt;Questionnaire!$I$9,"  ",EOMONTH(B1284,1)),"  ")</f>
        <v xml:space="preserve">  </v>
      </c>
      <c r="C1286" s="61" t="s">
        <v>32</v>
      </c>
      <c r="D1286" s="61"/>
      <c r="E1286" s="84">
        <f>IFERROR(-VLOOKUP(B1286,Calculations!$G$10:$N$448,8,FALSE),0)</f>
        <v>0</v>
      </c>
      <c r="F1286" s="84"/>
      <c r="G1286" s="61"/>
      <c r="H1286" s="61" t="s">
        <v>102</v>
      </c>
      <c r="I1286" s="61"/>
      <c r="J1286" s="84">
        <f>K1288</f>
        <v>0</v>
      </c>
      <c r="K1286" s="84"/>
      <c r="L1286" s="61"/>
      <c r="M1286" s="61" t="s">
        <v>102</v>
      </c>
      <c r="N1286" s="68"/>
      <c r="O1286" s="84">
        <f>J1286</f>
        <v>0</v>
      </c>
      <c r="P1286" s="91"/>
    </row>
    <row r="1287" spans="2:16" ht="15.75" hidden="1" x14ac:dyDescent="0.25">
      <c r="B1287" s="74"/>
      <c r="C1287" s="14" t="s">
        <v>33</v>
      </c>
      <c r="E1287" s="86" t="str">
        <f>IFERROR(VLOOKUP(B1286,Calculations!$G$10:$M$448,7,FALSE),0)</f>
        <v xml:space="preserve">  </v>
      </c>
      <c r="F1287" s="86"/>
      <c r="H1287" s="14" t="s">
        <v>35</v>
      </c>
      <c r="J1287" s="86">
        <f>K1289</f>
        <v>0</v>
      </c>
      <c r="K1287" s="86"/>
      <c r="M1287" s="14" t="s">
        <v>94</v>
      </c>
      <c r="N1287" s="73"/>
      <c r="O1287" s="86">
        <f>J1296</f>
        <v>0</v>
      </c>
      <c r="P1287" s="92"/>
    </row>
    <row r="1288" spans="2:16" ht="15.75" hidden="1" x14ac:dyDescent="0.25">
      <c r="B1288" s="74"/>
      <c r="C1288" s="73"/>
      <c r="D1288" s="14" t="s">
        <v>31</v>
      </c>
      <c r="E1288" s="86"/>
      <c r="F1288" s="86">
        <f>IFERROR(E1286+E1296,0)</f>
        <v>0</v>
      </c>
      <c r="H1288" s="73"/>
      <c r="I1288" s="14" t="s">
        <v>32</v>
      </c>
      <c r="J1288" s="86"/>
      <c r="K1288" s="86">
        <f>E1286</f>
        <v>0</v>
      </c>
      <c r="M1288" s="72"/>
      <c r="N1288" s="14" t="s">
        <v>31</v>
      </c>
      <c r="O1288" s="86"/>
      <c r="P1288" s="92">
        <f>F1288</f>
        <v>0</v>
      </c>
    </row>
    <row r="1289" spans="2:16" ht="15.75" hidden="1" x14ac:dyDescent="0.25">
      <c r="B1289" s="74"/>
      <c r="C1289" s="73"/>
      <c r="E1289" s="86"/>
      <c r="F1289" s="86"/>
      <c r="H1289" s="73"/>
      <c r="I1289" s="14" t="s">
        <v>33</v>
      </c>
      <c r="J1289" s="86"/>
      <c r="K1289" s="86">
        <f>E1296</f>
        <v>0</v>
      </c>
      <c r="M1289" s="72"/>
      <c r="N1289" s="73"/>
      <c r="O1289" s="86"/>
      <c r="P1289" s="92"/>
    </row>
    <row r="1290" spans="2:16" ht="15.75" hidden="1" x14ac:dyDescent="0.25">
      <c r="B1290" s="74"/>
      <c r="C1290" s="73"/>
      <c r="E1290" s="86"/>
      <c r="F1290" s="86"/>
      <c r="H1290" s="73"/>
      <c r="J1290" s="86"/>
      <c r="K1290" s="86"/>
      <c r="M1290" s="72"/>
      <c r="N1290" s="73"/>
      <c r="O1290" s="86"/>
      <c r="P1290" s="92"/>
    </row>
    <row r="1291" spans="2:16" ht="15.75" hidden="1" x14ac:dyDescent="0.25">
      <c r="B1291" s="70" t="str">
        <f>B1286</f>
        <v xml:space="preserve">  </v>
      </c>
      <c r="C1291" s="133" t="s">
        <v>34</v>
      </c>
      <c r="D1291" s="133"/>
      <c r="E1291" s="133"/>
      <c r="F1291" s="133"/>
      <c r="H1291" s="14" t="s">
        <v>103</v>
      </c>
      <c r="J1291" s="86" t="str">
        <f>IFERROR(VLOOKUP(B1291,Calculations!$Z$10:$AB$448,3,FALSE),0)</f>
        <v xml:space="preserve">  </v>
      </c>
      <c r="K1291" s="86"/>
      <c r="M1291" s="14" t="s">
        <v>104</v>
      </c>
      <c r="O1291" s="86" t="str">
        <f>J1291</f>
        <v xml:space="preserve">  </v>
      </c>
      <c r="P1291" s="92"/>
    </row>
    <row r="1292" spans="2:16" ht="15.75" hidden="1" x14ac:dyDescent="0.25">
      <c r="B1292" s="74"/>
      <c r="C1292" s="133"/>
      <c r="D1292" s="133"/>
      <c r="E1292" s="133"/>
      <c r="F1292" s="133"/>
      <c r="H1292" s="77"/>
      <c r="I1292" s="14" t="s">
        <v>91</v>
      </c>
      <c r="J1292" s="86"/>
      <c r="K1292" s="86" t="str">
        <f>J1291</f>
        <v xml:space="preserve">  </v>
      </c>
      <c r="M1292" s="77"/>
      <c r="N1292" s="14" t="s">
        <v>91</v>
      </c>
      <c r="O1292" s="86"/>
      <c r="P1292" s="92" t="str">
        <f>O1291</f>
        <v xml:space="preserve">  </v>
      </c>
    </row>
    <row r="1293" spans="2:16" ht="15.75" hidden="1" x14ac:dyDescent="0.25">
      <c r="B1293" s="74"/>
      <c r="C1293" s="133"/>
      <c r="D1293" s="133"/>
      <c r="E1293" s="133"/>
      <c r="F1293" s="133"/>
      <c r="H1293" s="77"/>
      <c r="J1293" s="86"/>
      <c r="K1293" s="86"/>
      <c r="M1293" s="77"/>
      <c r="O1293" s="86"/>
      <c r="P1293" s="92"/>
    </row>
    <row r="1294" spans="2:16" ht="15.75" hidden="1" x14ac:dyDescent="0.25">
      <c r="B1294" s="74"/>
      <c r="C1294" s="81"/>
      <c r="D1294" s="81"/>
      <c r="E1294" s="81"/>
      <c r="F1294" s="81"/>
      <c r="H1294" s="77"/>
      <c r="J1294" s="86"/>
      <c r="K1294" s="86"/>
      <c r="M1294" s="77"/>
      <c r="O1294" s="86"/>
      <c r="P1294" s="92"/>
    </row>
    <row r="1295" spans="2:16" ht="15.75" hidden="1" x14ac:dyDescent="0.25">
      <c r="B1295" s="70" t="str">
        <f>B1291</f>
        <v xml:space="preserve">  </v>
      </c>
      <c r="C1295" s="14" t="s">
        <v>106</v>
      </c>
      <c r="E1295" s="86" t="str">
        <f>IFERROR(VLOOKUP(B1295,Calculations!$G$10:$W$448,17,FALSE),0)</f>
        <v xml:space="preserve">  </v>
      </c>
      <c r="F1295" s="86"/>
      <c r="H1295" s="133" t="s">
        <v>34</v>
      </c>
      <c r="I1295" s="133"/>
      <c r="J1295" s="133"/>
      <c r="K1295" s="133"/>
      <c r="M1295" s="14" t="s">
        <v>105</v>
      </c>
      <c r="O1295" s="86" t="str">
        <f>E1295</f>
        <v xml:space="preserve">  </v>
      </c>
      <c r="P1295" s="92"/>
    </row>
    <row r="1296" spans="2:16" ht="15.75" hidden="1" x14ac:dyDescent="0.25">
      <c r="B1296" s="75"/>
      <c r="C1296" s="82"/>
      <c r="D1296" s="76" t="s">
        <v>31</v>
      </c>
      <c r="E1296" s="89"/>
      <c r="F1296" s="89" t="str">
        <f>E1295</f>
        <v xml:space="preserve">  </v>
      </c>
      <c r="G1296" s="76"/>
      <c r="H1296" s="134"/>
      <c r="I1296" s="134"/>
      <c r="J1296" s="134"/>
      <c r="K1296" s="134"/>
      <c r="L1296" s="76"/>
      <c r="M1296" s="82"/>
      <c r="N1296" s="76" t="s">
        <v>31</v>
      </c>
      <c r="O1296" s="89"/>
      <c r="P1296" s="90" t="str">
        <f>O1295</f>
        <v xml:space="preserve">  </v>
      </c>
    </row>
    <row r="1297" spans="2:16" ht="15.75" hidden="1" x14ac:dyDescent="0.25">
      <c r="B1297" s="60" t="str">
        <f>IFERROR(IF(EOMONTH(B1295,1)&gt;Questionnaire!$I$9,"  ",EOMONTH(B1295,1)),"  ")</f>
        <v xml:space="preserve">  </v>
      </c>
      <c r="C1297" s="61" t="s">
        <v>32</v>
      </c>
      <c r="D1297" s="61"/>
      <c r="E1297" s="84">
        <f>IFERROR(-VLOOKUP(B1297,Calculations!$G$10:$N$448,8,FALSE),0)</f>
        <v>0</v>
      </c>
      <c r="F1297" s="84"/>
      <c r="G1297" s="61"/>
      <c r="H1297" s="61" t="s">
        <v>102</v>
      </c>
      <c r="I1297" s="61"/>
      <c r="J1297" s="84">
        <f>K1299</f>
        <v>0</v>
      </c>
      <c r="K1297" s="84"/>
      <c r="L1297" s="61"/>
      <c r="M1297" s="61" t="s">
        <v>102</v>
      </c>
      <c r="N1297" s="68"/>
      <c r="O1297" s="84">
        <f>J1297</f>
        <v>0</v>
      </c>
      <c r="P1297" s="91"/>
    </row>
    <row r="1298" spans="2:16" ht="15.75" hidden="1" x14ac:dyDescent="0.25">
      <c r="B1298" s="74"/>
      <c r="C1298" s="14" t="s">
        <v>33</v>
      </c>
      <c r="E1298" s="86" t="str">
        <f>IFERROR(VLOOKUP(B1297,Calculations!$G$10:$M$448,7,FALSE),0)</f>
        <v xml:space="preserve">  </v>
      </c>
      <c r="F1298" s="86"/>
      <c r="H1298" s="14" t="s">
        <v>35</v>
      </c>
      <c r="J1298" s="86" t="str">
        <f>K1300</f>
        <v xml:space="preserve">  </v>
      </c>
      <c r="K1298" s="86"/>
      <c r="M1298" s="14" t="s">
        <v>94</v>
      </c>
      <c r="N1298" s="73"/>
      <c r="O1298" s="86" t="str">
        <f>J1298</f>
        <v xml:space="preserve">  </v>
      </c>
      <c r="P1298" s="92"/>
    </row>
    <row r="1299" spans="2:16" ht="15.75" hidden="1" x14ac:dyDescent="0.25">
      <c r="B1299" s="74"/>
      <c r="C1299" s="73"/>
      <c r="D1299" s="14" t="s">
        <v>31</v>
      </c>
      <c r="E1299" s="86"/>
      <c r="F1299" s="86">
        <f>IFERROR(E1297+E1298,0)</f>
        <v>0</v>
      </c>
      <c r="H1299" s="73"/>
      <c r="I1299" s="14" t="s">
        <v>32</v>
      </c>
      <c r="J1299" s="86"/>
      <c r="K1299" s="86">
        <f>E1297</f>
        <v>0</v>
      </c>
      <c r="M1299" s="72"/>
      <c r="N1299" s="14" t="s">
        <v>31</v>
      </c>
      <c r="O1299" s="86"/>
      <c r="P1299" s="92">
        <f>F1299</f>
        <v>0</v>
      </c>
    </row>
    <row r="1300" spans="2:16" ht="15.75" hidden="1" x14ac:dyDescent="0.25">
      <c r="B1300" s="74"/>
      <c r="C1300" s="73"/>
      <c r="E1300" s="86"/>
      <c r="F1300" s="86"/>
      <c r="H1300" s="73"/>
      <c r="I1300" s="14" t="s">
        <v>33</v>
      </c>
      <c r="J1300" s="86"/>
      <c r="K1300" s="86" t="str">
        <f>E1298</f>
        <v xml:space="preserve">  </v>
      </c>
      <c r="M1300" s="72"/>
      <c r="N1300" s="73"/>
      <c r="O1300" s="86"/>
      <c r="P1300" s="92"/>
    </row>
    <row r="1301" spans="2:16" ht="15.75" hidden="1" x14ac:dyDescent="0.25">
      <c r="B1301" s="74"/>
      <c r="C1301" s="73"/>
      <c r="E1301" s="86"/>
      <c r="F1301" s="86"/>
      <c r="H1301" s="73"/>
      <c r="J1301" s="86"/>
      <c r="K1301" s="86"/>
      <c r="M1301" s="72"/>
      <c r="N1301" s="73"/>
      <c r="O1301" s="86"/>
      <c r="P1301" s="92"/>
    </row>
    <row r="1302" spans="2:16" ht="15.75" hidden="1" x14ac:dyDescent="0.25">
      <c r="B1302" s="70" t="str">
        <f>B1297</f>
        <v xml:space="preserve">  </v>
      </c>
      <c r="C1302" s="133" t="s">
        <v>34</v>
      </c>
      <c r="D1302" s="133"/>
      <c r="E1302" s="133"/>
      <c r="F1302" s="133"/>
      <c r="H1302" s="14" t="s">
        <v>103</v>
      </c>
      <c r="J1302" s="86" t="str">
        <f>IFERROR(VLOOKUP(B1302,Calculations!$Z$10:$AB$448,3,FALSE),0)</f>
        <v xml:space="preserve">  </v>
      </c>
      <c r="K1302" s="86"/>
      <c r="M1302" s="14" t="s">
        <v>104</v>
      </c>
      <c r="O1302" s="86" t="str">
        <f>J1302</f>
        <v xml:space="preserve">  </v>
      </c>
      <c r="P1302" s="92"/>
    </row>
    <row r="1303" spans="2:16" ht="15.75" hidden="1" x14ac:dyDescent="0.25">
      <c r="B1303" s="74"/>
      <c r="C1303" s="133"/>
      <c r="D1303" s="133"/>
      <c r="E1303" s="133"/>
      <c r="F1303" s="133"/>
      <c r="H1303" s="77"/>
      <c r="I1303" s="14" t="s">
        <v>91</v>
      </c>
      <c r="J1303" s="86"/>
      <c r="K1303" s="86" t="str">
        <f>J1302</f>
        <v xml:space="preserve">  </v>
      </c>
      <c r="M1303" s="77"/>
      <c r="N1303" s="14" t="s">
        <v>91</v>
      </c>
      <c r="O1303" s="86"/>
      <c r="P1303" s="92" t="str">
        <f>O1302</f>
        <v xml:space="preserve">  </v>
      </c>
    </row>
    <row r="1304" spans="2:16" ht="15.75" hidden="1" x14ac:dyDescent="0.25">
      <c r="B1304" s="74"/>
      <c r="C1304" s="133"/>
      <c r="D1304" s="133"/>
      <c r="E1304" s="133"/>
      <c r="F1304" s="133"/>
      <c r="H1304" s="77"/>
      <c r="J1304" s="86"/>
      <c r="K1304" s="86"/>
      <c r="M1304" s="77"/>
      <c r="O1304" s="86"/>
      <c r="P1304" s="92"/>
    </row>
    <row r="1305" spans="2:16" ht="15.75" hidden="1" x14ac:dyDescent="0.25">
      <c r="B1305" s="74"/>
      <c r="C1305" s="81"/>
      <c r="D1305" s="81"/>
      <c r="E1305" s="81"/>
      <c r="F1305" s="81"/>
      <c r="H1305" s="77"/>
      <c r="J1305" s="86"/>
      <c r="K1305" s="86"/>
      <c r="M1305" s="77"/>
      <c r="O1305" s="86"/>
      <c r="P1305" s="92"/>
    </row>
    <row r="1306" spans="2:16" ht="15.75" hidden="1" x14ac:dyDescent="0.25">
      <c r="B1306" s="70" t="str">
        <f>B1302</f>
        <v xml:space="preserve">  </v>
      </c>
      <c r="C1306" s="14" t="s">
        <v>106</v>
      </c>
      <c r="E1306" s="86" t="str">
        <f>IFERROR(VLOOKUP(B1306,Calculations!$G$10:$W$448,17,FALSE),0)</f>
        <v xml:space="preserve">  </v>
      </c>
      <c r="F1306" s="86"/>
      <c r="H1306" s="133" t="s">
        <v>34</v>
      </c>
      <c r="I1306" s="133"/>
      <c r="J1306" s="133"/>
      <c r="K1306" s="133"/>
      <c r="M1306" s="14" t="s">
        <v>105</v>
      </c>
      <c r="O1306" s="86" t="str">
        <f>E1306</f>
        <v xml:space="preserve">  </v>
      </c>
      <c r="P1306" s="92"/>
    </row>
    <row r="1307" spans="2:16" ht="15.75" hidden="1" x14ac:dyDescent="0.25">
      <c r="B1307" s="75"/>
      <c r="C1307" s="82"/>
      <c r="D1307" s="76" t="s">
        <v>31</v>
      </c>
      <c r="E1307" s="89"/>
      <c r="F1307" s="89" t="str">
        <f>E1306</f>
        <v xml:space="preserve">  </v>
      </c>
      <c r="G1307" s="76"/>
      <c r="H1307" s="134"/>
      <c r="I1307" s="134"/>
      <c r="J1307" s="134"/>
      <c r="K1307" s="134"/>
      <c r="L1307" s="76"/>
      <c r="M1307" s="82"/>
      <c r="N1307" s="76" t="s">
        <v>31</v>
      </c>
      <c r="O1307" s="89"/>
      <c r="P1307" s="90" t="str">
        <f>O1306</f>
        <v xml:space="preserve">  </v>
      </c>
    </row>
    <row r="1308" spans="2:16" ht="15.75" hidden="1" x14ac:dyDescent="0.25">
      <c r="B1308" s="60" t="str">
        <f>IFERROR(IF(EOMONTH(B1306,1)&gt;Questionnaire!$I$9,"  ",EOMONTH(B1306,1)),"  ")</f>
        <v xml:space="preserve">  </v>
      </c>
      <c r="C1308" s="61" t="s">
        <v>32</v>
      </c>
      <c r="D1308" s="61"/>
      <c r="E1308" s="84">
        <f>IFERROR(-VLOOKUP(B1308,Calculations!$G$10:$N$448,8,FALSE),0)</f>
        <v>0</v>
      </c>
      <c r="F1308" s="84"/>
      <c r="G1308" s="61"/>
      <c r="H1308" s="61" t="s">
        <v>102</v>
      </c>
      <c r="I1308" s="61"/>
      <c r="J1308" s="84">
        <f>K1310</f>
        <v>0</v>
      </c>
      <c r="K1308" s="84"/>
      <c r="L1308" s="61"/>
      <c r="M1308" s="61" t="s">
        <v>102</v>
      </c>
      <c r="N1308" s="68"/>
      <c r="O1308" s="84">
        <f>J1308</f>
        <v>0</v>
      </c>
      <c r="P1308" s="91"/>
    </row>
    <row r="1309" spans="2:16" ht="15.75" hidden="1" x14ac:dyDescent="0.25">
      <c r="B1309" s="74"/>
      <c r="C1309" s="14" t="s">
        <v>33</v>
      </c>
      <c r="E1309" s="86" t="str">
        <f>IFERROR(VLOOKUP(B1308,Calculations!$G$10:$M$448,7,FALSE),0)</f>
        <v xml:space="preserve">  </v>
      </c>
      <c r="F1309" s="86"/>
      <c r="H1309" s="14" t="s">
        <v>35</v>
      </c>
      <c r="J1309" s="86" t="str">
        <f>K1311</f>
        <v xml:space="preserve">  </v>
      </c>
      <c r="K1309" s="86"/>
      <c r="M1309" s="14" t="s">
        <v>94</v>
      </c>
      <c r="N1309" s="73"/>
      <c r="O1309" s="86" t="str">
        <f>J1309</f>
        <v xml:space="preserve">  </v>
      </c>
      <c r="P1309" s="92"/>
    </row>
    <row r="1310" spans="2:16" ht="15.75" hidden="1" x14ac:dyDescent="0.25">
      <c r="B1310" s="74"/>
      <c r="C1310" s="73"/>
      <c r="D1310" s="14" t="s">
        <v>31</v>
      </c>
      <c r="E1310" s="86"/>
      <c r="F1310" s="86">
        <f>IFERROR(E1308+E1309,0)</f>
        <v>0</v>
      </c>
      <c r="H1310" s="73"/>
      <c r="I1310" s="14" t="s">
        <v>32</v>
      </c>
      <c r="J1310" s="86"/>
      <c r="K1310" s="86">
        <f>E1308</f>
        <v>0</v>
      </c>
      <c r="M1310" s="72"/>
      <c r="N1310" s="14" t="s">
        <v>31</v>
      </c>
      <c r="O1310" s="86"/>
      <c r="P1310" s="92">
        <f>F1310</f>
        <v>0</v>
      </c>
    </row>
    <row r="1311" spans="2:16" ht="15.75" hidden="1" x14ac:dyDescent="0.25">
      <c r="B1311" s="74"/>
      <c r="C1311" s="73"/>
      <c r="E1311" s="86"/>
      <c r="F1311" s="86"/>
      <c r="H1311" s="73"/>
      <c r="I1311" s="14" t="s">
        <v>33</v>
      </c>
      <c r="J1311" s="86"/>
      <c r="K1311" s="86" t="str">
        <f>E1309</f>
        <v xml:space="preserve">  </v>
      </c>
      <c r="M1311" s="72"/>
      <c r="N1311" s="73"/>
      <c r="O1311" s="86"/>
      <c r="P1311" s="92"/>
    </row>
    <row r="1312" spans="2:16" ht="15.75" hidden="1" x14ac:dyDescent="0.25">
      <c r="B1312" s="74"/>
      <c r="C1312" s="73"/>
      <c r="E1312" s="86"/>
      <c r="F1312" s="86"/>
      <c r="H1312" s="73"/>
      <c r="J1312" s="86"/>
      <c r="K1312" s="86"/>
      <c r="M1312" s="72"/>
      <c r="N1312" s="73"/>
      <c r="O1312" s="86"/>
      <c r="P1312" s="92"/>
    </row>
    <row r="1313" spans="2:16" ht="15.75" hidden="1" x14ac:dyDescent="0.25">
      <c r="B1313" s="70" t="str">
        <f>B1308</f>
        <v xml:space="preserve">  </v>
      </c>
      <c r="C1313" s="133" t="s">
        <v>34</v>
      </c>
      <c r="D1313" s="133"/>
      <c r="E1313" s="133"/>
      <c r="F1313" s="133"/>
      <c r="H1313" s="14" t="s">
        <v>103</v>
      </c>
      <c r="J1313" s="86" t="str">
        <f>IFERROR(VLOOKUP(B1313,Calculations!$Z$10:$AB$448,3,FALSE),0)</f>
        <v xml:space="preserve">  </v>
      </c>
      <c r="K1313" s="86"/>
      <c r="M1313" s="14" t="s">
        <v>104</v>
      </c>
      <c r="O1313" s="86" t="str">
        <f>J1313</f>
        <v xml:space="preserve">  </v>
      </c>
      <c r="P1313" s="92"/>
    </row>
    <row r="1314" spans="2:16" ht="15.75" hidden="1" x14ac:dyDescent="0.25">
      <c r="B1314" s="74"/>
      <c r="C1314" s="133"/>
      <c r="D1314" s="133"/>
      <c r="E1314" s="133"/>
      <c r="F1314" s="133"/>
      <c r="H1314" s="77"/>
      <c r="I1314" s="14" t="s">
        <v>91</v>
      </c>
      <c r="J1314" s="86"/>
      <c r="K1314" s="86" t="str">
        <f>J1313</f>
        <v xml:space="preserve">  </v>
      </c>
      <c r="M1314" s="77"/>
      <c r="N1314" s="14" t="s">
        <v>91</v>
      </c>
      <c r="O1314" s="86"/>
      <c r="P1314" s="92" t="str">
        <f>O1313</f>
        <v xml:space="preserve">  </v>
      </c>
    </row>
    <row r="1315" spans="2:16" ht="15.75" hidden="1" x14ac:dyDescent="0.25">
      <c r="B1315" s="74"/>
      <c r="C1315" s="133"/>
      <c r="D1315" s="133"/>
      <c r="E1315" s="133"/>
      <c r="F1315" s="133"/>
      <c r="H1315" s="77"/>
      <c r="J1315" s="86"/>
      <c r="K1315" s="86"/>
      <c r="M1315" s="77"/>
      <c r="O1315" s="86"/>
      <c r="P1315" s="92"/>
    </row>
    <row r="1316" spans="2:16" ht="15.75" hidden="1" x14ac:dyDescent="0.25">
      <c r="B1316" s="74"/>
      <c r="C1316" s="81"/>
      <c r="D1316" s="81"/>
      <c r="E1316" s="81"/>
      <c r="F1316" s="81"/>
      <c r="H1316" s="77"/>
      <c r="J1316" s="86"/>
      <c r="K1316" s="86"/>
      <c r="M1316" s="77"/>
      <c r="O1316" s="86"/>
      <c r="P1316" s="92"/>
    </row>
    <row r="1317" spans="2:16" ht="15.75" hidden="1" x14ac:dyDescent="0.25">
      <c r="B1317" s="70" t="str">
        <f>B1313</f>
        <v xml:space="preserve">  </v>
      </c>
      <c r="C1317" s="14" t="s">
        <v>106</v>
      </c>
      <c r="E1317" s="86" t="str">
        <f>IFERROR(VLOOKUP(B1317,Calculations!$G$10:$W$448,17,FALSE),0)</f>
        <v xml:space="preserve">  </v>
      </c>
      <c r="F1317" s="86"/>
      <c r="H1317" s="133" t="s">
        <v>34</v>
      </c>
      <c r="I1317" s="133"/>
      <c r="J1317" s="133"/>
      <c r="K1317" s="133"/>
      <c r="M1317" s="14" t="s">
        <v>105</v>
      </c>
      <c r="O1317" s="86" t="str">
        <f>E1317</f>
        <v xml:space="preserve">  </v>
      </c>
      <c r="P1317" s="92"/>
    </row>
    <row r="1318" spans="2:16" ht="15.75" hidden="1" x14ac:dyDescent="0.25">
      <c r="B1318" s="75"/>
      <c r="C1318" s="82"/>
      <c r="D1318" s="76" t="s">
        <v>31</v>
      </c>
      <c r="E1318" s="89"/>
      <c r="F1318" s="89" t="str">
        <f>E1317</f>
        <v xml:space="preserve">  </v>
      </c>
      <c r="G1318" s="76"/>
      <c r="H1318" s="134"/>
      <c r="I1318" s="134"/>
      <c r="J1318" s="134"/>
      <c r="K1318" s="134"/>
      <c r="L1318" s="76"/>
      <c r="M1318" s="82"/>
      <c r="N1318" s="76" t="s">
        <v>31</v>
      </c>
      <c r="O1318" s="89"/>
      <c r="P1318" s="90" t="str">
        <f>O1317</f>
        <v xml:space="preserve">  </v>
      </c>
    </row>
    <row r="1319" spans="2:16" ht="15.75" hidden="1" x14ac:dyDescent="0.25">
      <c r="B1319" s="60" t="str">
        <f>IFERROR(IF(EOMONTH(B1317,1)&gt;Questionnaire!$I$9,"  ",EOMONTH(B1317,1)),"  ")</f>
        <v xml:space="preserve">  </v>
      </c>
      <c r="C1319" s="61" t="s">
        <v>32</v>
      </c>
      <c r="D1319" s="61"/>
      <c r="E1319" s="84">
        <f>IFERROR(-VLOOKUP(B1319,Calculations!$G$10:$N$448,8,FALSE),0)</f>
        <v>0</v>
      </c>
      <c r="F1319" s="84"/>
      <c r="G1319" s="61"/>
      <c r="H1319" s="61" t="s">
        <v>102</v>
      </c>
      <c r="I1319" s="61"/>
      <c r="J1319" s="84">
        <f>K1321</f>
        <v>0</v>
      </c>
      <c r="K1319" s="84"/>
      <c r="L1319" s="61"/>
      <c r="M1319" s="61" t="s">
        <v>102</v>
      </c>
      <c r="N1319" s="68"/>
      <c r="O1319" s="84">
        <f>J1319</f>
        <v>0</v>
      </c>
      <c r="P1319" s="91"/>
    </row>
    <row r="1320" spans="2:16" ht="15.75" hidden="1" x14ac:dyDescent="0.25">
      <c r="B1320" s="74"/>
      <c r="C1320" s="14" t="s">
        <v>33</v>
      </c>
      <c r="E1320" s="86" t="str">
        <f>IFERROR(VLOOKUP(B1319,Calculations!$G$10:$M$448,7,FALSE),0)</f>
        <v xml:space="preserve">  </v>
      </c>
      <c r="F1320" s="86"/>
      <c r="H1320" s="14" t="s">
        <v>35</v>
      </c>
      <c r="J1320" s="86" t="str">
        <f>K1322</f>
        <v xml:space="preserve">  </v>
      </c>
      <c r="K1320" s="86"/>
      <c r="M1320" s="14" t="s">
        <v>94</v>
      </c>
      <c r="N1320" s="73"/>
      <c r="O1320" s="86" t="str">
        <f>J1320</f>
        <v xml:space="preserve">  </v>
      </c>
      <c r="P1320" s="92"/>
    </row>
    <row r="1321" spans="2:16" ht="15.75" hidden="1" x14ac:dyDescent="0.25">
      <c r="B1321" s="74"/>
      <c r="C1321" s="73"/>
      <c r="D1321" s="14" t="s">
        <v>31</v>
      </c>
      <c r="E1321" s="86"/>
      <c r="F1321" s="86">
        <f>IFERROR(E1319+E1320,0)</f>
        <v>0</v>
      </c>
      <c r="H1321" s="73"/>
      <c r="I1321" s="14" t="s">
        <v>32</v>
      </c>
      <c r="J1321" s="86"/>
      <c r="K1321" s="86">
        <f>E1319</f>
        <v>0</v>
      </c>
      <c r="M1321" s="72"/>
      <c r="N1321" s="14" t="s">
        <v>31</v>
      </c>
      <c r="O1321" s="86"/>
      <c r="P1321" s="92">
        <f>F1321</f>
        <v>0</v>
      </c>
    </row>
    <row r="1322" spans="2:16" ht="15.75" hidden="1" x14ac:dyDescent="0.25">
      <c r="B1322" s="74"/>
      <c r="C1322" s="73"/>
      <c r="E1322" s="86"/>
      <c r="F1322" s="86"/>
      <c r="H1322" s="73"/>
      <c r="I1322" s="14" t="s">
        <v>33</v>
      </c>
      <c r="J1322" s="86"/>
      <c r="K1322" s="86" t="str">
        <f>E1320</f>
        <v xml:space="preserve">  </v>
      </c>
      <c r="M1322" s="72"/>
      <c r="N1322" s="73"/>
      <c r="O1322" s="86"/>
      <c r="P1322" s="92"/>
    </row>
    <row r="1323" spans="2:16" ht="15.75" hidden="1" x14ac:dyDescent="0.25">
      <c r="B1323" s="74"/>
      <c r="C1323" s="73"/>
      <c r="E1323" s="86"/>
      <c r="F1323" s="86"/>
      <c r="H1323" s="73"/>
      <c r="J1323" s="86"/>
      <c r="K1323" s="86"/>
      <c r="M1323" s="72"/>
      <c r="N1323" s="73"/>
      <c r="O1323" s="86"/>
      <c r="P1323" s="92"/>
    </row>
    <row r="1324" spans="2:16" ht="15.75" hidden="1" x14ac:dyDescent="0.25">
      <c r="B1324" s="70" t="str">
        <f>B1319</f>
        <v xml:space="preserve">  </v>
      </c>
      <c r="C1324" s="133" t="s">
        <v>34</v>
      </c>
      <c r="D1324" s="133"/>
      <c r="E1324" s="133"/>
      <c r="F1324" s="133"/>
      <c r="H1324" s="14" t="s">
        <v>103</v>
      </c>
      <c r="J1324" s="86" t="str">
        <f>IFERROR(VLOOKUP(B1324,Calculations!$Z$10:$AB$448,3,FALSE),0)</f>
        <v xml:space="preserve">  </v>
      </c>
      <c r="K1324" s="86"/>
      <c r="M1324" s="14" t="s">
        <v>104</v>
      </c>
      <c r="O1324" s="86" t="str">
        <f>J1324</f>
        <v xml:space="preserve">  </v>
      </c>
      <c r="P1324" s="92"/>
    </row>
    <row r="1325" spans="2:16" ht="15.75" hidden="1" x14ac:dyDescent="0.25">
      <c r="B1325" s="74"/>
      <c r="C1325" s="133"/>
      <c r="D1325" s="133"/>
      <c r="E1325" s="133"/>
      <c r="F1325" s="133"/>
      <c r="H1325" s="77"/>
      <c r="I1325" s="14" t="s">
        <v>91</v>
      </c>
      <c r="J1325" s="86"/>
      <c r="K1325" s="86" t="str">
        <f>J1324</f>
        <v xml:space="preserve">  </v>
      </c>
      <c r="M1325" s="77"/>
      <c r="N1325" s="14" t="s">
        <v>91</v>
      </c>
      <c r="O1325" s="86"/>
      <c r="P1325" s="92" t="str">
        <f>O1324</f>
        <v xml:space="preserve">  </v>
      </c>
    </row>
    <row r="1326" spans="2:16" ht="15.75" hidden="1" x14ac:dyDescent="0.25">
      <c r="B1326" s="74"/>
      <c r="C1326" s="133"/>
      <c r="D1326" s="133"/>
      <c r="E1326" s="133"/>
      <c r="F1326" s="133"/>
      <c r="H1326" s="77"/>
      <c r="J1326" s="86"/>
      <c r="K1326" s="86"/>
      <c r="M1326" s="77"/>
      <c r="O1326" s="86"/>
      <c r="P1326" s="92"/>
    </row>
    <row r="1327" spans="2:16" ht="15.75" hidden="1" x14ac:dyDescent="0.25">
      <c r="B1327" s="74"/>
      <c r="C1327" s="81"/>
      <c r="D1327" s="81"/>
      <c r="E1327" s="81"/>
      <c r="F1327" s="81"/>
      <c r="H1327" s="77"/>
      <c r="J1327" s="86"/>
      <c r="K1327" s="86"/>
      <c r="M1327" s="77"/>
      <c r="O1327" s="86"/>
      <c r="P1327" s="92"/>
    </row>
    <row r="1328" spans="2:16" ht="15.75" hidden="1" x14ac:dyDescent="0.25">
      <c r="B1328" s="70" t="str">
        <f>B1324</f>
        <v xml:space="preserve">  </v>
      </c>
      <c r="C1328" s="14" t="s">
        <v>106</v>
      </c>
      <c r="E1328" s="86" t="str">
        <f>IFERROR(VLOOKUP(B1328,Calculations!$G$10:$W$448,17,FALSE),0)</f>
        <v xml:space="preserve">  </v>
      </c>
      <c r="F1328" s="86"/>
      <c r="H1328" s="133" t="s">
        <v>34</v>
      </c>
      <c r="I1328" s="133"/>
      <c r="J1328" s="133"/>
      <c r="K1328" s="133"/>
      <c r="M1328" s="14" t="s">
        <v>105</v>
      </c>
      <c r="O1328" s="86" t="str">
        <f>E1328</f>
        <v xml:space="preserve">  </v>
      </c>
      <c r="P1328" s="92"/>
    </row>
    <row r="1329" spans="2:16" ht="15.75" hidden="1" x14ac:dyDescent="0.25">
      <c r="B1329" s="75"/>
      <c r="C1329" s="82"/>
      <c r="D1329" s="76" t="s">
        <v>31</v>
      </c>
      <c r="E1329" s="89"/>
      <c r="F1329" s="89" t="str">
        <f>E1328</f>
        <v xml:space="preserve">  </v>
      </c>
      <c r="G1329" s="76"/>
      <c r="H1329" s="134"/>
      <c r="I1329" s="134"/>
      <c r="J1329" s="134"/>
      <c r="K1329" s="134"/>
      <c r="L1329" s="76"/>
      <c r="M1329" s="82"/>
      <c r="N1329" s="76" t="s">
        <v>31</v>
      </c>
      <c r="O1329" s="89"/>
      <c r="P1329" s="90" t="str">
        <f>O1328</f>
        <v xml:space="preserve">  </v>
      </c>
    </row>
    <row r="1330" spans="2:16" ht="15.75" hidden="1" x14ac:dyDescent="0.25">
      <c r="B1330" s="60" t="str">
        <f>IFERROR(IF(EOMONTH(B1328,1)&gt;Questionnaire!$I$9,"  ",EOMONTH(B1328,1)),"  ")</f>
        <v xml:space="preserve">  </v>
      </c>
      <c r="C1330" s="61" t="s">
        <v>32</v>
      </c>
      <c r="D1330" s="61"/>
      <c r="E1330" s="84">
        <f>IFERROR(-VLOOKUP(B1330,Calculations!$G$10:$N$448,8,FALSE),0)</f>
        <v>0</v>
      </c>
      <c r="F1330" s="84"/>
      <c r="G1330" s="61"/>
      <c r="H1330" s="61" t="s">
        <v>102</v>
      </c>
      <c r="I1330" s="61"/>
      <c r="J1330" s="84">
        <f>K1332</f>
        <v>0</v>
      </c>
      <c r="K1330" s="84"/>
      <c r="L1330" s="61"/>
      <c r="M1330" s="61" t="s">
        <v>102</v>
      </c>
      <c r="N1330" s="68"/>
      <c r="O1330" s="84">
        <f>J1330</f>
        <v>0</v>
      </c>
      <c r="P1330" s="91"/>
    </row>
    <row r="1331" spans="2:16" ht="15.75" hidden="1" x14ac:dyDescent="0.25">
      <c r="B1331" s="74"/>
      <c r="C1331" s="14" t="s">
        <v>33</v>
      </c>
      <c r="E1331" s="86" t="str">
        <f>IFERROR(VLOOKUP(B1330,Calculations!$G$10:$M$448,7,FALSE),0)</f>
        <v xml:space="preserve">  </v>
      </c>
      <c r="F1331" s="86"/>
      <c r="H1331" s="14" t="s">
        <v>35</v>
      </c>
      <c r="J1331" s="86" t="str">
        <f>K1333</f>
        <v xml:space="preserve">  </v>
      </c>
      <c r="K1331" s="86"/>
      <c r="M1331" s="14" t="s">
        <v>94</v>
      </c>
      <c r="N1331" s="73"/>
      <c r="O1331" s="86" t="str">
        <f>J1331</f>
        <v xml:space="preserve">  </v>
      </c>
      <c r="P1331" s="92"/>
    </row>
    <row r="1332" spans="2:16" ht="15.75" hidden="1" x14ac:dyDescent="0.25">
      <c r="B1332" s="74"/>
      <c r="C1332" s="73"/>
      <c r="D1332" s="14" t="s">
        <v>31</v>
      </c>
      <c r="E1332" s="86"/>
      <c r="F1332" s="86">
        <f>IFERROR(E1330+E1331,0)</f>
        <v>0</v>
      </c>
      <c r="H1332" s="73"/>
      <c r="I1332" s="14" t="s">
        <v>32</v>
      </c>
      <c r="J1332" s="86"/>
      <c r="K1332" s="86">
        <f>E1330</f>
        <v>0</v>
      </c>
      <c r="M1332" s="72"/>
      <c r="N1332" s="14" t="s">
        <v>31</v>
      </c>
      <c r="O1332" s="86"/>
      <c r="P1332" s="92">
        <f>F1332</f>
        <v>0</v>
      </c>
    </row>
    <row r="1333" spans="2:16" ht="15.75" hidden="1" x14ac:dyDescent="0.25">
      <c r="B1333" s="74"/>
      <c r="C1333" s="73"/>
      <c r="E1333" s="86"/>
      <c r="F1333" s="86"/>
      <c r="H1333" s="73"/>
      <c r="I1333" s="14" t="s">
        <v>33</v>
      </c>
      <c r="J1333" s="86"/>
      <c r="K1333" s="86" t="str">
        <f>E1331</f>
        <v xml:space="preserve">  </v>
      </c>
      <c r="M1333" s="72"/>
      <c r="N1333" s="73"/>
      <c r="O1333" s="86"/>
      <c r="P1333" s="92"/>
    </row>
    <row r="1334" spans="2:16" ht="15.75" hidden="1" x14ac:dyDescent="0.25">
      <c r="B1334" s="74"/>
      <c r="C1334" s="73"/>
      <c r="E1334" s="86"/>
      <c r="F1334" s="86"/>
      <c r="H1334" s="73"/>
      <c r="J1334" s="86"/>
      <c r="K1334" s="86"/>
      <c r="M1334" s="72"/>
      <c r="N1334" s="73"/>
      <c r="O1334" s="86"/>
      <c r="P1334" s="92"/>
    </row>
    <row r="1335" spans="2:16" ht="15.75" hidden="1" x14ac:dyDescent="0.25">
      <c r="B1335" s="70" t="str">
        <f>B1330</f>
        <v xml:space="preserve">  </v>
      </c>
      <c r="C1335" s="133" t="s">
        <v>34</v>
      </c>
      <c r="D1335" s="133"/>
      <c r="E1335" s="133"/>
      <c r="F1335" s="133"/>
      <c r="H1335" s="14" t="s">
        <v>103</v>
      </c>
      <c r="J1335" s="86" t="str">
        <f>IFERROR(VLOOKUP(B1335,Calculations!$Z$10:$AB$448,3,FALSE),0)</f>
        <v xml:space="preserve">  </v>
      </c>
      <c r="K1335" s="86"/>
      <c r="M1335" s="14" t="s">
        <v>104</v>
      </c>
      <c r="O1335" s="86" t="str">
        <f>J1335</f>
        <v xml:space="preserve">  </v>
      </c>
      <c r="P1335" s="92"/>
    </row>
    <row r="1336" spans="2:16" ht="15.75" hidden="1" x14ac:dyDescent="0.25">
      <c r="B1336" s="74"/>
      <c r="C1336" s="133"/>
      <c r="D1336" s="133"/>
      <c r="E1336" s="133"/>
      <c r="F1336" s="133"/>
      <c r="H1336" s="77"/>
      <c r="I1336" s="14" t="s">
        <v>91</v>
      </c>
      <c r="J1336" s="86"/>
      <c r="K1336" s="86" t="str">
        <f>J1335</f>
        <v xml:space="preserve">  </v>
      </c>
      <c r="M1336" s="77"/>
      <c r="N1336" s="14" t="s">
        <v>91</v>
      </c>
      <c r="O1336" s="86"/>
      <c r="P1336" s="92" t="str">
        <f>O1335</f>
        <v xml:space="preserve">  </v>
      </c>
    </row>
    <row r="1337" spans="2:16" ht="15.75" hidden="1" x14ac:dyDescent="0.25">
      <c r="B1337" s="74"/>
      <c r="C1337" s="133"/>
      <c r="D1337" s="133"/>
      <c r="E1337" s="133"/>
      <c r="F1337" s="133"/>
      <c r="H1337" s="77"/>
      <c r="J1337" s="86"/>
      <c r="K1337" s="86"/>
      <c r="M1337" s="77"/>
      <c r="O1337" s="86"/>
      <c r="P1337" s="92"/>
    </row>
    <row r="1338" spans="2:16" ht="15.75" hidden="1" x14ac:dyDescent="0.25">
      <c r="B1338" s="74"/>
      <c r="C1338" s="81"/>
      <c r="D1338" s="81"/>
      <c r="E1338" s="81"/>
      <c r="F1338" s="81"/>
      <c r="H1338" s="77"/>
      <c r="J1338" s="86"/>
      <c r="K1338" s="86"/>
      <c r="M1338" s="77"/>
      <c r="O1338" s="86"/>
      <c r="P1338" s="92"/>
    </row>
    <row r="1339" spans="2:16" ht="15.75" hidden="1" x14ac:dyDescent="0.25">
      <c r="B1339" s="70" t="str">
        <f>B1335</f>
        <v xml:space="preserve">  </v>
      </c>
      <c r="C1339" s="14" t="s">
        <v>106</v>
      </c>
      <c r="E1339" s="86" t="str">
        <f>IFERROR(VLOOKUP(B1339,Calculations!$G$10:$W$448,17,FALSE),0)</f>
        <v xml:space="preserve">  </v>
      </c>
      <c r="F1339" s="86"/>
      <c r="H1339" s="133" t="s">
        <v>34</v>
      </c>
      <c r="I1339" s="133"/>
      <c r="J1339" s="133"/>
      <c r="K1339" s="133"/>
      <c r="M1339" s="14" t="s">
        <v>105</v>
      </c>
      <c r="O1339" s="86" t="str">
        <f>E1339</f>
        <v xml:space="preserve">  </v>
      </c>
      <c r="P1339" s="92"/>
    </row>
    <row r="1340" spans="2:16" ht="15.75" hidden="1" x14ac:dyDescent="0.25">
      <c r="B1340" s="75"/>
      <c r="C1340" s="82"/>
      <c r="D1340" s="76" t="s">
        <v>31</v>
      </c>
      <c r="E1340" s="89"/>
      <c r="F1340" s="89" t="str">
        <f>E1339</f>
        <v xml:space="preserve">  </v>
      </c>
      <c r="G1340" s="76"/>
      <c r="H1340" s="134"/>
      <c r="I1340" s="134"/>
      <c r="J1340" s="134"/>
      <c r="K1340" s="134"/>
      <c r="L1340" s="76"/>
      <c r="M1340" s="82"/>
      <c r="N1340" s="76" t="s">
        <v>31</v>
      </c>
      <c r="O1340" s="89"/>
      <c r="P1340" s="90" t="str">
        <f>O1339</f>
        <v xml:space="preserve">  </v>
      </c>
    </row>
    <row r="1341" spans="2:16" ht="15.75" hidden="1" x14ac:dyDescent="0.25">
      <c r="B1341" s="60" t="str">
        <f>IFERROR(IF(EOMONTH(B1339,1)&gt;Questionnaire!$I$9,"  ",EOMONTH(B1339,1)),"  ")</f>
        <v xml:space="preserve">  </v>
      </c>
      <c r="C1341" s="61" t="s">
        <v>32</v>
      </c>
      <c r="D1341" s="61"/>
      <c r="E1341" s="84">
        <f>IFERROR(-VLOOKUP(B1341,Calculations!$G$10:$N$448,8,FALSE),0)</f>
        <v>0</v>
      </c>
      <c r="F1341" s="84"/>
      <c r="G1341" s="61"/>
      <c r="H1341" s="61" t="s">
        <v>102</v>
      </c>
      <c r="I1341" s="61"/>
      <c r="J1341" s="84">
        <f>K1343</f>
        <v>0</v>
      </c>
      <c r="K1341" s="84"/>
      <c r="L1341" s="61"/>
      <c r="M1341" s="61" t="s">
        <v>102</v>
      </c>
      <c r="N1341" s="68"/>
      <c r="O1341" s="84">
        <f>J1341</f>
        <v>0</v>
      </c>
      <c r="P1341" s="91"/>
    </row>
    <row r="1342" spans="2:16" ht="15.75" hidden="1" x14ac:dyDescent="0.25">
      <c r="B1342" s="74"/>
      <c r="C1342" s="14" t="s">
        <v>33</v>
      </c>
      <c r="E1342" s="86" t="str">
        <f>IFERROR(VLOOKUP(B1341,Calculations!$G$10:$M$448,7,FALSE),0)</f>
        <v xml:space="preserve">  </v>
      </c>
      <c r="F1342" s="86"/>
      <c r="H1342" s="14" t="s">
        <v>35</v>
      </c>
      <c r="J1342" s="86" t="str">
        <f>K1344</f>
        <v xml:space="preserve">  </v>
      </c>
      <c r="K1342" s="86"/>
      <c r="M1342" s="14" t="s">
        <v>94</v>
      </c>
      <c r="N1342" s="73"/>
      <c r="O1342" s="86" t="str">
        <f>J1342</f>
        <v xml:space="preserve">  </v>
      </c>
      <c r="P1342" s="92"/>
    </row>
    <row r="1343" spans="2:16" ht="15.75" hidden="1" x14ac:dyDescent="0.25">
      <c r="B1343" s="74"/>
      <c r="C1343" s="73"/>
      <c r="D1343" s="14" t="s">
        <v>31</v>
      </c>
      <c r="E1343" s="86"/>
      <c r="F1343" s="86">
        <f>IFERROR(E1341+E1342,0)</f>
        <v>0</v>
      </c>
      <c r="H1343" s="73"/>
      <c r="I1343" s="14" t="s">
        <v>32</v>
      </c>
      <c r="J1343" s="86"/>
      <c r="K1343" s="86">
        <f>E1341</f>
        <v>0</v>
      </c>
      <c r="M1343" s="72"/>
      <c r="N1343" s="14" t="s">
        <v>31</v>
      </c>
      <c r="O1343" s="86"/>
      <c r="P1343" s="92">
        <f>F1343</f>
        <v>0</v>
      </c>
    </row>
    <row r="1344" spans="2:16" ht="15.75" hidden="1" x14ac:dyDescent="0.25">
      <c r="B1344" s="74"/>
      <c r="C1344" s="73"/>
      <c r="E1344" s="86"/>
      <c r="F1344" s="86"/>
      <c r="H1344" s="73"/>
      <c r="I1344" s="14" t="s">
        <v>33</v>
      </c>
      <c r="J1344" s="86"/>
      <c r="K1344" s="86" t="str">
        <f>E1342</f>
        <v xml:space="preserve">  </v>
      </c>
      <c r="M1344" s="72"/>
      <c r="N1344" s="73"/>
      <c r="O1344" s="86"/>
      <c r="P1344" s="92"/>
    </row>
    <row r="1345" spans="2:16" ht="15.75" hidden="1" x14ac:dyDescent="0.25">
      <c r="B1345" s="74"/>
      <c r="C1345" s="73"/>
      <c r="E1345" s="86"/>
      <c r="F1345" s="86"/>
      <c r="H1345" s="73"/>
      <c r="J1345" s="86"/>
      <c r="K1345" s="86"/>
      <c r="M1345" s="72"/>
      <c r="N1345" s="73"/>
      <c r="O1345" s="86"/>
      <c r="P1345" s="92"/>
    </row>
    <row r="1346" spans="2:16" ht="15.75" hidden="1" x14ac:dyDescent="0.25">
      <c r="B1346" s="70" t="str">
        <f>B1341</f>
        <v xml:space="preserve">  </v>
      </c>
      <c r="C1346" s="133" t="s">
        <v>34</v>
      </c>
      <c r="D1346" s="133"/>
      <c r="E1346" s="133"/>
      <c r="F1346" s="133"/>
      <c r="H1346" s="14" t="s">
        <v>103</v>
      </c>
      <c r="J1346" s="86" t="str">
        <f>IFERROR(VLOOKUP(B1346,Calculations!$Z$10:$AB$448,3,FALSE),0)</f>
        <v xml:space="preserve">  </v>
      </c>
      <c r="K1346" s="86"/>
      <c r="M1346" s="14" t="s">
        <v>104</v>
      </c>
      <c r="O1346" s="86" t="str">
        <f>J1346</f>
        <v xml:space="preserve">  </v>
      </c>
      <c r="P1346" s="92"/>
    </row>
    <row r="1347" spans="2:16" ht="15.75" hidden="1" x14ac:dyDescent="0.25">
      <c r="B1347" s="74"/>
      <c r="C1347" s="133"/>
      <c r="D1347" s="133"/>
      <c r="E1347" s="133"/>
      <c r="F1347" s="133"/>
      <c r="H1347" s="77"/>
      <c r="I1347" s="14" t="s">
        <v>91</v>
      </c>
      <c r="J1347" s="86"/>
      <c r="K1347" s="86" t="str">
        <f>J1346</f>
        <v xml:space="preserve">  </v>
      </c>
      <c r="M1347" s="77"/>
      <c r="N1347" s="14" t="s">
        <v>91</v>
      </c>
      <c r="O1347" s="86"/>
      <c r="P1347" s="92" t="str">
        <f>O1346</f>
        <v xml:space="preserve">  </v>
      </c>
    </row>
    <row r="1348" spans="2:16" ht="15.75" hidden="1" x14ac:dyDescent="0.25">
      <c r="B1348" s="74"/>
      <c r="C1348" s="133"/>
      <c r="D1348" s="133"/>
      <c r="E1348" s="133"/>
      <c r="F1348" s="133"/>
      <c r="H1348" s="77"/>
      <c r="J1348" s="86"/>
      <c r="K1348" s="86"/>
      <c r="M1348" s="77"/>
      <c r="O1348" s="86"/>
      <c r="P1348" s="92"/>
    </row>
    <row r="1349" spans="2:16" ht="15.75" hidden="1" x14ac:dyDescent="0.25">
      <c r="B1349" s="74"/>
      <c r="C1349" s="81"/>
      <c r="D1349" s="81"/>
      <c r="E1349" s="81"/>
      <c r="F1349" s="81"/>
      <c r="H1349" s="77"/>
      <c r="J1349" s="86"/>
      <c r="K1349" s="86"/>
      <c r="M1349" s="77"/>
      <c r="O1349" s="86"/>
      <c r="P1349" s="92"/>
    </row>
    <row r="1350" spans="2:16" ht="15.75" hidden="1" x14ac:dyDescent="0.25">
      <c r="B1350" s="70" t="str">
        <f>B1346</f>
        <v xml:space="preserve">  </v>
      </c>
      <c r="C1350" s="14" t="s">
        <v>106</v>
      </c>
      <c r="E1350" s="86" t="str">
        <f>IFERROR(VLOOKUP(B1350,Calculations!$G$10:$W$448,17,FALSE),0)</f>
        <v xml:space="preserve">  </v>
      </c>
      <c r="F1350" s="86"/>
      <c r="H1350" s="133" t="s">
        <v>34</v>
      </c>
      <c r="I1350" s="133"/>
      <c r="J1350" s="133"/>
      <c r="K1350" s="133"/>
      <c r="M1350" s="14" t="s">
        <v>105</v>
      </c>
      <c r="O1350" s="86" t="str">
        <f>E1350</f>
        <v xml:space="preserve">  </v>
      </c>
      <c r="P1350" s="92"/>
    </row>
    <row r="1351" spans="2:16" ht="15.75" hidden="1" x14ac:dyDescent="0.25">
      <c r="B1351" s="75"/>
      <c r="C1351" s="82"/>
      <c r="D1351" s="76" t="s">
        <v>31</v>
      </c>
      <c r="E1351" s="89"/>
      <c r="F1351" s="89" t="str">
        <f>E1350</f>
        <v xml:space="preserve">  </v>
      </c>
      <c r="G1351" s="76"/>
      <c r="H1351" s="134"/>
      <c r="I1351" s="134"/>
      <c r="J1351" s="134"/>
      <c r="K1351" s="134"/>
      <c r="L1351" s="76"/>
      <c r="M1351" s="82"/>
      <c r="N1351" s="76" t="s">
        <v>31</v>
      </c>
      <c r="O1351" s="89"/>
      <c r="P1351" s="90" t="str">
        <f>O1350</f>
        <v xml:space="preserve">  </v>
      </c>
    </row>
    <row r="1352" spans="2:16" ht="15.75" hidden="1" x14ac:dyDescent="0.25">
      <c r="B1352" s="60" t="str">
        <f>IFERROR(IF(EOMONTH(B1350,1)&gt;Questionnaire!$I$9,"  ",EOMONTH(B1350,1)),"  ")</f>
        <v xml:space="preserve">  </v>
      </c>
      <c r="C1352" s="61" t="s">
        <v>32</v>
      </c>
      <c r="D1352" s="61"/>
      <c r="E1352" s="84">
        <f>IFERROR(-VLOOKUP(B1352,Calculations!$G$10:$N$448,8,FALSE),0)</f>
        <v>0</v>
      </c>
      <c r="F1352" s="84"/>
      <c r="G1352" s="61"/>
      <c r="H1352" s="61" t="s">
        <v>102</v>
      </c>
      <c r="I1352" s="61"/>
      <c r="J1352" s="84">
        <f>K1354</f>
        <v>0</v>
      </c>
      <c r="K1352" s="84"/>
      <c r="L1352" s="61"/>
      <c r="M1352" s="61" t="s">
        <v>102</v>
      </c>
      <c r="N1352" s="68"/>
      <c r="O1352" s="84">
        <f>J1352</f>
        <v>0</v>
      </c>
      <c r="P1352" s="91"/>
    </row>
    <row r="1353" spans="2:16" ht="15.75" hidden="1" x14ac:dyDescent="0.25">
      <c r="B1353" s="74"/>
      <c r="C1353" s="14" t="s">
        <v>33</v>
      </c>
      <c r="E1353" s="86" t="str">
        <f>IFERROR(VLOOKUP(B1352,Calculations!$G$10:$M$448,7,FALSE),0)</f>
        <v xml:space="preserve">  </v>
      </c>
      <c r="F1353" s="86"/>
      <c r="H1353" s="14" t="s">
        <v>35</v>
      </c>
      <c r="J1353" s="86" t="str">
        <f>K1355</f>
        <v xml:space="preserve">  </v>
      </c>
      <c r="K1353" s="86"/>
      <c r="M1353" s="14" t="s">
        <v>94</v>
      </c>
      <c r="N1353" s="73"/>
      <c r="O1353" s="86" t="str">
        <f>J1353</f>
        <v xml:space="preserve">  </v>
      </c>
      <c r="P1353" s="92"/>
    </row>
    <row r="1354" spans="2:16" ht="15.75" hidden="1" x14ac:dyDescent="0.25">
      <c r="B1354" s="74"/>
      <c r="C1354" s="73"/>
      <c r="D1354" s="14" t="s">
        <v>31</v>
      </c>
      <c r="E1354" s="86"/>
      <c r="F1354" s="86">
        <f>IFERROR(E1352+E1353,0)</f>
        <v>0</v>
      </c>
      <c r="H1354" s="73"/>
      <c r="I1354" s="14" t="s">
        <v>32</v>
      </c>
      <c r="J1354" s="86"/>
      <c r="K1354" s="86">
        <f>E1352</f>
        <v>0</v>
      </c>
      <c r="M1354" s="72"/>
      <c r="N1354" s="14" t="s">
        <v>31</v>
      </c>
      <c r="O1354" s="86"/>
      <c r="P1354" s="92">
        <f>F1354</f>
        <v>0</v>
      </c>
    </row>
    <row r="1355" spans="2:16" ht="15.75" hidden="1" x14ac:dyDescent="0.25">
      <c r="B1355" s="74"/>
      <c r="C1355" s="73"/>
      <c r="E1355" s="86"/>
      <c r="F1355" s="86"/>
      <c r="H1355" s="73"/>
      <c r="I1355" s="14" t="s">
        <v>33</v>
      </c>
      <c r="J1355" s="86"/>
      <c r="K1355" s="86" t="str">
        <f>E1353</f>
        <v xml:space="preserve">  </v>
      </c>
      <c r="M1355" s="72"/>
      <c r="N1355" s="73"/>
      <c r="O1355" s="86"/>
      <c r="P1355" s="92"/>
    </row>
    <row r="1356" spans="2:16" ht="15.75" hidden="1" x14ac:dyDescent="0.25">
      <c r="B1356" s="74"/>
      <c r="C1356" s="73"/>
      <c r="E1356" s="86"/>
      <c r="F1356" s="86"/>
      <c r="H1356" s="73"/>
      <c r="J1356" s="86"/>
      <c r="K1356" s="86"/>
      <c r="M1356" s="72"/>
      <c r="N1356" s="73"/>
      <c r="O1356" s="86"/>
      <c r="P1356" s="92"/>
    </row>
    <row r="1357" spans="2:16" ht="15.75" hidden="1" x14ac:dyDescent="0.25">
      <c r="B1357" s="70" t="str">
        <f>B1352</f>
        <v xml:space="preserve">  </v>
      </c>
      <c r="C1357" s="133" t="s">
        <v>34</v>
      </c>
      <c r="D1357" s="133"/>
      <c r="E1357" s="133"/>
      <c r="F1357" s="133"/>
      <c r="H1357" s="14" t="s">
        <v>103</v>
      </c>
      <c r="J1357" s="86" t="str">
        <f>IFERROR(VLOOKUP(B1357,Calculations!$Z$10:$AB$448,3,FALSE),0)</f>
        <v xml:space="preserve">  </v>
      </c>
      <c r="K1357" s="86"/>
      <c r="M1357" s="14" t="s">
        <v>104</v>
      </c>
      <c r="O1357" s="86" t="str">
        <f>J1357</f>
        <v xml:space="preserve">  </v>
      </c>
      <c r="P1357" s="92"/>
    </row>
    <row r="1358" spans="2:16" ht="15.75" hidden="1" x14ac:dyDescent="0.25">
      <c r="B1358" s="74"/>
      <c r="C1358" s="133"/>
      <c r="D1358" s="133"/>
      <c r="E1358" s="133"/>
      <c r="F1358" s="133"/>
      <c r="H1358" s="77"/>
      <c r="I1358" s="14" t="s">
        <v>91</v>
      </c>
      <c r="J1358" s="86"/>
      <c r="K1358" s="86" t="str">
        <f>J1357</f>
        <v xml:space="preserve">  </v>
      </c>
      <c r="M1358" s="77"/>
      <c r="N1358" s="14" t="s">
        <v>91</v>
      </c>
      <c r="O1358" s="86"/>
      <c r="P1358" s="92" t="str">
        <f>O1357</f>
        <v xml:space="preserve">  </v>
      </c>
    </row>
    <row r="1359" spans="2:16" ht="15.75" hidden="1" x14ac:dyDescent="0.25">
      <c r="B1359" s="74"/>
      <c r="C1359" s="133"/>
      <c r="D1359" s="133"/>
      <c r="E1359" s="133"/>
      <c r="F1359" s="133"/>
      <c r="H1359" s="77"/>
      <c r="J1359" s="86"/>
      <c r="K1359" s="86"/>
      <c r="M1359" s="77"/>
      <c r="O1359" s="86"/>
      <c r="P1359" s="92"/>
    </row>
    <row r="1360" spans="2:16" ht="15.75" hidden="1" x14ac:dyDescent="0.25">
      <c r="B1360" s="74"/>
      <c r="C1360" s="81"/>
      <c r="D1360" s="81"/>
      <c r="E1360" s="81"/>
      <c r="F1360" s="81"/>
      <c r="H1360" s="77"/>
      <c r="J1360" s="86"/>
      <c r="K1360" s="86"/>
      <c r="M1360" s="77"/>
      <c r="O1360" s="86"/>
      <c r="P1360" s="92"/>
    </row>
    <row r="1361" spans="2:16" ht="15.75" hidden="1" x14ac:dyDescent="0.25">
      <c r="B1361" s="70" t="str">
        <f>B1357</f>
        <v xml:space="preserve">  </v>
      </c>
      <c r="C1361" s="14" t="s">
        <v>106</v>
      </c>
      <c r="E1361" s="86" t="str">
        <f>IFERROR(VLOOKUP(B1361,Calculations!$G$10:$W$448,17,FALSE),0)</f>
        <v xml:space="preserve">  </v>
      </c>
      <c r="F1361" s="86"/>
      <c r="H1361" s="133" t="s">
        <v>34</v>
      </c>
      <c r="I1361" s="133"/>
      <c r="J1361" s="133"/>
      <c r="K1361" s="133"/>
      <c r="M1361" s="14" t="s">
        <v>105</v>
      </c>
      <c r="O1361" s="86" t="str">
        <f>E1361</f>
        <v xml:space="preserve">  </v>
      </c>
      <c r="P1361" s="92"/>
    </row>
    <row r="1362" spans="2:16" ht="15.75" hidden="1" x14ac:dyDescent="0.25">
      <c r="B1362" s="75"/>
      <c r="C1362" s="82"/>
      <c r="D1362" s="76" t="s">
        <v>31</v>
      </c>
      <c r="E1362" s="89"/>
      <c r="F1362" s="89" t="str">
        <f>E1361</f>
        <v xml:space="preserve">  </v>
      </c>
      <c r="G1362" s="76"/>
      <c r="H1362" s="134"/>
      <c r="I1362" s="134"/>
      <c r="J1362" s="134"/>
      <c r="K1362" s="134"/>
      <c r="L1362" s="76"/>
      <c r="M1362" s="82"/>
      <c r="N1362" s="76" t="s">
        <v>31</v>
      </c>
      <c r="O1362" s="89"/>
      <c r="P1362" s="90" t="str">
        <f>O1361</f>
        <v xml:space="preserve">  </v>
      </c>
    </row>
    <row r="1363" spans="2:16" ht="15.75" hidden="1" x14ac:dyDescent="0.25">
      <c r="B1363" s="60" t="str">
        <f>IFERROR(IF(EOMONTH(B1361,1)&gt;Questionnaire!$I$9,"  ",EOMONTH(B1361,1)),"  ")</f>
        <v xml:space="preserve">  </v>
      </c>
      <c r="C1363" s="61" t="s">
        <v>32</v>
      </c>
      <c r="D1363" s="61"/>
      <c r="E1363" s="84">
        <f>IFERROR(-VLOOKUP(B1363,Calculations!$G$10:$N$448,8,FALSE),0)</f>
        <v>0</v>
      </c>
      <c r="F1363" s="84"/>
      <c r="G1363" s="61"/>
      <c r="H1363" s="61" t="s">
        <v>102</v>
      </c>
      <c r="I1363" s="61"/>
      <c r="J1363" s="84">
        <f>K1365</f>
        <v>0</v>
      </c>
      <c r="K1363" s="84"/>
      <c r="L1363" s="61"/>
      <c r="M1363" s="61" t="s">
        <v>102</v>
      </c>
      <c r="N1363" s="68"/>
      <c r="O1363" s="84">
        <f>J1363</f>
        <v>0</v>
      </c>
      <c r="P1363" s="91"/>
    </row>
    <row r="1364" spans="2:16" ht="15.75" hidden="1" x14ac:dyDescent="0.25">
      <c r="B1364" s="74"/>
      <c r="C1364" s="14" t="s">
        <v>33</v>
      </c>
      <c r="E1364" s="86" t="str">
        <f>IFERROR(VLOOKUP(B1363,Calculations!$G$10:$M$448,7,FALSE),0)</f>
        <v xml:space="preserve">  </v>
      </c>
      <c r="F1364" s="86"/>
      <c r="H1364" s="14" t="s">
        <v>35</v>
      </c>
      <c r="J1364" s="86" t="str">
        <f>K1366</f>
        <v xml:space="preserve">  </v>
      </c>
      <c r="K1364" s="86"/>
      <c r="M1364" s="14" t="s">
        <v>94</v>
      </c>
      <c r="N1364" s="73"/>
      <c r="O1364" s="86" t="str">
        <f>J1364</f>
        <v xml:space="preserve">  </v>
      </c>
      <c r="P1364" s="92"/>
    </row>
    <row r="1365" spans="2:16" ht="15.75" hidden="1" x14ac:dyDescent="0.25">
      <c r="B1365" s="74"/>
      <c r="C1365" s="73"/>
      <c r="D1365" s="14" t="s">
        <v>31</v>
      </c>
      <c r="E1365" s="86"/>
      <c r="F1365" s="86">
        <f>IFERROR(E1363+E1364,0)</f>
        <v>0</v>
      </c>
      <c r="H1365" s="73"/>
      <c r="I1365" s="14" t="s">
        <v>32</v>
      </c>
      <c r="J1365" s="86"/>
      <c r="K1365" s="86">
        <f>E1363</f>
        <v>0</v>
      </c>
      <c r="M1365" s="72"/>
      <c r="N1365" s="14" t="s">
        <v>31</v>
      </c>
      <c r="O1365" s="86"/>
      <c r="P1365" s="92">
        <f>F1365</f>
        <v>0</v>
      </c>
    </row>
    <row r="1366" spans="2:16" ht="15.75" hidden="1" x14ac:dyDescent="0.25">
      <c r="B1366" s="74"/>
      <c r="C1366" s="73"/>
      <c r="E1366" s="86"/>
      <c r="F1366" s="86"/>
      <c r="H1366" s="73"/>
      <c r="I1366" s="14" t="s">
        <v>33</v>
      </c>
      <c r="J1366" s="86"/>
      <c r="K1366" s="86" t="str">
        <f>E1364</f>
        <v xml:space="preserve">  </v>
      </c>
      <c r="M1366" s="72"/>
      <c r="N1366" s="73"/>
      <c r="O1366" s="86"/>
      <c r="P1366" s="92"/>
    </row>
    <row r="1367" spans="2:16" ht="15.75" hidden="1" x14ac:dyDescent="0.25">
      <c r="B1367" s="74"/>
      <c r="C1367" s="73"/>
      <c r="E1367" s="86"/>
      <c r="F1367" s="86"/>
      <c r="H1367" s="73"/>
      <c r="J1367" s="86"/>
      <c r="K1367" s="86"/>
      <c r="M1367" s="72"/>
      <c r="N1367" s="73"/>
      <c r="O1367" s="86"/>
      <c r="P1367" s="92"/>
    </row>
    <row r="1368" spans="2:16" ht="15.75" hidden="1" x14ac:dyDescent="0.25">
      <c r="B1368" s="70" t="str">
        <f>B1363</f>
        <v xml:space="preserve">  </v>
      </c>
      <c r="C1368" s="133" t="s">
        <v>34</v>
      </c>
      <c r="D1368" s="133"/>
      <c r="E1368" s="133"/>
      <c r="F1368" s="133"/>
      <c r="H1368" s="14" t="s">
        <v>103</v>
      </c>
      <c r="J1368" s="86" t="str">
        <f>IFERROR(VLOOKUP(B1368,Calculations!$Z$10:$AB$448,3,FALSE),0)</f>
        <v xml:space="preserve">  </v>
      </c>
      <c r="K1368" s="86"/>
      <c r="M1368" s="14" t="s">
        <v>104</v>
      </c>
      <c r="O1368" s="86" t="str">
        <f>J1368</f>
        <v xml:space="preserve">  </v>
      </c>
      <c r="P1368" s="92"/>
    </row>
    <row r="1369" spans="2:16" ht="15.75" hidden="1" x14ac:dyDescent="0.25">
      <c r="B1369" s="74"/>
      <c r="C1369" s="133"/>
      <c r="D1369" s="133"/>
      <c r="E1369" s="133"/>
      <c r="F1369" s="133"/>
      <c r="H1369" s="77"/>
      <c r="I1369" s="14" t="s">
        <v>91</v>
      </c>
      <c r="J1369" s="86"/>
      <c r="K1369" s="86" t="str">
        <f>J1368</f>
        <v xml:space="preserve">  </v>
      </c>
      <c r="M1369" s="77"/>
      <c r="N1369" s="14" t="s">
        <v>91</v>
      </c>
      <c r="O1369" s="86"/>
      <c r="P1369" s="92" t="str">
        <f>O1368</f>
        <v xml:space="preserve">  </v>
      </c>
    </row>
    <row r="1370" spans="2:16" ht="15.75" hidden="1" x14ac:dyDescent="0.25">
      <c r="B1370" s="74"/>
      <c r="C1370" s="133"/>
      <c r="D1370" s="133"/>
      <c r="E1370" s="133"/>
      <c r="F1370" s="133"/>
      <c r="H1370" s="77"/>
      <c r="J1370" s="86"/>
      <c r="K1370" s="86"/>
      <c r="M1370" s="77"/>
      <c r="O1370" s="86"/>
      <c r="P1370" s="92"/>
    </row>
    <row r="1371" spans="2:16" ht="15.75" hidden="1" x14ac:dyDescent="0.25">
      <c r="B1371" s="74"/>
      <c r="C1371" s="81"/>
      <c r="D1371" s="81"/>
      <c r="E1371" s="81"/>
      <c r="F1371" s="81"/>
      <c r="H1371" s="77"/>
      <c r="J1371" s="86"/>
      <c r="K1371" s="86"/>
      <c r="M1371" s="77"/>
      <c r="O1371" s="86"/>
      <c r="P1371" s="92"/>
    </row>
    <row r="1372" spans="2:16" ht="15.75" hidden="1" x14ac:dyDescent="0.25">
      <c r="B1372" s="70" t="str">
        <f>B1368</f>
        <v xml:space="preserve">  </v>
      </c>
      <c r="C1372" s="14" t="s">
        <v>106</v>
      </c>
      <c r="E1372" s="86" t="str">
        <f>IFERROR(VLOOKUP(B1372,Calculations!$G$10:$W$448,17,FALSE),0)</f>
        <v xml:space="preserve">  </v>
      </c>
      <c r="F1372" s="86"/>
      <c r="H1372" s="133" t="s">
        <v>34</v>
      </c>
      <c r="I1372" s="133"/>
      <c r="J1372" s="133"/>
      <c r="K1372" s="133"/>
      <c r="M1372" s="14" t="s">
        <v>105</v>
      </c>
      <c r="O1372" s="86" t="str">
        <f>E1372</f>
        <v xml:space="preserve">  </v>
      </c>
      <c r="P1372" s="92"/>
    </row>
    <row r="1373" spans="2:16" ht="15.75" hidden="1" x14ac:dyDescent="0.25">
      <c r="B1373" s="75"/>
      <c r="C1373" s="82"/>
      <c r="D1373" s="76" t="s">
        <v>31</v>
      </c>
      <c r="E1373" s="89"/>
      <c r="F1373" s="89" t="str">
        <f>E1372</f>
        <v xml:space="preserve">  </v>
      </c>
      <c r="G1373" s="76"/>
      <c r="H1373" s="134"/>
      <c r="I1373" s="134"/>
      <c r="J1373" s="134"/>
      <c r="K1373" s="134"/>
      <c r="L1373" s="76"/>
      <c r="M1373" s="82"/>
      <c r="N1373" s="76" t="s">
        <v>31</v>
      </c>
      <c r="O1373" s="89"/>
      <c r="P1373" s="90" t="str">
        <f>O1372</f>
        <v xml:space="preserve">  </v>
      </c>
    </row>
    <row r="1374" spans="2:16" ht="15.75" hidden="1" x14ac:dyDescent="0.25">
      <c r="B1374" s="60" t="str">
        <f>IFERROR(IF(EOMONTH(B1372,1)&gt;Questionnaire!$I$9,"  ",EOMONTH(B1372,1)),"  ")</f>
        <v xml:space="preserve">  </v>
      </c>
      <c r="C1374" s="61" t="s">
        <v>32</v>
      </c>
      <c r="D1374" s="61"/>
      <c r="E1374" s="84">
        <f>IFERROR(-VLOOKUP(B1374,Calculations!$G$10:$N$448,8,FALSE),0)</f>
        <v>0</v>
      </c>
      <c r="F1374" s="84"/>
      <c r="G1374" s="61"/>
      <c r="H1374" s="61" t="s">
        <v>102</v>
      </c>
      <c r="I1374" s="61"/>
      <c r="J1374" s="84">
        <f>K1376</f>
        <v>0</v>
      </c>
      <c r="K1374" s="84"/>
      <c r="L1374" s="61"/>
      <c r="M1374" s="61" t="s">
        <v>102</v>
      </c>
      <c r="N1374" s="68"/>
      <c r="O1374" s="84">
        <f>J1374</f>
        <v>0</v>
      </c>
      <c r="P1374" s="91"/>
    </row>
    <row r="1375" spans="2:16" ht="15.75" hidden="1" x14ac:dyDescent="0.25">
      <c r="B1375" s="74"/>
      <c r="C1375" s="14" t="s">
        <v>33</v>
      </c>
      <c r="E1375" s="86" t="str">
        <f>IFERROR(VLOOKUP(B1374,Calculations!$G$10:$M$448,7,FALSE),0)</f>
        <v xml:space="preserve">  </v>
      </c>
      <c r="F1375" s="86"/>
      <c r="H1375" s="14" t="s">
        <v>35</v>
      </c>
      <c r="J1375" s="86" t="str">
        <f>K1377</f>
        <v xml:space="preserve">  </v>
      </c>
      <c r="K1375" s="86"/>
      <c r="M1375" s="14" t="s">
        <v>94</v>
      </c>
      <c r="N1375" s="73"/>
      <c r="O1375" s="86" t="str">
        <f>J1375</f>
        <v xml:space="preserve">  </v>
      </c>
      <c r="P1375" s="92"/>
    </row>
    <row r="1376" spans="2:16" ht="15.75" hidden="1" x14ac:dyDescent="0.25">
      <c r="B1376" s="74"/>
      <c r="C1376" s="73"/>
      <c r="D1376" s="14" t="s">
        <v>31</v>
      </c>
      <c r="E1376" s="86"/>
      <c r="F1376" s="86">
        <f>IFERROR(E1374+E1375,0)</f>
        <v>0</v>
      </c>
      <c r="H1376" s="73"/>
      <c r="I1376" s="14" t="s">
        <v>32</v>
      </c>
      <c r="J1376" s="86"/>
      <c r="K1376" s="86">
        <f>E1374</f>
        <v>0</v>
      </c>
      <c r="M1376" s="72"/>
      <c r="N1376" s="14" t="s">
        <v>31</v>
      </c>
      <c r="O1376" s="86"/>
      <c r="P1376" s="92">
        <f>F1376</f>
        <v>0</v>
      </c>
    </row>
    <row r="1377" spans="2:16" ht="15.75" hidden="1" x14ac:dyDescent="0.25">
      <c r="B1377" s="74"/>
      <c r="C1377" s="73"/>
      <c r="E1377" s="86"/>
      <c r="F1377" s="86"/>
      <c r="H1377" s="73"/>
      <c r="I1377" s="14" t="s">
        <v>33</v>
      </c>
      <c r="J1377" s="86"/>
      <c r="K1377" s="86" t="str">
        <f>E1375</f>
        <v xml:space="preserve">  </v>
      </c>
      <c r="M1377" s="72"/>
      <c r="N1377" s="73"/>
      <c r="O1377" s="86"/>
      <c r="P1377" s="92"/>
    </row>
    <row r="1378" spans="2:16" ht="15.75" hidden="1" x14ac:dyDescent="0.25">
      <c r="B1378" s="74"/>
      <c r="C1378" s="73"/>
      <c r="E1378" s="86"/>
      <c r="F1378" s="86"/>
      <c r="H1378" s="73"/>
      <c r="J1378" s="86"/>
      <c r="K1378" s="86"/>
      <c r="M1378" s="72"/>
      <c r="N1378" s="73"/>
      <c r="O1378" s="86"/>
      <c r="P1378" s="92"/>
    </row>
    <row r="1379" spans="2:16" ht="15.75" hidden="1" x14ac:dyDescent="0.25">
      <c r="B1379" s="70" t="str">
        <f>B1374</f>
        <v xml:space="preserve">  </v>
      </c>
      <c r="C1379" s="133" t="s">
        <v>34</v>
      </c>
      <c r="D1379" s="133"/>
      <c r="E1379" s="133"/>
      <c r="F1379" s="133"/>
      <c r="H1379" s="14" t="s">
        <v>103</v>
      </c>
      <c r="J1379" s="86" t="str">
        <f>IFERROR(VLOOKUP(B1379,Calculations!$Z$10:$AB$448,3,FALSE),0)</f>
        <v xml:space="preserve">  </v>
      </c>
      <c r="K1379" s="86"/>
      <c r="M1379" s="14" t="s">
        <v>104</v>
      </c>
      <c r="O1379" s="86" t="str">
        <f>J1379</f>
        <v xml:space="preserve">  </v>
      </c>
      <c r="P1379" s="92"/>
    </row>
    <row r="1380" spans="2:16" ht="15.75" hidden="1" x14ac:dyDescent="0.25">
      <c r="B1380" s="74"/>
      <c r="C1380" s="133"/>
      <c r="D1380" s="133"/>
      <c r="E1380" s="133"/>
      <c r="F1380" s="133"/>
      <c r="H1380" s="77"/>
      <c r="I1380" s="14" t="s">
        <v>91</v>
      </c>
      <c r="J1380" s="86"/>
      <c r="K1380" s="86" t="str">
        <f>J1379</f>
        <v xml:space="preserve">  </v>
      </c>
      <c r="M1380" s="77"/>
      <c r="N1380" s="14" t="s">
        <v>91</v>
      </c>
      <c r="O1380" s="86"/>
      <c r="P1380" s="92" t="str">
        <f>O1379</f>
        <v xml:space="preserve">  </v>
      </c>
    </row>
    <row r="1381" spans="2:16" ht="15.75" hidden="1" x14ac:dyDescent="0.25">
      <c r="B1381" s="74"/>
      <c r="C1381" s="133"/>
      <c r="D1381" s="133"/>
      <c r="E1381" s="133"/>
      <c r="F1381" s="133"/>
      <c r="H1381" s="77"/>
      <c r="J1381" s="86"/>
      <c r="K1381" s="86"/>
      <c r="M1381" s="77"/>
      <c r="O1381" s="86"/>
      <c r="P1381" s="92"/>
    </row>
    <row r="1382" spans="2:16" ht="15.75" hidden="1" x14ac:dyDescent="0.25">
      <c r="B1382" s="74"/>
      <c r="C1382" s="81"/>
      <c r="D1382" s="81"/>
      <c r="E1382" s="81"/>
      <c r="F1382" s="81"/>
      <c r="H1382" s="77"/>
      <c r="J1382" s="86"/>
      <c r="K1382" s="86"/>
      <c r="M1382" s="77"/>
      <c r="O1382" s="86"/>
      <c r="P1382" s="92"/>
    </row>
    <row r="1383" spans="2:16" ht="15.75" hidden="1" x14ac:dyDescent="0.25">
      <c r="B1383" s="70" t="str">
        <f>B1379</f>
        <v xml:space="preserve">  </v>
      </c>
      <c r="C1383" s="14" t="s">
        <v>106</v>
      </c>
      <c r="E1383" s="86" t="str">
        <f>IFERROR(VLOOKUP(B1383,Calculations!$G$10:$W$448,17,FALSE),0)</f>
        <v xml:space="preserve">  </v>
      </c>
      <c r="F1383" s="86"/>
      <c r="H1383" s="133" t="s">
        <v>34</v>
      </c>
      <c r="I1383" s="133"/>
      <c r="J1383" s="133"/>
      <c r="K1383" s="133"/>
      <c r="M1383" s="14" t="s">
        <v>105</v>
      </c>
      <c r="O1383" s="86" t="str">
        <f>E1383</f>
        <v xml:space="preserve">  </v>
      </c>
      <c r="P1383" s="92"/>
    </row>
    <row r="1384" spans="2:16" ht="15.75" hidden="1" x14ac:dyDescent="0.25">
      <c r="B1384" s="75"/>
      <c r="C1384" s="82"/>
      <c r="D1384" s="76" t="s">
        <v>31</v>
      </c>
      <c r="E1384" s="89"/>
      <c r="F1384" s="89" t="str">
        <f>E1383</f>
        <v xml:space="preserve">  </v>
      </c>
      <c r="G1384" s="76"/>
      <c r="H1384" s="134"/>
      <c r="I1384" s="134"/>
      <c r="J1384" s="134"/>
      <c r="K1384" s="134"/>
      <c r="L1384" s="76"/>
      <c r="M1384" s="82"/>
      <c r="N1384" s="76" t="s">
        <v>31</v>
      </c>
      <c r="O1384" s="89"/>
      <c r="P1384" s="90" t="str">
        <f>O1383</f>
        <v xml:space="preserve">  </v>
      </c>
    </row>
    <row r="1385" spans="2:16" ht="15.75" hidden="1" x14ac:dyDescent="0.25">
      <c r="B1385" s="60" t="str">
        <f>IFERROR(IF(EOMONTH(B1383,1)&gt;Questionnaire!$I$9,"  ",EOMONTH(B1383,1)),"  ")</f>
        <v xml:space="preserve">  </v>
      </c>
      <c r="C1385" s="61" t="s">
        <v>32</v>
      </c>
      <c r="D1385" s="61"/>
      <c r="E1385" s="84">
        <f>IFERROR(-VLOOKUP(B1385,Calculations!$G$10:$N$448,8,FALSE),0)</f>
        <v>0</v>
      </c>
      <c r="F1385" s="84"/>
      <c r="G1385" s="61"/>
      <c r="H1385" s="61" t="s">
        <v>102</v>
      </c>
      <c r="I1385" s="61"/>
      <c r="J1385" s="84">
        <f>K1396</f>
        <v>0</v>
      </c>
      <c r="K1385" s="84"/>
      <c r="L1385" s="61"/>
      <c r="M1385" s="61" t="s">
        <v>102</v>
      </c>
      <c r="N1385" s="68"/>
      <c r="O1385" s="84">
        <f>J1385</f>
        <v>0</v>
      </c>
      <c r="P1385" s="91"/>
    </row>
    <row r="1386" spans="2:16" ht="15.75" hidden="1" x14ac:dyDescent="0.25">
      <c r="B1386" s="74"/>
      <c r="C1386" s="14" t="s">
        <v>33</v>
      </c>
      <c r="E1386" s="86" t="str">
        <f>IFERROR(VLOOKUP(B1385,Calculations!$G$10:$M$448,7,FALSE),0)</f>
        <v xml:space="preserve">  </v>
      </c>
      <c r="F1386" s="86"/>
      <c r="H1386" s="14" t="s">
        <v>35</v>
      </c>
      <c r="J1386" s="86" t="str">
        <f>K1388</f>
        <v xml:space="preserve">  </v>
      </c>
      <c r="K1386" s="86"/>
      <c r="M1386" s="14" t="s">
        <v>94</v>
      </c>
      <c r="N1386" s="73"/>
      <c r="O1386" s="86" t="str">
        <f>J1386</f>
        <v xml:space="preserve">  </v>
      </c>
      <c r="P1386" s="92"/>
    </row>
    <row r="1387" spans="2:16" ht="15.75" hidden="1" x14ac:dyDescent="0.25">
      <c r="B1387" s="74"/>
      <c r="C1387" s="73"/>
      <c r="D1387" s="14" t="s">
        <v>31</v>
      </c>
      <c r="E1387" s="86"/>
      <c r="F1387" s="86">
        <f>IFERROR(E1385+E1386,0)</f>
        <v>0</v>
      </c>
      <c r="H1387" s="73"/>
      <c r="I1387" s="14" t="s">
        <v>32</v>
      </c>
      <c r="J1387" s="86"/>
      <c r="K1387" s="86">
        <f>E1385</f>
        <v>0</v>
      </c>
      <c r="M1387" s="72"/>
      <c r="N1387" s="14" t="s">
        <v>31</v>
      </c>
      <c r="O1387" s="86"/>
      <c r="P1387" s="92">
        <f>F1396</f>
        <v>0</v>
      </c>
    </row>
    <row r="1388" spans="2:16" ht="15.75" hidden="1" x14ac:dyDescent="0.25">
      <c r="B1388" s="74"/>
      <c r="C1388" s="73"/>
      <c r="E1388" s="86"/>
      <c r="F1388" s="86"/>
      <c r="H1388" s="73"/>
      <c r="I1388" s="14" t="s">
        <v>33</v>
      </c>
      <c r="J1388" s="86"/>
      <c r="K1388" s="86" t="str">
        <f>E1386</f>
        <v xml:space="preserve">  </v>
      </c>
      <c r="M1388" s="72"/>
      <c r="N1388" s="73"/>
      <c r="O1388" s="86"/>
      <c r="P1388" s="92"/>
    </row>
    <row r="1389" spans="2:16" ht="15.75" hidden="1" x14ac:dyDescent="0.25">
      <c r="B1389" s="74"/>
      <c r="C1389" s="73"/>
      <c r="E1389" s="86"/>
      <c r="F1389" s="86"/>
      <c r="H1389" s="73"/>
      <c r="J1389" s="86"/>
      <c r="K1389" s="86"/>
      <c r="M1389" s="72"/>
      <c r="N1389" s="73"/>
      <c r="O1389" s="86"/>
      <c r="P1389" s="92"/>
    </row>
    <row r="1390" spans="2:16" ht="15.75" hidden="1" x14ac:dyDescent="0.25">
      <c r="B1390" s="70" t="str">
        <f>B1385</f>
        <v xml:space="preserve">  </v>
      </c>
      <c r="C1390" s="133" t="s">
        <v>34</v>
      </c>
      <c r="D1390" s="133"/>
      <c r="E1390" s="133"/>
      <c r="F1390" s="133"/>
      <c r="H1390" s="14" t="s">
        <v>103</v>
      </c>
      <c r="J1390" s="86" t="str">
        <f>IFERROR(VLOOKUP(B1390,Calculations!$Z$10:$AB$448,3,FALSE),0)</f>
        <v xml:space="preserve">  </v>
      </c>
      <c r="K1390" s="86"/>
      <c r="M1390" s="14" t="s">
        <v>104</v>
      </c>
      <c r="O1390" s="86" t="str">
        <f>J1390</f>
        <v xml:space="preserve">  </v>
      </c>
      <c r="P1390" s="92"/>
    </row>
    <row r="1391" spans="2:16" ht="15.75" hidden="1" x14ac:dyDescent="0.25">
      <c r="B1391" s="74"/>
      <c r="C1391" s="133"/>
      <c r="D1391" s="133"/>
      <c r="E1391" s="133"/>
      <c r="F1391" s="133"/>
      <c r="H1391" s="77"/>
      <c r="I1391" s="14" t="s">
        <v>91</v>
      </c>
      <c r="J1391" s="86"/>
      <c r="K1391" s="86" t="str">
        <f>J1390</f>
        <v xml:space="preserve">  </v>
      </c>
      <c r="M1391" s="77"/>
      <c r="N1391" s="14" t="s">
        <v>91</v>
      </c>
      <c r="O1391" s="86"/>
      <c r="P1391" s="92" t="str">
        <f>O1390</f>
        <v xml:space="preserve">  </v>
      </c>
    </row>
    <row r="1392" spans="2:16" ht="15.75" hidden="1" x14ac:dyDescent="0.25">
      <c r="B1392" s="74"/>
      <c r="C1392" s="133"/>
      <c r="D1392" s="133"/>
      <c r="E1392" s="133"/>
      <c r="F1392" s="133"/>
      <c r="H1392" s="77"/>
      <c r="J1392" s="86"/>
      <c r="K1392" s="86"/>
      <c r="M1392" s="77"/>
      <c r="O1392" s="86"/>
      <c r="P1392" s="92"/>
    </row>
    <row r="1393" spans="2:16" ht="15.75" hidden="1" x14ac:dyDescent="0.25">
      <c r="B1393" s="74"/>
      <c r="C1393" s="81"/>
      <c r="D1393" s="81"/>
      <c r="E1393" s="81"/>
      <c r="F1393" s="81"/>
      <c r="H1393" s="77"/>
      <c r="J1393" s="86"/>
      <c r="K1393" s="86"/>
      <c r="M1393" s="77"/>
      <c r="O1393" s="86"/>
      <c r="P1393" s="92"/>
    </row>
    <row r="1394" spans="2:16" ht="15.75" hidden="1" x14ac:dyDescent="0.25">
      <c r="B1394" s="70" t="str">
        <f>B1390</f>
        <v xml:space="preserve">  </v>
      </c>
      <c r="C1394" s="14" t="s">
        <v>106</v>
      </c>
      <c r="E1394" s="86" t="str">
        <f>IFERROR(VLOOKUP(B1394,Calculations!$G$10:$W$448,17,FALSE),0)</f>
        <v xml:space="preserve">  </v>
      </c>
      <c r="F1394" s="86"/>
      <c r="H1394" s="133" t="s">
        <v>34</v>
      </c>
      <c r="I1394" s="133"/>
      <c r="J1394" s="133"/>
      <c r="K1394" s="133"/>
      <c r="M1394" s="14" t="s">
        <v>105</v>
      </c>
      <c r="O1394" s="86" t="str">
        <f>E1394</f>
        <v xml:space="preserve">  </v>
      </c>
      <c r="P1394" s="92"/>
    </row>
    <row r="1395" spans="2:16" ht="15.75" hidden="1" x14ac:dyDescent="0.25">
      <c r="B1395" s="75"/>
      <c r="C1395" s="82"/>
      <c r="D1395" s="76" t="s">
        <v>31</v>
      </c>
      <c r="E1395" s="89"/>
      <c r="F1395" s="89" t="str">
        <f>E1394</f>
        <v xml:space="preserve">  </v>
      </c>
      <c r="G1395" s="76"/>
      <c r="H1395" s="134"/>
      <c r="I1395" s="134"/>
      <c r="J1395" s="134"/>
      <c r="K1395" s="134"/>
      <c r="L1395" s="76"/>
      <c r="M1395" s="82"/>
      <c r="N1395" s="76" t="s">
        <v>31</v>
      </c>
      <c r="O1395" s="89"/>
      <c r="P1395" s="90" t="str">
        <f>O1394</f>
        <v xml:space="preserve">  </v>
      </c>
    </row>
    <row r="1396" spans="2:16" ht="15.75" hidden="1" x14ac:dyDescent="0.25">
      <c r="B1396" s="60" t="str">
        <f>IFERROR(IF(EOMONTH(B1394,1)&gt;Questionnaire!$I$9,"  ",EOMONTH(B1394,1)),"  ")</f>
        <v xml:space="preserve">  </v>
      </c>
      <c r="C1396" s="61" t="s">
        <v>32</v>
      </c>
      <c r="D1396" s="61"/>
      <c r="E1396" s="84">
        <f>IFERROR(-VLOOKUP(B1396,Calculations!$G$10:$N$448,8,FALSE),0)</f>
        <v>0</v>
      </c>
      <c r="F1396" s="84"/>
      <c r="G1396" s="61"/>
      <c r="H1396" s="61" t="s">
        <v>102</v>
      </c>
      <c r="I1396" s="61"/>
      <c r="J1396" s="84">
        <f>K1398</f>
        <v>0</v>
      </c>
      <c r="K1396" s="84"/>
      <c r="L1396" s="61"/>
      <c r="M1396" s="61" t="s">
        <v>102</v>
      </c>
      <c r="N1396" s="68"/>
      <c r="O1396" s="84">
        <f>J1396</f>
        <v>0</v>
      </c>
      <c r="P1396" s="91"/>
    </row>
    <row r="1397" spans="2:16" ht="15.75" hidden="1" x14ac:dyDescent="0.25">
      <c r="B1397" s="74"/>
      <c r="C1397" s="14" t="s">
        <v>33</v>
      </c>
      <c r="E1397" s="86" t="str">
        <f>IFERROR(VLOOKUP(B1396,Calculations!$G$10:$M$448,7,FALSE),0)</f>
        <v xml:space="preserve">  </v>
      </c>
      <c r="F1397" s="86"/>
      <c r="H1397" s="14" t="s">
        <v>35</v>
      </c>
      <c r="J1397" s="86" t="str">
        <f>K1399</f>
        <v xml:space="preserve">  </v>
      </c>
      <c r="K1397" s="86"/>
      <c r="M1397" s="14" t="s">
        <v>94</v>
      </c>
      <c r="N1397" s="73"/>
      <c r="O1397" s="86" t="str">
        <f>J1397</f>
        <v xml:space="preserve">  </v>
      </c>
      <c r="P1397" s="92"/>
    </row>
    <row r="1398" spans="2:16" ht="15.75" hidden="1" x14ac:dyDescent="0.25">
      <c r="B1398" s="74"/>
      <c r="C1398" s="73"/>
      <c r="D1398" s="14" t="s">
        <v>31</v>
      </c>
      <c r="E1398" s="86"/>
      <c r="F1398" s="86">
        <f>IFERROR(E1396+E1397,0)</f>
        <v>0</v>
      </c>
      <c r="H1398" s="73"/>
      <c r="I1398" s="14" t="s">
        <v>32</v>
      </c>
      <c r="J1398" s="86"/>
      <c r="K1398" s="86">
        <f>E1396</f>
        <v>0</v>
      </c>
      <c r="M1398" s="72"/>
      <c r="N1398" s="14" t="s">
        <v>31</v>
      </c>
      <c r="O1398" s="86"/>
      <c r="P1398" s="92">
        <f>F1398</f>
        <v>0</v>
      </c>
    </row>
    <row r="1399" spans="2:16" ht="15.75" hidden="1" x14ac:dyDescent="0.25">
      <c r="B1399" s="74"/>
      <c r="C1399" s="73"/>
      <c r="E1399" s="86"/>
      <c r="F1399" s="86"/>
      <c r="H1399" s="73"/>
      <c r="I1399" s="14" t="s">
        <v>33</v>
      </c>
      <c r="J1399" s="86"/>
      <c r="K1399" s="86" t="str">
        <f>E1397</f>
        <v xml:space="preserve">  </v>
      </c>
      <c r="M1399" s="72"/>
      <c r="N1399" s="73"/>
      <c r="O1399" s="86"/>
      <c r="P1399" s="92"/>
    </row>
    <row r="1400" spans="2:16" ht="15.75" hidden="1" x14ac:dyDescent="0.25">
      <c r="B1400" s="74"/>
      <c r="C1400" s="73"/>
      <c r="E1400" s="86"/>
      <c r="F1400" s="86"/>
      <c r="H1400" s="73"/>
      <c r="J1400" s="86"/>
      <c r="K1400" s="86"/>
      <c r="M1400" s="72"/>
      <c r="N1400" s="73"/>
      <c r="O1400" s="86"/>
      <c r="P1400" s="92"/>
    </row>
    <row r="1401" spans="2:16" ht="15.75" hidden="1" x14ac:dyDescent="0.25">
      <c r="B1401" s="70" t="str">
        <f>B1396</f>
        <v xml:space="preserve">  </v>
      </c>
      <c r="C1401" s="133" t="s">
        <v>34</v>
      </c>
      <c r="D1401" s="133"/>
      <c r="E1401" s="133"/>
      <c r="F1401" s="133"/>
      <c r="H1401" s="14" t="s">
        <v>103</v>
      </c>
      <c r="J1401" s="86" t="str">
        <f>IFERROR(VLOOKUP(B1401,Calculations!$Z$10:$AB$448,3,FALSE),0)</f>
        <v xml:space="preserve">  </v>
      </c>
      <c r="K1401" s="86"/>
      <c r="M1401" s="14" t="s">
        <v>104</v>
      </c>
      <c r="O1401" s="86" t="str">
        <f>J1401</f>
        <v xml:space="preserve">  </v>
      </c>
      <c r="P1401" s="92"/>
    </row>
    <row r="1402" spans="2:16" ht="15.75" hidden="1" x14ac:dyDescent="0.25">
      <c r="B1402" s="74"/>
      <c r="C1402" s="133"/>
      <c r="D1402" s="133"/>
      <c r="E1402" s="133"/>
      <c r="F1402" s="133"/>
      <c r="H1402" s="77"/>
      <c r="I1402" s="14" t="s">
        <v>91</v>
      </c>
      <c r="J1402" s="86"/>
      <c r="K1402" s="86" t="str">
        <f>J1401</f>
        <v xml:space="preserve">  </v>
      </c>
      <c r="M1402" s="77"/>
      <c r="N1402" s="14" t="s">
        <v>91</v>
      </c>
      <c r="O1402" s="86"/>
      <c r="P1402" s="92" t="str">
        <f>O1401</f>
        <v xml:space="preserve">  </v>
      </c>
    </row>
    <row r="1403" spans="2:16" ht="15.75" hidden="1" x14ac:dyDescent="0.25">
      <c r="B1403" s="74"/>
      <c r="C1403" s="133"/>
      <c r="D1403" s="133"/>
      <c r="E1403" s="133"/>
      <c r="F1403" s="133"/>
      <c r="H1403" s="77"/>
      <c r="J1403" s="86"/>
      <c r="K1403" s="86"/>
      <c r="M1403" s="77"/>
      <c r="O1403" s="86"/>
      <c r="P1403" s="92"/>
    </row>
    <row r="1404" spans="2:16" ht="15.75" hidden="1" x14ac:dyDescent="0.25">
      <c r="B1404" s="74"/>
      <c r="C1404" s="81"/>
      <c r="D1404" s="81"/>
      <c r="E1404" s="81"/>
      <c r="F1404" s="81"/>
      <c r="H1404" s="77"/>
      <c r="J1404" s="86"/>
      <c r="K1404" s="86"/>
      <c r="M1404" s="77"/>
      <c r="O1404" s="86"/>
      <c r="P1404" s="92"/>
    </row>
    <row r="1405" spans="2:16" ht="15.75" hidden="1" x14ac:dyDescent="0.25">
      <c r="B1405" s="70" t="str">
        <f>B1401</f>
        <v xml:space="preserve">  </v>
      </c>
      <c r="C1405" s="14" t="s">
        <v>106</v>
      </c>
      <c r="E1405" s="86" t="str">
        <f>IFERROR(VLOOKUP(B1405,Calculations!$G$10:$W$448,17,FALSE),0)</f>
        <v xml:space="preserve">  </v>
      </c>
      <c r="F1405" s="86"/>
      <c r="H1405" s="133" t="s">
        <v>34</v>
      </c>
      <c r="I1405" s="133"/>
      <c r="J1405" s="133"/>
      <c r="K1405" s="133"/>
      <c r="M1405" s="14" t="s">
        <v>105</v>
      </c>
      <c r="O1405" s="86" t="str">
        <f>E1405</f>
        <v xml:space="preserve">  </v>
      </c>
      <c r="P1405" s="92"/>
    </row>
    <row r="1406" spans="2:16" ht="15.75" hidden="1" x14ac:dyDescent="0.25">
      <c r="B1406" s="75"/>
      <c r="C1406" s="82"/>
      <c r="D1406" s="76" t="s">
        <v>31</v>
      </c>
      <c r="E1406" s="89"/>
      <c r="F1406" s="89" t="str">
        <f>E1405</f>
        <v xml:space="preserve">  </v>
      </c>
      <c r="G1406" s="76"/>
      <c r="H1406" s="134"/>
      <c r="I1406" s="134"/>
      <c r="J1406" s="134"/>
      <c r="K1406" s="134"/>
      <c r="L1406" s="76"/>
      <c r="M1406" s="82"/>
      <c r="N1406" s="76" t="s">
        <v>31</v>
      </c>
      <c r="O1406" s="89"/>
      <c r="P1406" s="90" t="str">
        <f>O1405</f>
        <v xml:space="preserve">  </v>
      </c>
    </row>
    <row r="1407" spans="2:16" ht="15.75" hidden="1" x14ac:dyDescent="0.25">
      <c r="B1407" s="60" t="str">
        <f>IFERROR(IF(EOMONTH(B1405,1)&gt;Questionnaire!$I$9,"  ",EOMONTH(B1405,1)),"  ")</f>
        <v xml:space="preserve">  </v>
      </c>
      <c r="C1407" s="61" t="s">
        <v>32</v>
      </c>
      <c r="D1407" s="61"/>
      <c r="E1407" s="84">
        <f>IFERROR(-VLOOKUP(B1407,Calculations!$G$10:$N$448,8,FALSE),0)</f>
        <v>0</v>
      </c>
      <c r="F1407" s="84"/>
      <c r="G1407" s="61"/>
      <c r="H1407" s="61" t="s">
        <v>102</v>
      </c>
      <c r="I1407" s="61"/>
      <c r="J1407" s="84">
        <f>K1409</f>
        <v>0</v>
      </c>
      <c r="K1407" s="84"/>
      <c r="L1407" s="61"/>
      <c r="M1407" s="61" t="s">
        <v>102</v>
      </c>
      <c r="N1407" s="68"/>
      <c r="O1407" s="84">
        <f>J1407</f>
        <v>0</v>
      </c>
      <c r="P1407" s="91"/>
    </row>
    <row r="1408" spans="2:16" ht="15.75" hidden="1" x14ac:dyDescent="0.25">
      <c r="B1408" s="74"/>
      <c r="C1408" s="14" t="s">
        <v>33</v>
      </c>
      <c r="E1408" s="86" t="str">
        <f>IFERROR(VLOOKUP(B1407,Calculations!$G$10:$M$448,7,FALSE),0)</f>
        <v xml:space="preserve">  </v>
      </c>
      <c r="F1408" s="86"/>
      <c r="H1408" s="14" t="s">
        <v>35</v>
      </c>
      <c r="J1408" s="86" t="str">
        <f>K1410</f>
        <v xml:space="preserve">  </v>
      </c>
      <c r="K1408" s="86"/>
      <c r="M1408" s="14" t="s">
        <v>94</v>
      </c>
      <c r="N1408" s="73"/>
      <c r="O1408" s="86" t="str">
        <f>J1408</f>
        <v xml:space="preserve">  </v>
      </c>
      <c r="P1408" s="92"/>
    </row>
    <row r="1409" spans="2:16" ht="15.75" hidden="1" x14ac:dyDescent="0.25">
      <c r="B1409" s="74"/>
      <c r="C1409" s="73"/>
      <c r="D1409" s="14" t="s">
        <v>31</v>
      </c>
      <c r="E1409" s="86"/>
      <c r="F1409" s="86">
        <f>IFERROR(E1407+E1408,0)</f>
        <v>0</v>
      </c>
      <c r="H1409" s="73"/>
      <c r="I1409" s="14" t="s">
        <v>32</v>
      </c>
      <c r="J1409" s="86"/>
      <c r="K1409" s="86">
        <f>E1407</f>
        <v>0</v>
      </c>
      <c r="M1409" s="72"/>
      <c r="N1409" s="14" t="s">
        <v>31</v>
      </c>
      <c r="O1409" s="86"/>
      <c r="P1409" s="92">
        <f>F1409</f>
        <v>0</v>
      </c>
    </row>
    <row r="1410" spans="2:16" ht="15.75" hidden="1" x14ac:dyDescent="0.25">
      <c r="B1410" s="74"/>
      <c r="C1410" s="73"/>
      <c r="E1410" s="86"/>
      <c r="F1410" s="86"/>
      <c r="H1410" s="73"/>
      <c r="I1410" s="14" t="s">
        <v>33</v>
      </c>
      <c r="J1410" s="86"/>
      <c r="K1410" s="86" t="str">
        <f>E1408</f>
        <v xml:space="preserve">  </v>
      </c>
      <c r="M1410" s="72"/>
      <c r="N1410" s="73"/>
      <c r="O1410" s="86"/>
      <c r="P1410" s="92"/>
    </row>
    <row r="1411" spans="2:16" ht="15.75" hidden="1" x14ac:dyDescent="0.25">
      <c r="B1411" s="74"/>
      <c r="C1411" s="73"/>
      <c r="E1411" s="86"/>
      <c r="F1411" s="86"/>
      <c r="H1411" s="73"/>
      <c r="J1411" s="86"/>
      <c r="K1411" s="86"/>
      <c r="M1411" s="72"/>
      <c r="N1411" s="73"/>
      <c r="O1411" s="86"/>
      <c r="P1411" s="92"/>
    </row>
    <row r="1412" spans="2:16" ht="15.75" hidden="1" x14ac:dyDescent="0.25">
      <c r="B1412" s="70" t="str">
        <f>B1407</f>
        <v xml:space="preserve">  </v>
      </c>
      <c r="C1412" s="133" t="s">
        <v>34</v>
      </c>
      <c r="D1412" s="133"/>
      <c r="E1412" s="133"/>
      <c r="F1412" s="133"/>
      <c r="H1412" s="14" t="s">
        <v>103</v>
      </c>
      <c r="J1412" s="86" t="str">
        <f>IFERROR(VLOOKUP(B1412,Calculations!$Z$10:$AB$448,3,FALSE),0)</f>
        <v xml:space="preserve">  </v>
      </c>
      <c r="K1412" s="86"/>
      <c r="M1412" s="14" t="s">
        <v>104</v>
      </c>
      <c r="O1412" s="86" t="str">
        <f>J1412</f>
        <v xml:space="preserve">  </v>
      </c>
      <c r="P1412" s="92"/>
    </row>
    <row r="1413" spans="2:16" ht="15.75" hidden="1" x14ac:dyDescent="0.25">
      <c r="B1413" s="74"/>
      <c r="C1413" s="133"/>
      <c r="D1413" s="133"/>
      <c r="E1413" s="133"/>
      <c r="F1413" s="133"/>
      <c r="H1413" s="77"/>
      <c r="I1413" s="14" t="s">
        <v>91</v>
      </c>
      <c r="J1413" s="86"/>
      <c r="K1413" s="86" t="str">
        <f>J1412</f>
        <v xml:space="preserve">  </v>
      </c>
      <c r="M1413" s="77"/>
      <c r="N1413" s="14" t="s">
        <v>91</v>
      </c>
      <c r="O1413" s="86"/>
      <c r="P1413" s="92" t="str">
        <f>O1412</f>
        <v xml:space="preserve">  </v>
      </c>
    </row>
    <row r="1414" spans="2:16" ht="15.75" hidden="1" x14ac:dyDescent="0.25">
      <c r="B1414" s="74"/>
      <c r="C1414" s="133"/>
      <c r="D1414" s="133"/>
      <c r="E1414" s="133"/>
      <c r="F1414" s="133"/>
      <c r="H1414" s="77"/>
      <c r="J1414" s="86"/>
      <c r="K1414" s="86"/>
      <c r="M1414" s="77"/>
      <c r="O1414" s="86"/>
      <c r="P1414" s="92"/>
    </row>
    <row r="1415" spans="2:16" ht="15.75" hidden="1" x14ac:dyDescent="0.25">
      <c r="B1415" s="74"/>
      <c r="C1415" s="81"/>
      <c r="D1415" s="81"/>
      <c r="E1415" s="81"/>
      <c r="F1415" s="81"/>
      <c r="H1415" s="77"/>
      <c r="J1415" s="86"/>
      <c r="K1415" s="86"/>
      <c r="M1415" s="77"/>
      <c r="O1415" s="86"/>
      <c r="P1415" s="92"/>
    </row>
    <row r="1416" spans="2:16" ht="15.75" hidden="1" x14ac:dyDescent="0.25">
      <c r="B1416" s="70" t="str">
        <f>B1412</f>
        <v xml:space="preserve">  </v>
      </c>
      <c r="C1416" s="14" t="s">
        <v>106</v>
      </c>
      <c r="E1416" s="86" t="str">
        <f>IFERROR(VLOOKUP(B1416,Calculations!$G$10:$W$448,17,FALSE),0)</f>
        <v xml:space="preserve">  </v>
      </c>
      <c r="F1416" s="86"/>
      <c r="H1416" s="133" t="s">
        <v>34</v>
      </c>
      <c r="I1416" s="133"/>
      <c r="J1416" s="133"/>
      <c r="K1416" s="133"/>
      <c r="M1416" s="14" t="s">
        <v>105</v>
      </c>
      <c r="O1416" s="86" t="str">
        <f>E1416</f>
        <v xml:space="preserve">  </v>
      </c>
      <c r="P1416" s="92"/>
    </row>
    <row r="1417" spans="2:16" ht="15.75" hidden="1" x14ac:dyDescent="0.25">
      <c r="B1417" s="75"/>
      <c r="C1417" s="82"/>
      <c r="D1417" s="76" t="s">
        <v>31</v>
      </c>
      <c r="E1417" s="89"/>
      <c r="F1417" s="89" t="str">
        <f>E1416</f>
        <v xml:space="preserve">  </v>
      </c>
      <c r="G1417" s="76"/>
      <c r="H1417" s="134"/>
      <c r="I1417" s="134"/>
      <c r="J1417" s="134"/>
      <c r="K1417" s="134"/>
      <c r="L1417" s="76"/>
      <c r="M1417" s="82"/>
      <c r="N1417" s="76" t="s">
        <v>31</v>
      </c>
      <c r="O1417" s="89"/>
      <c r="P1417" s="90" t="str">
        <f>O1416</f>
        <v xml:space="preserve">  </v>
      </c>
    </row>
    <row r="1418" spans="2:16" ht="15.75" hidden="1" x14ac:dyDescent="0.25">
      <c r="B1418" s="60" t="str">
        <f>IFERROR(IF(EOMONTH(B1416,1)&gt;Questionnaire!$I$9,"  ",EOMONTH(B1416,1)),"  ")</f>
        <v xml:space="preserve">  </v>
      </c>
      <c r="C1418" s="61" t="s">
        <v>32</v>
      </c>
      <c r="D1418" s="61"/>
      <c r="E1418" s="84">
        <f>IFERROR(-VLOOKUP(B1418,Calculations!$G$10:$N$448,8,FALSE),0)</f>
        <v>0</v>
      </c>
      <c r="F1418" s="84"/>
      <c r="G1418" s="61"/>
      <c r="H1418" s="61" t="s">
        <v>102</v>
      </c>
      <c r="I1418" s="61"/>
      <c r="J1418" s="84">
        <f>K1420</f>
        <v>0</v>
      </c>
      <c r="K1418" s="84"/>
      <c r="L1418" s="61"/>
      <c r="M1418" s="61" t="s">
        <v>102</v>
      </c>
      <c r="N1418" s="68"/>
      <c r="O1418" s="84">
        <f>J1418</f>
        <v>0</v>
      </c>
      <c r="P1418" s="91"/>
    </row>
    <row r="1419" spans="2:16" ht="15.75" hidden="1" x14ac:dyDescent="0.25">
      <c r="B1419" s="74"/>
      <c r="C1419" s="14" t="s">
        <v>33</v>
      </c>
      <c r="E1419" s="86" t="str">
        <f>IFERROR(VLOOKUP(B1418,Calculations!$G$10:$M$448,7,FALSE),0)</f>
        <v xml:space="preserve">  </v>
      </c>
      <c r="F1419" s="86"/>
      <c r="H1419" s="14" t="s">
        <v>35</v>
      </c>
      <c r="J1419" s="86" t="str">
        <f>K1421</f>
        <v xml:space="preserve">  </v>
      </c>
      <c r="K1419" s="86"/>
      <c r="M1419" s="14" t="s">
        <v>94</v>
      </c>
      <c r="N1419" s="73"/>
      <c r="O1419" s="86" t="str">
        <f>J1419</f>
        <v xml:space="preserve">  </v>
      </c>
      <c r="P1419" s="92"/>
    </row>
    <row r="1420" spans="2:16" ht="15.75" hidden="1" x14ac:dyDescent="0.25">
      <c r="B1420" s="74"/>
      <c r="C1420" s="73"/>
      <c r="D1420" s="14" t="s">
        <v>31</v>
      </c>
      <c r="E1420" s="86"/>
      <c r="F1420" s="86">
        <f>IFERROR(E1418+E1419,0)</f>
        <v>0</v>
      </c>
      <c r="H1420" s="73"/>
      <c r="I1420" s="14" t="s">
        <v>32</v>
      </c>
      <c r="J1420" s="86"/>
      <c r="K1420" s="86">
        <f>E1418</f>
        <v>0</v>
      </c>
      <c r="M1420" s="72"/>
      <c r="N1420" s="14" t="s">
        <v>31</v>
      </c>
      <c r="O1420" s="86"/>
      <c r="P1420" s="92">
        <f>F1420</f>
        <v>0</v>
      </c>
    </row>
    <row r="1421" spans="2:16" ht="15.75" hidden="1" x14ac:dyDescent="0.25">
      <c r="B1421" s="74"/>
      <c r="C1421" s="73"/>
      <c r="E1421" s="86"/>
      <c r="F1421" s="86"/>
      <c r="H1421" s="73"/>
      <c r="I1421" s="14" t="s">
        <v>33</v>
      </c>
      <c r="J1421" s="86"/>
      <c r="K1421" s="86" t="str">
        <f>E1419</f>
        <v xml:space="preserve">  </v>
      </c>
      <c r="M1421" s="72"/>
      <c r="N1421" s="73"/>
      <c r="O1421" s="86"/>
      <c r="P1421" s="92"/>
    </row>
    <row r="1422" spans="2:16" ht="15.75" hidden="1" x14ac:dyDescent="0.25">
      <c r="B1422" s="74"/>
      <c r="C1422" s="73"/>
      <c r="E1422" s="86"/>
      <c r="F1422" s="86"/>
      <c r="H1422" s="73"/>
      <c r="J1422" s="86"/>
      <c r="K1422" s="86"/>
      <c r="M1422" s="72"/>
      <c r="N1422" s="73"/>
      <c r="O1422" s="86"/>
      <c r="P1422" s="92"/>
    </row>
    <row r="1423" spans="2:16" ht="15.75" hidden="1" x14ac:dyDescent="0.25">
      <c r="B1423" s="70" t="str">
        <f>B1418</f>
        <v xml:space="preserve">  </v>
      </c>
      <c r="C1423" s="133" t="s">
        <v>34</v>
      </c>
      <c r="D1423" s="133"/>
      <c r="E1423" s="133"/>
      <c r="F1423" s="133"/>
      <c r="H1423" s="14" t="s">
        <v>103</v>
      </c>
      <c r="J1423" s="86" t="str">
        <f>IFERROR(VLOOKUP(B1423,Calculations!$Z$10:$AB$448,3,FALSE),0)</f>
        <v xml:space="preserve">  </v>
      </c>
      <c r="K1423" s="86"/>
      <c r="M1423" s="14" t="s">
        <v>104</v>
      </c>
      <c r="O1423" s="86" t="str">
        <f>J1423</f>
        <v xml:space="preserve">  </v>
      </c>
      <c r="P1423" s="92"/>
    </row>
    <row r="1424" spans="2:16" ht="15.75" hidden="1" x14ac:dyDescent="0.25">
      <c r="B1424" s="74"/>
      <c r="C1424" s="133"/>
      <c r="D1424" s="133"/>
      <c r="E1424" s="133"/>
      <c r="F1424" s="133"/>
      <c r="H1424" s="77"/>
      <c r="I1424" s="14" t="s">
        <v>91</v>
      </c>
      <c r="J1424" s="86"/>
      <c r="K1424" s="86" t="str">
        <f>J1423</f>
        <v xml:space="preserve">  </v>
      </c>
      <c r="M1424" s="77"/>
      <c r="N1424" s="14" t="s">
        <v>91</v>
      </c>
      <c r="O1424" s="86"/>
      <c r="P1424" s="92" t="str">
        <f>O1423</f>
        <v xml:space="preserve">  </v>
      </c>
    </row>
    <row r="1425" spans="2:16" ht="15.75" hidden="1" x14ac:dyDescent="0.25">
      <c r="B1425" s="74"/>
      <c r="C1425" s="133"/>
      <c r="D1425" s="133"/>
      <c r="E1425" s="133"/>
      <c r="F1425" s="133"/>
      <c r="H1425" s="77"/>
      <c r="J1425" s="86"/>
      <c r="K1425" s="86"/>
      <c r="M1425" s="77"/>
      <c r="O1425" s="86"/>
      <c r="P1425" s="92"/>
    </row>
    <row r="1426" spans="2:16" ht="15.75" hidden="1" x14ac:dyDescent="0.25">
      <c r="B1426" s="74"/>
      <c r="C1426" s="81"/>
      <c r="D1426" s="81"/>
      <c r="E1426" s="81"/>
      <c r="F1426" s="81"/>
      <c r="H1426" s="77"/>
      <c r="J1426" s="86"/>
      <c r="K1426" s="86"/>
      <c r="M1426" s="77"/>
      <c r="O1426" s="86"/>
      <c r="P1426" s="92"/>
    </row>
    <row r="1427" spans="2:16" ht="15.75" hidden="1" x14ac:dyDescent="0.25">
      <c r="B1427" s="70" t="str">
        <f>B1423</f>
        <v xml:space="preserve">  </v>
      </c>
      <c r="C1427" s="14" t="s">
        <v>106</v>
      </c>
      <c r="E1427" s="86" t="str">
        <f>IFERROR(VLOOKUP(B1427,Calculations!$G$10:$W$448,17,FALSE),0)</f>
        <v xml:space="preserve">  </v>
      </c>
      <c r="F1427" s="86"/>
      <c r="H1427" s="133" t="s">
        <v>34</v>
      </c>
      <c r="I1427" s="133"/>
      <c r="J1427" s="133"/>
      <c r="K1427" s="133"/>
      <c r="M1427" s="14" t="s">
        <v>105</v>
      </c>
      <c r="O1427" s="86" t="str">
        <f>E1427</f>
        <v xml:space="preserve">  </v>
      </c>
      <c r="P1427" s="92"/>
    </row>
    <row r="1428" spans="2:16" ht="15.75" hidden="1" x14ac:dyDescent="0.25">
      <c r="B1428" s="75"/>
      <c r="C1428" s="82"/>
      <c r="D1428" s="76" t="s">
        <v>31</v>
      </c>
      <c r="E1428" s="89"/>
      <c r="F1428" s="89" t="str">
        <f>E1427</f>
        <v xml:space="preserve">  </v>
      </c>
      <c r="G1428" s="76"/>
      <c r="H1428" s="134"/>
      <c r="I1428" s="134"/>
      <c r="J1428" s="134"/>
      <c r="K1428" s="134"/>
      <c r="L1428" s="76"/>
      <c r="M1428" s="82"/>
      <c r="N1428" s="76" t="s">
        <v>31</v>
      </c>
      <c r="O1428" s="89"/>
      <c r="P1428" s="90" t="str">
        <f>O1427</f>
        <v xml:space="preserve">  </v>
      </c>
    </row>
    <row r="1429" spans="2:16" ht="15.75" hidden="1" x14ac:dyDescent="0.25">
      <c r="B1429" s="60" t="str">
        <f>IFERROR(IF(EOMONTH(B1427,1)&gt;Questionnaire!$I$9,"  ",EOMONTH(B1427,1)),"  ")</f>
        <v xml:space="preserve">  </v>
      </c>
      <c r="C1429" s="61" t="s">
        <v>32</v>
      </c>
      <c r="D1429" s="61"/>
      <c r="E1429" s="84">
        <f>IFERROR(-VLOOKUP(B1429,Calculations!$G$10:$N$448,8,FALSE),0)</f>
        <v>0</v>
      </c>
      <c r="F1429" s="84"/>
      <c r="G1429" s="61"/>
      <c r="H1429" s="61" t="s">
        <v>102</v>
      </c>
      <c r="I1429" s="61"/>
      <c r="J1429" s="84">
        <f>K1431</f>
        <v>0</v>
      </c>
      <c r="K1429" s="84"/>
      <c r="L1429" s="61"/>
      <c r="M1429" s="61" t="s">
        <v>102</v>
      </c>
      <c r="N1429" s="68"/>
      <c r="O1429" s="84">
        <f>J1429</f>
        <v>0</v>
      </c>
      <c r="P1429" s="91"/>
    </row>
    <row r="1430" spans="2:16" ht="15.75" hidden="1" x14ac:dyDescent="0.25">
      <c r="B1430" s="74"/>
      <c r="C1430" s="14" t="s">
        <v>33</v>
      </c>
      <c r="E1430" s="86" t="str">
        <f>IFERROR(VLOOKUP(B1429,Calculations!$G$10:$M$448,7,FALSE),0)</f>
        <v xml:space="preserve">  </v>
      </c>
      <c r="F1430" s="86"/>
      <c r="H1430" s="14" t="s">
        <v>35</v>
      </c>
      <c r="J1430" s="86" t="str">
        <f>K1432</f>
        <v xml:space="preserve">  </v>
      </c>
      <c r="K1430" s="86"/>
      <c r="M1430" s="14" t="s">
        <v>94</v>
      </c>
      <c r="N1430" s="73"/>
      <c r="O1430" s="86" t="str">
        <f>J1430</f>
        <v xml:space="preserve">  </v>
      </c>
      <c r="P1430" s="92"/>
    </row>
    <row r="1431" spans="2:16" ht="15.75" hidden="1" x14ac:dyDescent="0.25">
      <c r="B1431" s="74"/>
      <c r="C1431" s="73"/>
      <c r="D1431" s="14" t="s">
        <v>31</v>
      </c>
      <c r="E1431" s="86"/>
      <c r="F1431" s="86">
        <f>IFERROR(E1429+E1430,0)</f>
        <v>0</v>
      </c>
      <c r="H1431" s="73"/>
      <c r="I1431" s="14" t="s">
        <v>32</v>
      </c>
      <c r="J1431" s="86"/>
      <c r="K1431" s="86">
        <f>E1429</f>
        <v>0</v>
      </c>
      <c r="M1431" s="72"/>
      <c r="N1431" s="14" t="s">
        <v>31</v>
      </c>
      <c r="O1431" s="86"/>
      <c r="P1431" s="92">
        <f>F1431</f>
        <v>0</v>
      </c>
    </row>
    <row r="1432" spans="2:16" ht="15.75" hidden="1" x14ac:dyDescent="0.25">
      <c r="B1432" s="74"/>
      <c r="C1432" s="73"/>
      <c r="E1432" s="86"/>
      <c r="F1432" s="86"/>
      <c r="H1432" s="73"/>
      <c r="I1432" s="14" t="s">
        <v>33</v>
      </c>
      <c r="J1432" s="86"/>
      <c r="K1432" s="86" t="str">
        <f>E1430</f>
        <v xml:space="preserve">  </v>
      </c>
      <c r="M1432" s="72"/>
      <c r="N1432" s="73"/>
      <c r="O1432" s="86"/>
      <c r="P1432" s="92"/>
    </row>
    <row r="1433" spans="2:16" ht="15.75" hidden="1" x14ac:dyDescent="0.25">
      <c r="B1433" s="74"/>
      <c r="C1433" s="73"/>
      <c r="E1433" s="86"/>
      <c r="F1433" s="86"/>
      <c r="H1433" s="73"/>
      <c r="J1433" s="86"/>
      <c r="K1433" s="86"/>
      <c r="M1433" s="72"/>
      <c r="N1433" s="73"/>
      <c r="O1433" s="86"/>
      <c r="P1433" s="92"/>
    </row>
    <row r="1434" spans="2:16" ht="15.75" hidden="1" x14ac:dyDescent="0.25">
      <c r="B1434" s="70" t="str">
        <f>B1429</f>
        <v xml:space="preserve">  </v>
      </c>
      <c r="C1434" s="133" t="s">
        <v>34</v>
      </c>
      <c r="D1434" s="133"/>
      <c r="E1434" s="133"/>
      <c r="F1434" s="133"/>
      <c r="H1434" s="14" t="s">
        <v>103</v>
      </c>
      <c r="J1434" s="86" t="str">
        <f>IFERROR(VLOOKUP(B1434,Calculations!$Z$10:$AB$448,3,FALSE),0)</f>
        <v xml:space="preserve">  </v>
      </c>
      <c r="K1434" s="86"/>
      <c r="M1434" s="14" t="s">
        <v>104</v>
      </c>
      <c r="O1434" s="86" t="str">
        <f>J1434</f>
        <v xml:space="preserve">  </v>
      </c>
      <c r="P1434" s="92"/>
    </row>
    <row r="1435" spans="2:16" ht="15.75" hidden="1" x14ac:dyDescent="0.25">
      <c r="B1435" s="74"/>
      <c r="C1435" s="133"/>
      <c r="D1435" s="133"/>
      <c r="E1435" s="133"/>
      <c r="F1435" s="133"/>
      <c r="H1435" s="77"/>
      <c r="I1435" s="14" t="s">
        <v>91</v>
      </c>
      <c r="J1435" s="86"/>
      <c r="K1435" s="86" t="str">
        <f>J1434</f>
        <v xml:space="preserve">  </v>
      </c>
      <c r="M1435" s="77"/>
      <c r="N1435" s="14" t="s">
        <v>91</v>
      </c>
      <c r="O1435" s="86"/>
      <c r="P1435" s="92" t="str">
        <f>O1434</f>
        <v xml:space="preserve">  </v>
      </c>
    </row>
    <row r="1436" spans="2:16" ht="15.75" hidden="1" x14ac:dyDescent="0.25">
      <c r="B1436" s="74"/>
      <c r="C1436" s="133"/>
      <c r="D1436" s="133"/>
      <c r="E1436" s="133"/>
      <c r="F1436" s="133"/>
      <c r="H1436" s="77"/>
      <c r="J1436" s="86"/>
      <c r="K1436" s="86"/>
      <c r="M1436" s="77"/>
      <c r="O1436" s="86"/>
      <c r="P1436" s="92"/>
    </row>
    <row r="1437" spans="2:16" ht="15.75" hidden="1" x14ac:dyDescent="0.25">
      <c r="B1437" s="74"/>
      <c r="C1437" s="81"/>
      <c r="D1437" s="81"/>
      <c r="E1437" s="81"/>
      <c r="F1437" s="81"/>
      <c r="H1437" s="77"/>
      <c r="J1437" s="86"/>
      <c r="K1437" s="86"/>
      <c r="M1437" s="77"/>
      <c r="O1437" s="86"/>
      <c r="P1437" s="92"/>
    </row>
    <row r="1438" spans="2:16" ht="15.75" hidden="1" x14ac:dyDescent="0.25">
      <c r="B1438" s="70" t="str">
        <f>B1434</f>
        <v xml:space="preserve">  </v>
      </c>
      <c r="C1438" s="14" t="s">
        <v>106</v>
      </c>
      <c r="E1438" s="86" t="str">
        <f>IFERROR(VLOOKUP(B1438,Calculations!$G$10:$W$448,17,FALSE),0)</f>
        <v xml:space="preserve">  </v>
      </c>
      <c r="F1438" s="86"/>
      <c r="H1438" s="133" t="s">
        <v>34</v>
      </c>
      <c r="I1438" s="133"/>
      <c r="J1438" s="133"/>
      <c r="K1438" s="133"/>
      <c r="M1438" s="14" t="s">
        <v>105</v>
      </c>
      <c r="O1438" s="86" t="str">
        <f>E1438</f>
        <v xml:space="preserve">  </v>
      </c>
      <c r="P1438" s="92"/>
    </row>
    <row r="1439" spans="2:16" ht="15.75" hidden="1" x14ac:dyDescent="0.25">
      <c r="B1439" s="75"/>
      <c r="C1439" s="82"/>
      <c r="D1439" s="76" t="s">
        <v>31</v>
      </c>
      <c r="E1439" s="89"/>
      <c r="F1439" s="89" t="str">
        <f>E1438</f>
        <v xml:space="preserve">  </v>
      </c>
      <c r="G1439" s="76"/>
      <c r="H1439" s="134"/>
      <c r="I1439" s="134"/>
      <c r="J1439" s="134"/>
      <c r="K1439" s="134"/>
      <c r="L1439" s="76"/>
      <c r="M1439" s="82"/>
      <c r="N1439" s="76" t="s">
        <v>31</v>
      </c>
      <c r="O1439" s="89"/>
      <c r="P1439" s="90" t="str">
        <f>O1438</f>
        <v xml:space="preserve">  </v>
      </c>
    </row>
    <row r="1440" spans="2:16" ht="15.75" hidden="1" x14ac:dyDescent="0.25">
      <c r="B1440" s="60" t="str">
        <f>IFERROR(IF(EOMONTH(B1438,1)&gt;Questionnaire!$I$9,"  ",EOMONTH(B1438,1)),"  ")</f>
        <v xml:space="preserve">  </v>
      </c>
      <c r="C1440" s="61" t="s">
        <v>32</v>
      </c>
      <c r="D1440" s="61"/>
      <c r="E1440" s="84">
        <f>IFERROR(-VLOOKUP(B1440,Calculations!$G$10:$N$448,8,FALSE),0)</f>
        <v>0</v>
      </c>
      <c r="F1440" s="84"/>
      <c r="G1440" s="61"/>
      <c r="H1440" s="61" t="s">
        <v>102</v>
      </c>
      <c r="I1440" s="61"/>
      <c r="J1440" s="84">
        <f>K1442</f>
        <v>0</v>
      </c>
      <c r="K1440" s="84"/>
      <c r="L1440" s="61"/>
      <c r="M1440" s="61" t="s">
        <v>102</v>
      </c>
      <c r="N1440" s="68"/>
      <c r="O1440" s="84">
        <f>J1440</f>
        <v>0</v>
      </c>
      <c r="P1440" s="91"/>
    </row>
    <row r="1441" spans="2:16" ht="15.75" hidden="1" x14ac:dyDescent="0.25">
      <c r="B1441" s="74"/>
      <c r="C1441" s="14" t="s">
        <v>33</v>
      </c>
      <c r="E1441" s="86" t="str">
        <f>IFERROR(VLOOKUP(B1440,Calculations!$G$10:$M$448,7,FALSE),0)</f>
        <v xml:space="preserve">  </v>
      </c>
      <c r="F1441" s="86"/>
      <c r="H1441" s="14" t="s">
        <v>35</v>
      </c>
      <c r="J1441" s="86" t="str">
        <f>K1443</f>
        <v xml:space="preserve">  </v>
      </c>
      <c r="K1441" s="86"/>
      <c r="M1441" s="14" t="s">
        <v>94</v>
      </c>
      <c r="N1441" s="73"/>
      <c r="O1441" s="86" t="str">
        <f>J1441</f>
        <v xml:space="preserve">  </v>
      </c>
      <c r="P1441" s="92"/>
    </row>
    <row r="1442" spans="2:16" ht="15.75" hidden="1" x14ac:dyDescent="0.25">
      <c r="B1442" s="74"/>
      <c r="C1442" s="73"/>
      <c r="D1442" s="14" t="s">
        <v>31</v>
      </c>
      <c r="E1442" s="86"/>
      <c r="F1442" s="86">
        <f>IFERROR(E1440+E1441,0)</f>
        <v>0</v>
      </c>
      <c r="H1442" s="73"/>
      <c r="I1442" s="14" t="s">
        <v>32</v>
      </c>
      <c r="J1442" s="86"/>
      <c r="K1442" s="86">
        <f>E1440</f>
        <v>0</v>
      </c>
      <c r="M1442" s="72"/>
      <c r="N1442" s="14" t="s">
        <v>31</v>
      </c>
      <c r="O1442" s="86"/>
      <c r="P1442" s="92">
        <f>F1442</f>
        <v>0</v>
      </c>
    </row>
    <row r="1443" spans="2:16" ht="15.75" hidden="1" x14ac:dyDescent="0.25">
      <c r="B1443" s="74"/>
      <c r="C1443" s="73"/>
      <c r="E1443" s="86"/>
      <c r="F1443" s="86"/>
      <c r="H1443" s="73"/>
      <c r="I1443" s="14" t="s">
        <v>33</v>
      </c>
      <c r="J1443" s="86"/>
      <c r="K1443" s="86" t="str">
        <f>E1441</f>
        <v xml:space="preserve">  </v>
      </c>
      <c r="M1443" s="72"/>
      <c r="N1443" s="73"/>
      <c r="O1443" s="86"/>
      <c r="P1443" s="92"/>
    </row>
    <row r="1444" spans="2:16" ht="15.75" hidden="1" x14ac:dyDescent="0.25">
      <c r="B1444" s="74"/>
      <c r="C1444" s="73"/>
      <c r="E1444" s="86"/>
      <c r="F1444" s="86"/>
      <c r="H1444" s="73"/>
      <c r="J1444" s="86"/>
      <c r="K1444" s="86"/>
      <c r="M1444" s="72"/>
      <c r="N1444" s="73"/>
      <c r="O1444" s="86"/>
      <c r="P1444" s="92"/>
    </row>
    <row r="1445" spans="2:16" ht="15.75" hidden="1" x14ac:dyDescent="0.25">
      <c r="B1445" s="70" t="str">
        <f>B1440</f>
        <v xml:space="preserve">  </v>
      </c>
      <c r="C1445" s="133" t="s">
        <v>34</v>
      </c>
      <c r="D1445" s="133"/>
      <c r="E1445" s="133"/>
      <c r="F1445" s="133"/>
      <c r="H1445" s="14" t="s">
        <v>103</v>
      </c>
      <c r="J1445" s="86" t="str">
        <f>IFERROR(VLOOKUP(B1445,Calculations!$Z$10:$AB$448,3,FALSE),0)</f>
        <v xml:space="preserve">  </v>
      </c>
      <c r="K1445" s="86"/>
      <c r="M1445" s="14" t="s">
        <v>104</v>
      </c>
      <c r="O1445" s="86" t="str">
        <f>J1445</f>
        <v xml:space="preserve">  </v>
      </c>
      <c r="P1445" s="92"/>
    </row>
    <row r="1446" spans="2:16" ht="15.75" hidden="1" x14ac:dyDescent="0.25">
      <c r="B1446" s="74"/>
      <c r="C1446" s="133"/>
      <c r="D1446" s="133"/>
      <c r="E1446" s="133"/>
      <c r="F1446" s="133"/>
      <c r="H1446" s="77"/>
      <c r="I1446" s="14" t="s">
        <v>91</v>
      </c>
      <c r="J1446" s="86"/>
      <c r="K1446" s="86" t="str">
        <f>J1445</f>
        <v xml:space="preserve">  </v>
      </c>
      <c r="M1446" s="77"/>
      <c r="N1446" s="14" t="s">
        <v>91</v>
      </c>
      <c r="O1446" s="86"/>
      <c r="P1446" s="92" t="str">
        <f>O1445</f>
        <v xml:space="preserve">  </v>
      </c>
    </row>
    <row r="1447" spans="2:16" ht="15.75" hidden="1" x14ac:dyDescent="0.25">
      <c r="B1447" s="74"/>
      <c r="C1447" s="133"/>
      <c r="D1447" s="133"/>
      <c r="E1447" s="133"/>
      <c r="F1447" s="133"/>
      <c r="H1447" s="77"/>
      <c r="J1447" s="86"/>
      <c r="K1447" s="86"/>
      <c r="M1447" s="77"/>
      <c r="O1447" s="86"/>
      <c r="P1447" s="92"/>
    </row>
    <row r="1448" spans="2:16" ht="15.75" hidden="1" x14ac:dyDescent="0.25">
      <c r="B1448" s="74"/>
      <c r="C1448" s="81"/>
      <c r="D1448" s="81"/>
      <c r="E1448" s="81"/>
      <c r="F1448" s="81"/>
      <c r="H1448" s="77"/>
      <c r="J1448" s="86"/>
      <c r="K1448" s="86"/>
      <c r="M1448" s="77"/>
      <c r="O1448" s="86"/>
      <c r="P1448" s="92"/>
    </row>
    <row r="1449" spans="2:16" ht="15.75" hidden="1" x14ac:dyDescent="0.25">
      <c r="B1449" s="70" t="str">
        <f>B1445</f>
        <v xml:space="preserve">  </v>
      </c>
      <c r="C1449" s="14" t="s">
        <v>106</v>
      </c>
      <c r="E1449" s="86" t="str">
        <f>IFERROR(VLOOKUP(B1449,Calculations!$G$10:$W$448,17,FALSE),0)</f>
        <v xml:space="preserve">  </v>
      </c>
      <c r="F1449" s="86"/>
      <c r="H1449" s="133" t="s">
        <v>34</v>
      </c>
      <c r="I1449" s="133"/>
      <c r="J1449" s="133"/>
      <c r="K1449" s="133"/>
      <c r="M1449" s="14" t="s">
        <v>105</v>
      </c>
      <c r="O1449" s="86" t="str">
        <f>E1449</f>
        <v xml:space="preserve">  </v>
      </c>
      <c r="P1449" s="92"/>
    </row>
    <row r="1450" spans="2:16" ht="15.75" hidden="1" x14ac:dyDescent="0.25">
      <c r="B1450" s="75"/>
      <c r="C1450" s="82"/>
      <c r="D1450" s="76" t="s">
        <v>31</v>
      </c>
      <c r="E1450" s="89"/>
      <c r="F1450" s="89" t="str">
        <f>E1449</f>
        <v xml:space="preserve">  </v>
      </c>
      <c r="G1450" s="76"/>
      <c r="H1450" s="134"/>
      <c r="I1450" s="134"/>
      <c r="J1450" s="134"/>
      <c r="K1450" s="134"/>
      <c r="L1450" s="76"/>
      <c r="M1450" s="82"/>
      <c r="N1450" s="76" t="s">
        <v>31</v>
      </c>
      <c r="O1450" s="89"/>
      <c r="P1450" s="90" t="str">
        <f>O1449</f>
        <v xml:space="preserve">  </v>
      </c>
    </row>
    <row r="1451" spans="2:16" ht="15.75" hidden="1" x14ac:dyDescent="0.25">
      <c r="B1451" s="60" t="str">
        <f>IFERROR(IF(EOMONTH(B1449,1)&gt;Questionnaire!$I$9,"  ",EOMONTH(B1449,1)),"  ")</f>
        <v xml:space="preserve">  </v>
      </c>
      <c r="C1451" s="61" t="s">
        <v>32</v>
      </c>
      <c r="D1451" s="61"/>
      <c r="E1451" s="84">
        <f>IFERROR(-VLOOKUP(B1451,Calculations!$G$10:$N$448,8,FALSE),0)</f>
        <v>0</v>
      </c>
      <c r="F1451" s="84"/>
      <c r="G1451" s="61"/>
      <c r="H1451" s="61" t="s">
        <v>102</v>
      </c>
      <c r="I1451" s="61"/>
      <c r="J1451" s="84">
        <f>K1453</f>
        <v>0</v>
      </c>
      <c r="K1451" s="84"/>
      <c r="L1451" s="61"/>
      <c r="M1451" s="61" t="s">
        <v>102</v>
      </c>
      <c r="N1451" s="68"/>
      <c r="O1451" s="84">
        <f>J1451</f>
        <v>0</v>
      </c>
      <c r="P1451" s="91"/>
    </row>
    <row r="1452" spans="2:16" ht="15.75" hidden="1" x14ac:dyDescent="0.25">
      <c r="B1452" s="74"/>
      <c r="C1452" s="14" t="s">
        <v>33</v>
      </c>
      <c r="E1452" s="86" t="str">
        <f>IFERROR(VLOOKUP(B1451,Calculations!$G$10:$M$448,7,FALSE),0)</f>
        <v xml:space="preserve">  </v>
      </c>
      <c r="F1452" s="86"/>
      <c r="H1452" s="14" t="s">
        <v>35</v>
      </c>
      <c r="J1452" s="86" t="str">
        <f>K1454</f>
        <v xml:space="preserve">  </v>
      </c>
      <c r="K1452" s="86"/>
      <c r="M1452" s="14" t="s">
        <v>94</v>
      </c>
      <c r="N1452" s="73"/>
      <c r="O1452" s="86" t="str">
        <f>J1452</f>
        <v xml:space="preserve">  </v>
      </c>
      <c r="P1452" s="92"/>
    </row>
    <row r="1453" spans="2:16" ht="15.75" hidden="1" x14ac:dyDescent="0.25">
      <c r="B1453" s="74"/>
      <c r="C1453" s="73"/>
      <c r="D1453" s="14" t="s">
        <v>31</v>
      </c>
      <c r="E1453" s="86"/>
      <c r="F1453" s="86">
        <f>IFERROR(E1451+E1452,0)</f>
        <v>0</v>
      </c>
      <c r="H1453" s="73"/>
      <c r="I1453" s="14" t="s">
        <v>32</v>
      </c>
      <c r="J1453" s="86"/>
      <c r="K1453" s="86">
        <f>E1451</f>
        <v>0</v>
      </c>
      <c r="M1453" s="72"/>
      <c r="N1453" s="14" t="s">
        <v>31</v>
      </c>
      <c r="O1453" s="86"/>
      <c r="P1453" s="92">
        <f>F1453</f>
        <v>0</v>
      </c>
    </row>
    <row r="1454" spans="2:16" ht="15.75" hidden="1" x14ac:dyDescent="0.25">
      <c r="B1454" s="74"/>
      <c r="C1454" s="73"/>
      <c r="E1454" s="86"/>
      <c r="F1454" s="86"/>
      <c r="H1454" s="73"/>
      <c r="I1454" s="14" t="s">
        <v>33</v>
      </c>
      <c r="J1454" s="86"/>
      <c r="K1454" s="86" t="str">
        <f>E1452</f>
        <v xml:space="preserve">  </v>
      </c>
      <c r="M1454" s="72"/>
      <c r="N1454" s="73"/>
      <c r="O1454" s="86"/>
      <c r="P1454" s="92"/>
    </row>
    <row r="1455" spans="2:16" ht="15.75" hidden="1" x14ac:dyDescent="0.25">
      <c r="B1455" s="74"/>
      <c r="C1455" s="73"/>
      <c r="E1455" s="86"/>
      <c r="F1455" s="86"/>
      <c r="H1455" s="73"/>
      <c r="J1455" s="86"/>
      <c r="K1455" s="86"/>
      <c r="M1455" s="72"/>
      <c r="N1455" s="73"/>
      <c r="O1455" s="86"/>
      <c r="P1455" s="92"/>
    </row>
    <row r="1456" spans="2:16" ht="15.75" hidden="1" x14ac:dyDescent="0.25">
      <c r="B1456" s="70" t="str">
        <f>B1451</f>
        <v xml:space="preserve">  </v>
      </c>
      <c r="C1456" s="133" t="s">
        <v>34</v>
      </c>
      <c r="D1456" s="133"/>
      <c r="E1456" s="133"/>
      <c r="F1456" s="133"/>
      <c r="H1456" s="14" t="s">
        <v>103</v>
      </c>
      <c r="J1456" s="86" t="str">
        <f>IFERROR(VLOOKUP(B1456,Calculations!$Z$10:$AB$448,3,FALSE),0)</f>
        <v xml:space="preserve">  </v>
      </c>
      <c r="K1456" s="86"/>
      <c r="M1456" s="14" t="s">
        <v>104</v>
      </c>
      <c r="O1456" s="86" t="str">
        <f>J1456</f>
        <v xml:space="preserve">  </v>
      </c>
      <c r="P1456" s="92"/>
    </row>
    <row r="1457" spans="2:16" ht="15.75" hidden="1" x14ac:dyDescent="0.25">
      <c r="B1457" s="74"/>
      <c r="C1457" s="133"/>
      <c r="D1457" s="133"/>
      <c r="E1457" s="133"/>
      <c r="F1457" s="133"/>
      <c r="H1457" s="77"/>
      <c r="I1457" s="14" t="s">
        <v>91</v>
      </c>
      <c r="J1457" s="86"/>
      <c r="K1457" s="86" t="str">
        <f>J1456</f>
        <v xml:space="preserve">  </v>
      </c>
      <c r="M1457" s="77"/>
      <c r="N1457" s="14" t="s">
        <v>91</v>
      </c>
      <c r="O1457" s="86"/>
      <c r="P1457" s="92" t="str">
        <f>O1456</f>
        <v xml:space="preserve">  </v>
      </c>
    </row>
    <row r="1458" spans="2:16" ht="15.75" hidden="1" x14ac:dyDescent="0.25">
      <c r="B1458" s="74"/>
      <c r="C1458" s="133"/>
      <c r="D1458" s="133"/>
      <c r="E1458" s="133"/>
      <c r="F1458" s="133"/>
      <c r="H1458" s="77"/>
      <c r="J1458" s="86"/>
      <c r="K1458" s="86"/>
      <c r="M1458" s="77"/>
      <c r="O1458" s="86"/>
      <c r="P1458" s="92"/>
    </row>
    <row r="1459" spans="2:16" ht="15.75" hidden="1" x14ac:dyDescent="0.25">
      <c r="B1459" s="74"/>
      <c r="C1459" s="81"/>
      <c r="D1459" s="81"/>
      <c r="E1459" s="81"/>
      <c r="F1459" s="81"/>
      <c r="H1459" s="77"/>
      <c r="J1459" s="86"/>
      <c r="K1459" s="86"/>
      <c r="M1459" s="77"/>
      <c r="O1459" s="86"/>
      <c r="P1459" s="92"/>
    </row>
    <row r="1460" spans="2:16" ht="15.75" hidden="1" x14ac:dyDescent="0.25">
      <c r="B1460" s="70" t="str">
        <f>B1456</f>
        <v xml:space="preserve">  </v>
      </c>
      <c r="C1460" s="14" t="s">
        <v>106</v>
      </c>
      <c r="E1460" s="86" t="str">
        <f>IFERROR(VLOOKUP(B1460,Calculations!$G$10:$W$448,17,FALSE),0)</f>
        <v xml:space="preserve">  </v>
      </c>
      <c r="F1460" s="86"/>
      <c r="H1460" s="133" t="s">
        <v>34</v>
      </c>
      <c r="I1460" s="133"/>
      <c r="J1460" s="133"/>
      <c r="K1460" s="133"/>
      <c r="M1460" s="14" t="s">
        <v>105</v>
      </c>
      <c r="O1460" s="86" t="str">
        <f>E1460</f>
        <v xml:space="preserve">  </v>
      </c>
      <c r="P1460" s="92"/>
    </row>
    <row r="1461" spans="2:16" ht="15.75" hidden="1" x14ac:dyDescent="0.25">
      <c r="B1461" s="75"/>
      <c r="C1461" s="82"/>
      <c r="D1461" s="76" t="s">
        <v>31</v>
      </c>
      <c r="E1461" s="89"/>
      <c r="F1461" s="89" t="str">
        <f>E1460</f>
        <v xml:space="preserve">  </v>
      </c>
      <c r="G1461" s="76"/>
      <c r="H1461" s="134"/>
      <c r="I1461" s="134"/>
      <c r="J1461" s="134"/>
      <c r="K1461" s="134"/>
      <c r="L1461" s="76"/>
      <c r="M1461" s="82"/>
      <c r="N1461" s="76" t="s">
        <v>31</v>
      </c>
      <c r="O1461" s="89"/>
      <c r="P1461" s="90" t="str">
        <f>O1460</f>
        <v xml:space="preserve">  </v>
      </c>
    </row>
    <row r="1462" spans="2:16" ht="15.75" hidden="1" x14ac:dyDescent="0.25">
      <c r="B1462" s="60" t="str">
        <f>IFERROR(IF(EOMONTH(B1460,1)&gt;Questionnaire!$I$9,"  ",EOMONTH(B1460,1)),"  ")</f>
        <v xml:space="preserve">  </v>
      </c>
      <c r="C1462" s="61" t="s">
        <v>32</v>
      </c>
      <c r="D1462" s="61"/>
      <c r="E1462" s="84">
        <f>IFERROR(-VLOOKUP(B1462,Calculations!$G$10:$N$448,8,FALSE),0)</f>
        <v>0</v>
      </c>
      <c r="F1462" s="84"/>
      <c r="G1462" s="61"/>
      <c r="H1462" s="61" t="s">
        <v>102</v>
      </c>
      <c r="I1462" s="61"/>
      <c r="J1462" s="84">
        <f>K1464</f>
        <v>0</v>
      </c>
      <c r="K1462" s="84"/>
      <c r="L1462" s="61"/>
      <c r="M1462" s="61" t="s">
        <v>102</v>
      </c>
      <c r="N1462" s="68"/>
      <c r="O1462" s="84">
        <f>J1462</f>
        <v>0</v>
      </c>
      <c r="P1462" s="91"/>
    </row>
    <row r="1463" spans="2:16" ht="15.75" hidden="1" x14ac:dyDescent="0.25">
      <c r="B1463" s="74"/>
      <c r="C1463" s="14" t="s">
        <v>33</v>
      </c>
      <c r="E1463" s="86" t="str">
        <f>IFERROR(VLOOKUP(B1462,Calculations!$G$10:$M$448,7,FALSE),0)</f>
        <v xml:space="preserve">  </v>
      </c>
      <c r="F1463" s="86"/>
      <c r="H1463" s="14" t="s">
        <v>35</v>
      </c>
      <c r="J1463" s="86" t="str">
        <f>K1465</f>
        <v xml:space="preserve">  </v>
      </c>
      <c r="K1463" s="86"/>
      <c r="M1463" s="14" t="s">
        <v>94</v>
      </c>
      <c r="N1463" s="73"/>
      <c r="O1463" s="86" t="str">
        <f>J1463</f>
        <v xml:space="preserve">  </v>
      </c>
      <c r="P1463" s="92"/>
    </row>
    <row r="1464" spans="2:16" ht="15.75" hidden="1" x14ac:dyDescent="0.25">
      <c r="B1464" s="74"/>
      <c r="C1464" s="73"/>
      <c r="D1464" s="14" t="s">
        <v>31</v>
      </c>
      <c r="E1464" s="86"/>
      <c r="F1464" s="86">
        <f>IFERROR(E1462+E1463,0)</f>
        <v>0</v>
      </c>
      <c r="H1464" s="73"/>
      <c r="I1464" s="14" t="s">
        <v>32</v>
      </c>
      <c r="J1464" s="86"/>
      <c r="K1464" s="86">
        <f>E1462</f>
        <v>0</v>
      </c>
      <c r="M1464" s="72"/>
      <c r="N1464" s="14" t="s">
        <v>31</v>
      </c>
      <c r="O1464" s="86"/>
      <c r="P1464" s="92">
        <f>F1464</f>
        <v>0</v>
      </c>
    </row>
    <row r="1465" spans="2:16" ht="15.75" hidden="1" x14ac:dyDescent="0.25">
      <c r="B1465" s="74"/>
      <c r="C1465" s="73"/>
      <c r="E1465" s="86"/>
      <c r="F1465" s="86"/>
      <c r="H1465" s="73"/>
      <c r="I1465" s="14" t="s">
        <v>33</v>
      </c>
      <c r="J1465" s="86"/>
      <c r="K1465" s="86" t="str">
        <f>E1463</f>
        <v xml:space="preserve">  </v>
      </c>
      <c r="M1465" s="72"/>
      <c r="N1465" s="73"/>
      <c r="O1465" s="86"/>
      <c r="P1465" s="92"/>
    </row>
    <row r="1466" spans="2:16" ht="15.75" hidden="1" x14ac:dyDescent="0.25">
      <c r="B1466" s="74"/>
      <c r="C1466" s="73"/>
      <c r="E1466" s="86"/>
      <c r="F1466" s="86"/>
      <c r="H1466" s="73"/>
      <c r="J1466" s="86"/>
      <c r="K1466" s="86"/>
      <c r="M1466" s="72"/>
      <c r="N1466" s="73"/>
      <c r="O1466" s="86"/>
      <c r="P1466" s="92"/>
    </row>
    <row r="1467" spans="2:16" ht="15.75" hidden="1" x14ac:dyDescent="0.25">
      <c r="B1467" s="70" t="str">
        <f>B1462</f>
        <v xml:space="preserve">  </v>
      </c>
      <c r="C1467" s="133" t="s">
        <v>34</v>
      </c>
      <c r="D1467" s="133"/>
      <c r="E1467" s="133"/>
      <c r="F1467" s="133"/>
      <c r="H1467" s="14" t="s">
        <v>103</v>
      </c>
      <c r="J1467" s="86" t="str">
        <f>IFERROR(VLOOKUP(B1467,Calculations!$Z$10:$AB$448,3,FALSE),0)</f>
        <v xml:space="preserve">  </v>
      </c>
      <c r="K1467" s="86"/>
      <c r="M1467" s="14" t="s">
        <v>104</v>
      </c>
      <c r="O1467" s="86" t="str">
        <f>J1467</f>
        <v xml:space="preserve">  </v>
      </c>
      <c r="P1467" s="92"/>
    </row>
    <row r="1468" spans="2:16" ht="15.75" hidden="1" x14ac:dyDescent="0.25">
      <c r="B1468" s="74"/>
      <c r="C1468" s="133"/>
      <c r="D1468" s="133"/>
      <c r="E1468" s="133"/>
      <c r="F1468" s="133"/>
      <c r="H1468" s="77"/>
      <c r="I1468" s="14" t="s">
        <v>91</v>
      </c>
      <c r="J1468" s="86"/>
      <c r="K1468" s="86" t="str">
        <f>J1467</f>
        <v xml:space="preserve">  </v>
      </c>
      <c r="M1468" s="77"/>
      <c r="N1468" s="14" t="s">
        <v>91</v>
      </c>
      <c r="O1468" s="86"/>
      <c r="P1468" s="92" t="str">
        <f>O1467</f>
        <v xml:space="preserve">  </v>
      </c>
    </row>
    <row r="1469" spans="2:16" ht="15.75" hidden="1" x14ac:dyDescent="0.25">
      <c r="B1469" s="74"/>
      <c r="C1469" s="133"/>
      <c r="D1469" s="133"/>
      <c r="E1469" s="133"/>
      <c r="F1469" s="133"/>
      <c r="H1469" s="77"/>
      <c r="J1469" s="86"/>
      <c r="K1469" s="86"/>
      <c r="M1469" s="77"/>
      <c r="O1469" s="86"/>
      <c r="P1469" s="92"/>
    </row>
    <row r="1470" spans="2:16" ht="15.75" hidden="1" x14ac:dyDescent="0.25">
      <c r="B1470" s="74"/>
      <c r="C1470" s="81"/>
      <c r="D1470" s="81"/>
      <c r="E1470" s="81"/>
      <c r="F1470" s="81"/>
      <c r="H1470" s="77"/>
      <c r="J1470" s="86"/>
      <c r="K1470" s="86"/>
      <c r="M1470" s="77"/>
      <c r="O1470" s="86"/>
      <c r="P1470" s="92"/>
    </row>
    <row r="1471" spans="2:16" ht="15.75" hidden="1" x14ac:dyDescent="0.25">
      <c r="B1471" s="70" t="str">
        <f>B1467</f>
        <v xml:space="preserve">  </v>
      </c>
      <c r="C1471" s="14" t="s">
        <v>106</v>
      </c>
      <c r="E1471" s="86" t="str">
        <f>IFERROR(VLOOKUP(B1471,Calculations!$G$10:$W$448,17,FALSE),0)</f>
        <v xml:space="preserve">  </v>
      </c>
      <c r="F1471" s="86"/>
      <c r="H1471" s="133" t="s">
        <v>34</v>
      </c>
      <c r="I1471" s="133"/>
      <c r="J1471" s="133"/>
      <c r="K1471" s="133"/>
      <c r="M1471" s="14" t="s">
        <v>105</v>
      </c>
      <c r="O1471" s="86" t="str">
        <f>E1471</f>
        <v xml:space="preserve">  </v>
      </c>
      <c r="P1471" s="92"/>
    </row>
    <row r="1472" spans="2:16" ht="15.75" hidden="1" x14ac:dyDescent="0.25">
      <c r="B1472" s="75"/>
      <c r="C1472" s="82"/>
      <c r="D1472" s="76" t="s">
        <v>31</v>
      </c>
      <c r="E1472" s="89"/>
      <c r="F1472" s="89" t="str">
        <f>E1471</f>
        <v xml:space="preserve">  </v>
      </c>
      <c r="G1472" s="76"/>
      <c r="H1472" s="134"/>
      <c r="I1472" s="134"/>
      <c r="J1472" s="134"/>
      <c r="K1472" s="134"/>
      <c r="L1472" s="76"/>
      <c r="M1472" s="82"/>
      <c r="N1472" s="76" t="s">
        <v>31</v>
      </c>
      <c r="O1472" s="89"/>
      <c r="P1472" s="90" t="str">
        <f>O1471</f>
        <v xml:space="preserve">  </v>
      </c>
    </row>
    <row r="1473" spans="2:16" ht="15.75" hidden="1" x14ac:dyDescent="0.25">
      <c r="B1473" s="60" t="str">
        <f>IFERROR(IF(EOMONTH(B1471,1)&gt;Questionnaire!$I$9,"  ",EOMONTH(B1471,1)),"  ")</f>
        <v xml:space="preserve">  </v>
      </c>
      <c r="C1473" s="61" t="s">
        <v>32</v>
      </c>
      <c r="D1473" s="61"/>
      <c r="E1473" s="84">
        <f>IFERROR(-VLOOKUP(B1473,Calculations!$G$10:$N$448,8,FALSE),0)</f>
        <v>0</v>
      </c>
      <c r="F1473" s="84"/>
      <c r="G1473" s="61"/>
      <c r="H1473" s="61" t="s">
        <v>102</v>
      </c>
      <c r="I1473" s="61"/>
      <c r="J1473" s="84">
        <f>K1475</f>
        <v>0</v>
      </c>
      <c r="K1473" s="84"/>
      <c r="L1473" s="61"/>
      <c r="M1473" s="61" t="s">
        <v>102</v>
      </c>
      <c r="N1473" s="68"/>
      <c r="O1473" s="84">
        <f>J1473</f>
        <v>0</v>
      </c>
      <c r="P1473" s="91"/>
    </row>
    <row r="1474" spans="2:16" ht="15.75" hidden="1" x14ac:dyDescent="0.25">
      <c r="B1474" s="74"/>
      <c r="C1474" s="14" t="s">
        <v>33</v>
      </c>
      <c r="E1474" s="86" t="str">
        <f>IFERROR(VLOOKUP(B1473,Calculations!$G$10:$M$448,7,FALSE),0)</f>
        <v xml:space="preserve">  </v>
      </c>
      <c r="F1474" s="86"/>
      <c r="H1474" s="14" t="s">
        <v>35</v>
      </c>
      <c r="J1474" s="86" t="str">
        <f>K1476</f>
        <v xml:space="preserve">  </v>
      </c>
      <c r="K1474" s="86"/>
      <c r="M1474" s="14" t="s">
        <v>94</v>
      </c>
      <c r="N1474" s="73"/>
      <c r="O1474" s="86" t="str">
        <f>J1474</f>
        <v xml:space="preserve">  </v>
      </c>
      <c r="P1474" s="92"/>
    </row>
    <row r="1475" spans="2:16" ht="15.75" hidden="1" x14ac:dyDescent="0.25">
      <c r="B1475" s="74"/>
      <c r="C1475" s="73"/>
      <c r="D1475" s="14" t="s">
        <v>31</v>
      </c>
      <c r="E1475" s="86"/>
      <c r="F1475" s="86">
        <f>IFERROR(E1473+E1474,0)</f>
        <v>0</v>
      </c>
      <c r="H1475" s="73"/>
      <c r="I1475" s="14" t="s">
        <v>32</v>
      </c>
      <c r="J1475" s="86"/>
      <c r="K1475" s="86">
        <f>E1473</f>
        <v>0</v>
      </c>
      <c r="M1475" s="72"/>
      <c r="N1475" s="14" t="s">
        <v>31</v>
      </c>
      <c r="O1475" s="86"/>
      <c r="P1475" s="92">
        <f>F1475</f>
        <v>0</v>
      </c>
    </row>
    <row r="1476" spans="2:16" ht="15.75" hidden="1" x14ac:dyDescent="0.25">
      <c r="B1476" s="74"/>
      <c r="C1476" s="73"/>
      <c r="E1476" s="86"/>
      <c r="F1476" s="86"/>
      <c r="H1476" s="73"/>
      <c r="I1476" s="14" t="s">
        <v>33</v>
      </c>
      <c r="J1476" s="86"/>
      <c r="K1476" s="86" t="str">
        <f>E1474</f>
        <v xml:space="preserve">  </v>
      </c>
      <c r="M1476" s="72"/>
      <c r="N1476" s="73"/>
      <c r="O1476" s="86"/>
      <c r="P1476" s="92"/>
    </row>
    <row r="1477" spans="2:16" ht="15.75" hidden="1" x14ac:dyDescent="0.25">
      <c r="B1477" s="74"/>
      <c r="C1477" s="73"/>
      <c r="E1477" s="86"/>
      <c r="F1477" s="86"/>
      <c r="H1477" s="73"/>
      <c r="J1477" s="86"/>
      <c r="K1477" s="86"/>
      <c r="M1477" s="72"/>
      <c r="N1477" s="73"/>
      <c r="O1477" s="86"/>
      <c r="P1477" s="92"/>
    </row>
    <row r="1478" spans="2:16" ht="15.75" hidden="1" x14ac:dyDescent="0.25">
      <c r="B1478" s="70" t="str">
        <f>B1473</f>
        <v xml:space="preserve">  </v>
      </c>
      <c r="C1478" s="133" t="s">
        <v>34</v>
      </c>
      <c r="D1478" s="133"/>
      <c r="E1478" s="133"/>
      <c r="F1478" s="133"/>
      <c r="H1478" s="14" t="s">
        <v>103</v>
      </c>
      <c r="J1478" s="86" t="str">
        <f>IFERROR(VLOOKUP(B1478,Calculations!$Z$10:$AB$448,3,FALSE),0)</f>
        <v xml:space="preserve">  </v>
      </c>
      <c r="K1478" s="86"/>
      <c r="M1478" s="14" t="s">
        <v>104</v>
      </c>
      <c r="O1478" s="86" t="str">
        <f>J1478</f>
        <v xml:space="preserve">  </v>
      </c>
      <c r="P1478" s="92"/>
    </row>
    <row r="1479" spans="2:16" ht="15.75" hidden="1" x14ac:dyDescent="0.25">
      <c r="B1479" s="74"/>
      <c r="C1479" s="133"/>
      <c r="D1479" s="133"/>
      <c r="E1479" s="133"/>
      <c r="F1479" s="133"/>
      <c r="H1479" s="77"/>
      <c r="I1479" s="14" t="s">
        <v>91</v>
      </c>
      <c r="J1479" s="86"/>
      <c r="K1479" s="86" t="str">
        <f>J1478</f>
        <v xml:space="preserve">  </v>
      </c>
      <c r="M1479" s="77"/>
      <c r="N1479" s="14" t="s">
        <v>91</v>
      </c>
      <c r="O1479" s="86"/>
      <c r="P1479" s="92" t="str">
        <f>O1478</f>
        <v xml:space="preserve">  </v>
      </c>
    </row>
    <row r="1480" spans="2:16" ht="15.75" hidden="1" x14ac:dyDescent="0.25">
      <c r="B1480" s="74"/>
      <c r="C1480" s="133"/>
      <c r="D1480" s="133"/>
      <c r="E1480" s="133"/>
      <c r="F1480" s="133"/>
      <c r="H1480" s="77"/>
      <c r="J1480" s="86"/>
      <c r="K1480" s="86"/>
      <c r="M1480" s="77"/>
      <c r="O1480" s="86"/>
      <c r="P1480" s="92"/>
    </row>
    <row r="1481" spans="2:16" ht="15.75" hidden="1" x14ac:dyDescent="0.25">
      <c r="B1481" s="74"/>
      <c r="C1481" s="81"/>
      <c r="D1481" s="81"/>
      <c r="E1481" s="81"/>
      <c r="F1481" s="81"/>
      <c r="H1481" s="77"/>
      <c r="J1481" s="86"/>
      <c r="K1481" s="86"/>
      <c r="M1481" s="77"/>
      <c r="O1481" s="86"/>
      <c r="P1481" s="92"/>
    </row>
    <row r="1482" spans="2:16" ht="15.75" hidden="1" x14ac:dyDescent="0.25">
      <c r="B1482" s="70" t="str">
        <f>B1478</f>
        <v xml:space="preserve">  </v>
      </c>
      <c r="C1482" s="14" t="s">
        <v>106</v>
      </c>
      <c r="E1482" s="86" t="str">
        <f>IFERROR(VLOOKUP(B1482,Calculations!$G$10:$W$448,17,FALSE),0)</f>
        <v xml:space="preserve">  </v>
      </c>
      <c r="F1482" s="86"/>
      <c r="H1482" s="133" t="s">
        <v>34</v>
      </c>
      <c r="I1482" s="133"/>
      <c r="J1482" s="133"/>
      <c r="K1482" s="133"/>
      <c r="M1482" s="14" t="s">
        <v>105</v>
      </c>
      <c r="O1482" s="86" t="str">
        <f>E1482</f>
        <v xml:space="preserve">  </v>
      </c>
      <c r="P1482" s="92"/>
    </row>
    <row r="1483" spans="2:16" ht="15.75" hidden="1" x14ac:dyDescent="0.25">
      <c r="B1483" s="75"/>
      <c r="C1483" s="82"/>
      <c r="D1483" s="76" t="s">
        <v>31</v>
      </c>
      <c r="E1483" s="89"/>
      <c r="F1483" s="89" t="str">
        <f>E1482</f>
        <v xml:space="preserve">  </v>
      </c>
      <c r="G1483" s="76"/>
      <c r="H1483" s="134"/>
      <c r="I1483" s="134"/>
      <c r="J1483" s="134"/>
      <c r="K1483" s="134"/>
      <c r="L1483" s="76"/>
      <c r="M1483" s="82"/>
      <c r="N1483" s="76" t="s">
        <v>31</v>
      </c>
      <c r="O1483" s="89"/>
      <c r="P1483" s="90" t="str">
        <f>O1482</f>
        <v xml:space="preserve">  </v>
      </c>
    </row>
    <row r="1484" spans="2:16" ht="15.75" hidden="1" x14ac:dyDescent="0.25">
      <c r="B1484" s="60" t="str">
        <f>IFERROR(IF(EOMONTH(B1482,1)&gt;Questionnaire!$I$9,"  ",EOMONTH(B1482,1)),"  ")</f>
        <v xml:space="preserve">  </v>
      </c>
      <c r="C1484" s="61" t="s">
        <v>32</v>
      </c>
      <c r="D1484" s="61"/>
      <c r="E1484" s="84">
        <f>IFERROR(-VLOOKUP(B1484,Calculations!$G$10:$N$448,8,FALSE),0)</f>
        <v>0</v>
      </c>
      <c r="F1484" s="84"/>
      <c r="G1484" s="61"/>
      <c r="H1484" s="61" t="s">
        <v>102</v>
      </c>
      <c r="I1484" s="61"/>
      <c r="J1484" s="84">
        <f>K1486</f>
        <v>0</v>
      </c>
      <c r="K1484" s="84"/>
      <c r="L1484" s="61"/>
      <c r="M1484" s="61" t="s">
        <v>102</v>
      </c>
      <c r="N1484" s="68"/>
      <c r="O1484" s="84">
        <f>J1484</f>
        <v>0</v>
      </c>
      <c r="P1484" s="91"/>
    </row>
    <row r="1485" spans="2:16" ht="15.75" hidden="1" x14ac:dyDescent="0.25">
      <c r="B1485" s="74"/>
      <c r="C1485" s="14" t="s">
        <v>33</v>
      </c>
      <c r="E1485" s="86" t="str">
        <f>IFERROR(VLOOKUP(B1484,Calculations!$G$10:$M$448,7,FALSE),0)</f>
        <v xml:space="preserve">  </v>
      </c>
      <c r="F1485" s="86"/>
      <c r="H1485" s="14" t="s">
        <v>35</v>
      </c>
      <c r="J1485" s="86">
        <f>K1496</f>
        <v>0</v>
      </c>
      <c r="K1485" s="86"/>
      <c r="M1485" s="14" t="s">
        <v>94</v>
      </c>
      <c r="N1485" s="73"/>
      <c r="O1485" s="86">
        <f>J1485</f>
        <v>0</v>
      </c>
      <c r="P1485" s="92"/>
    </row>
    <row r="1486" spans="2:16" ht="15.75" hidden="1" x14ac:dyDescent="0.25">
      <c r="B1486" s="74"/>
      <c r="C1486" s="73"/>
      <c r="D1486" s="14" t="s">
        <v>31</v>
      </c>
      <c r="E1486" s="86"/>
      <c r="F1486" s="86">
        <f>IFERROR(E1484+E1485,0)</f>
        <v>0</v>
      </c>
      <c r="H1486" s="73"/>
      <c r="I1486" s="14" t="s">
        <v>32</v>
      </c>
      <c r="J1486" s="86"/>
      <c r="K1486" s="86">
        <f>E1484</f>
        <v>0</v>
      </c>
      <c r="M1486" s="72"/>
      <c r="N1486" s="14" t="s">
        <v>31</v>
      </c>
      <c r="O1486" s="86"/>
      <c r="P1486" s="92">
        <f>F1486</f>
        <v>0</v>
      </c>
    </row>
    <row r="1487" spans="2:16" ht="15.75" hidden="1" x14ac:dyDescent="0.25">
      <c r="B1487" s="74"/>
      <c r="C1487" s="73"/>
      <c r="E1487" s="86"/>
      <c r="F1487" s="86"/>
      <c r="H1487" s="73"/>
      <c r="I1487" s="14" t="s">
        <v>33</v>
      </c>
      <c r="J1487" s="86"/>
      <c r="K1487" s="86" t="str">
        <f>E1485</f>
        <v xml:space="preserve">  </v>
      </c>
      <c r="M1487" s="72"/>
      <c r="N1487" s="73"/>
      <c r="O1487" s="86"/>
      <c r="P1487" s="92"/>
    </row>
    <row r="1488" spans="2:16" ht="15.75" hidden="1" x14ac:dyDescent="0.25">
      <c r="B1488" s="74"/>
      <c r="C1488" s="73"/>
      <c r="E1488" s="86"/>
      <c r="F1488" s="86"/>
      <c r="H1488" s="73"/>
      <c r="J1488" s="86"/>
      <c r="K1488" s="86"/>
      <c r="M1488" s="72"/>
      <c r="N1488" s="73"/>
      <c r="O1488" s="86"/>
      <c r="P1488" s="92"/>
    </row>
    <row r="1489" spans="2:16" ht="15.75" hidden="1" x14ac:dyDescent="0.25">
      <c r="B1489" s="70" t="str">
        <f>B1484</f>
        <v xml:space="preserve">  </v>
      </c>
      <c r="C1489" s="133" t="s">
        <v>34</v>
      </c>
      <c r="D1489" s="133"/>
      <c r="E1489" s="133"/>
      <c r="F1489" s="133"/>
      <c r="H1489" s="14" t="s">
        <v>103</v>
      </c>
      <c r="J1489" s="86" t="str">
        <f>IFERROR(VLOOKUP(B1489,Calculations!$Z$10:$AB$448,3,FALSE),0)</f>
        <v xml:space="preserve">  </v>
      </c>
      <c r="K1489" s="86"/>
      <c r="M1489" s="14" t="s">
        <v>104</v>
      </c>
      <c r="O1489" s="86" t="str">
        <f>J1489</f>
        <v xml:space="preserve">  </v>
      </c>
      <c r="P1489" s="92"/>
    </row>
    <row r="1490" spans="2:16" ht="15.75" hidden="1" x14ac:dyDescent="0.25">
      <c r="B1490" s="74"/>
      <c r="C1490" s="133"/>
      <c r="D1490" s="133"/>
      <c r="E1490" s="133"/>
      <c r="F1490" s="133"/>
      <c r="H1490" s="77"/>
      <c r="I1490" s="14" t="s">
        <v>91</v>
      </c>
      <c r="J1490" s="86"/>
      <c r="K1490" s="86" t="str">
        <f>J1489</f>
        <v xml:space="preserve">  </v>
      </c>
      <c r="M1490" s="77"/>
      <c r="N1490" s="14" t="s">
        <v>91</v>
      </c>
      <c r="O1490" s="86"/>
      <c r="P1490" s="92" t="str">
        <f>O1489</f>
        <v xml:space="preserve">  </v>
      </c>
    </row>
    <row r="1491" spans="2:16" ht="15.75" hidden="1" x14ac:dyDescent="0.25">
      <c r="B1491" s="74"/>
      <c r="C1491" s="133"/>
      <c r="D1491" s="133"/>
      <c r="E1491" s="133"/>
      <c r="F1491" s="133"/>
      <c r="H1491" s="77"/>
      <c r="J1491" s="86"/>
      <c r="K1491" s="86"/>
      <c r="M1491" s="77"/>
      <c r="O1491" s="86"/>
      <c r="P1491" s="92"/>
    </row>
    <row r="1492" spans="2:16" ht="15.75" hidden="1" x14ac:dyDescent="0.25">
      <c r="B1492" s="74"/>
      <c r="C1492" s="81"/>
      <c r="D1492" s="81"/>
      <c r="E1492" s="81"/>
      <c r="F1492" s="81"/>
      <c r="H1492" s="77"/>
      <c r="J1492" s="86"/>
      <c r="K1492" s="86"/>
      <c r="M1492" s="77"/>
      <c r="O1492" s="86"/>
      <c r="P1492" s="92"/>
    </row>
    <row r="1493" spans="2:16" ht="15.75" hidden="1" x14ac:dyDescent="0.25">
      <c r="B1493" s="70" t="str">
        <f>B1489</f>
        <v xml:space="preserve">  </v>
      </c>
      <c r="C1493" s="14" t="s">
        <v>106</v>
      </c>
      <c r="E1493" s="86" t="str">
        <f>IFERROR(VLOOKUP(B1493,Calculations!$G$10:$W$448,17,FALSE),0)</f>
        <v xml:space="preserve">  </v>
      </c>
      <c r="F1493" s="86"/>
      <c r="H1493" s="133" t="s">
        <v>34</v>
      </c>
      <c r="I1493" s="133"/>
      <c r="J1493" s="133"/>
      <c r="K1493" s="133"/>
      <c r="M1493" s="14" t="s">
        <v>105</v>
      </c>
      <c r="O1493" s="86" t="str">
        <f>E1493</f>
        <v xml:space="preserve">  </v>
      </c>
      <c r="P1493" s="92"/>
    </row>
    <row r="1494" spans="2:16" ht="15.75" hidden="1" x14ac:dyDescent="0.25">
      <c r="B1494" s="75"/>
      <c r="C1494" s="82"/>
      <c r="D1494" s="76" t="s">
        <v>31</v>
      </c>
      <c r="E1494" s="89"/>
      <c r="F1494" s="89" t="str">
        <f>E1493</f>
        <v xml:space="preserve">  </v>
      </c>
      <c r="G1494" s="76"/>
      <c r="H1494" s="134"/>
      <c r="I1494" s="134"/>
      <c r="J1494" s="134"/>
      <c r="K1494" s="134"/>
      <c r="L1494" s="76"/>
      <c r="M1494" s="82"/>
      <c r="N1494" s="76" t="s">
        <v>31</v>
      </c>
      <c r="O1494" s="89"/>
      <c r="P1494" s="90" t="str">
        <f>O1493</f>
        <v xml:space="preserve">  </v>
      </c>
    </row>
    <row r="1495" spans="2:16" ht="15.75" hidden="1" x14ac:dyDescent="0.25">
      <c r="B1495" s="60" t="str">
        <f>IFERROR(IF(EOMONTH(B1493,1)&gt;Questionnaire!$I$9,"  ",EOMONTH(B1493,1)),"  ")</f>
        <v xml:space="preserve">  </v>
      </c>
      <c r="C1495" s="61" t="s">
        <v>32</v>
      </c>
      <c r="D1495" s="61"/>
      <c r="E1495" s="84">
        <f>IFERROR(-VLOOKUP(B1495,Calculations!$G$10:$N$448,8,FALSE),0)</f>
        <v>0</v>
      </c>
      <c r="F1495" s="84"/>
      <c r="G1495" s="61"/>
      <c r="H1495" s="61" t="s">
        <v>102</v>
      </c>
      <c r="I1495" s="61"/>
      <c r="J1495" s="84">
        <f>K1497</f>
        <v>0</v>
      </c>
      <c r="K1495" s="84"/>
      <c r="L1495" s="61"/>
      <c r="M1495" s="61" t="s">
        <v>102</v>
      </c>
      <c r="N1495" s="68"/>
      <c r="O1495" s="84">
        <f>J1495</f>
        <v>0</v>
      </c>
      <c r="P1495" s="91"/>
    </row>
    <row r="1496" spans="2:16" ht="15.75" hidden="1" x14ac:dyDescent="0.25">
      <c r="B1496" s="74"/>
      <c r="C1496" s="14" t="s">
        <v>33</v>
      </c>
      <c r="E1496" s="86" t="str">
        <f>IFERROR(VLOOKUP(B1495,Calculations!$G$10:$M$448,7,FALSE),0)</f>
        <v xml:space="preserve">  </v>
      </c>
      <c r="F1496" s="86"/>
      <c r="H1496" s="14" t="s">
        <v>35</v>
      </c>
      <c r="J1496" s="86" t="str">
        <f>K1498</f>
        <v xml:space="preserve">  </v>
      </c>
      <c r="K1496" s="86"/>
      <c r="M1496" s="14" t="s">
        <v>94</v>
      </c>
      <c r="N1496" s="73"/>
      <c r="O1496" s="86" t="str">
        <f>J1496</f>
        <v xml:space="preserve">  </v>
      </c>
      <c r="P1496" s="92"/>
    </row>
    <row r="1497" spans="2:16" ht="15.75" hidden="1" x14ac:dyDescent="0.25">
      <c r="B1497" s="74"/>
      <c r="C1497" s="73"/>
      <c r="D1497" s="14" t="s">
        <v>31</v>
      </c>
      <c r="E1497" s="86"/>
      <c r="F1497" s="86">
        <f>IFERROR(E1495+E1496,0)</f>
        <v>0</v>
      </c>
      <c r="H1497" s="73"/>
      <c r="I1497" s="14" t="s">
        <v>32</v>
      </c>
      <c r="J1497" s="86"/>
      <c r="K1497" s="86">
        <f>E1495</f>
        <v>0</v>
      </c>
      <c r="M1497" s="72"/>
      <c r="N1497" s="14" t="s">
        <v>31</v>
      </c>
      <c r="O1497" s="86"/>
      <c r="P1497" s="92">
        <f>F1497</f>
        <v>0</v>
      </c>
    </row>
    <row r="1498" spans="2:16" ht="15.75" hidden="1" x14ac:dyDescent="0.25">
      <c r="B1498" s="74"/>
      <c r="C1498" s="73"/>
      <c r="E1498" s="86"/>
      <c r="F1498" s="86"/>
      <c r="H1498" s="73"/>
      <c r="I1498" s="14" t="s">
        <v>33</v>
      </c>
      <c r="J1498" s="86"/>
      <c r="K1498" s="86" t="str">
        <f>E1496</f>
        <v xml:space="preserve">  </v>
      </c>
      <c r="M1498" s="72"/>
      <c r="N1498" s="73"/>
      <c r="O1498" s="86"/>
      <c r="P1498" s="92"/>
    </row>
    <row r="1499" spans="2:16" ht="15.75" hidden="1" x14ac:dyDescent="0.25">
      <c r="B1499" s="74"/>
      <c r="C1499" s="73"/>
      <c r="E1499" s="86"/>
      <c r="F1499" s="86"/>
      <c r="H1499" s="73"/>
      <c r="J1499" s="86"/>
      <c r="K1499" s="86"/>
      <c r="M1499" s="72"/>
      <c r="N1499" s="73"/>
      <c r="O1499" s="86"/>
      <c r="P1499" s="92"/>
    </row>
    <row r="1500" spans="2:16" ht="15.75" hidden="1" x14ac:dyDescent="0.25">
      <c r="B1500" s="70" t="str">
        <f>B1495</f>
        <v xml:space="preserve">  </v>
      </c>
      <c r="C1500" s="133" t="s">
        <v>34</v>
      </c>
      <c r="D1500" s="133"/>
      <c r="E1500" s="133"/>
      <c r="F1500" s="133"/>
      <c r="H1500" s="14" t="s">
        <v>103</v>
      </c>
      <c r="J1500" s="86" t="str">
        <f>IFERROR(VLOOKUP(B1500,Calculations!$Z$10:$AB$448,3,FALSE),0)</f>
        <v xml:space="preserve">  </v>
      </c>
      <c r="K1500" s="86"/>
      <c r="M1500" s="14" t="s">
        <v>104</v>
      </c>
      <c r="O1500" s="86" t="str">
        <f>J1500</f>
        <v xml:space="preserve">  </v>
      </c>
      <c r="P1500" s="92"/>
    </row>
    <row r="1501" spans="2:16" ht="15.75" hidden="1" x14ac:dyDescent="0.25">
      <c r="B1501" s="74"/>
      <c r="C1501" s="133"/>
      <c r="D1501" s="133"/>
      <c r="E1501" s="133"/>
      <c r="F1501" s="133"/>
      <c r="H1501" s="77"/>
      <c r="I1501" s="14" t="s">
        <v>91</v>
      </c>
      <c r="J1501" s="86"/>
      <c r="K1501" s="86" t="str">
        <f>J1500</f>
        <v xml:space="preserve">  </v>
      </c>
      <c r="M1501" s="77"/>
      <c r="N1501" s="14" t="s">
        <v>91</v>
      </c>
      <c r="O1501" s="86"/>
      <c r="P1501" s="92" t="str">
        <f>O1500</f>
        <v xml:space="preserve">  </v>
      </c>
    </row>
    <row r="1502" spans="2:16" ht="15.75" hidden="1" x14ac:dyDescent="0.25">
      <c r="B1502" s="74"/>
      <c r="C1502" s="133"/>
      <c r="D1502" s="133"/>
      <c r="E1502" s="133"/>
      <c r="F1502" s="133"/>
      <c r="H1502" s="77"/>
      <c r="J1502" s="86"/>
      <c r="K1502" s="86"/>
      <c r="M1502" s="77"/>
      <c r="O1502" s="86"/>
      <c r="P1502" s="92"/>
    </row>
    <row r="1503" spans="2:16" ht="15.75" hidden="1" x14ac:dyDescent="0.25">
      <c r="B1503" s="74"/>
      <c r="C1503" s="81"/>
      <c r="D1503" s="81"/>
      <c r="E1503" s="81"/>
      <c r="F1503" s="81"/>
      <c r="H1503" s="77"/>
      <c r="J1503" s="86"/>
      <c r="K1503" s="86"/>
      <c r="M1503" s="77"/>
      <c r="O1503" s="86"/>
      <c r="P1503" s="92"/>
    </row>
    <row r="1504" spans="2:16" ht="15.75" hidden="1" x14ac:dyDescent="0.25">
      <c r="B1504" s="70" t="str">
        <f>B1500</f>
        <v xml:space="preserve">  </v>
      </c>
      <c r="C1504" s="14" t="s">
        <v>106</v>
      </c>
      <c r="E1504" s="86" t="str">
        <f>IFERROR(VLOOKUP(B1504,Calculations!$G$10:$W$448,17,FALSE),0)</f>
        <v xml:space="preserve">  </v>
      </c>
      <c r="F1504" s="86"/>
      <c r="H1504" s="133" t="s">
        <v>34</v>
      </c>
      <c r="I1504" s="133"/>
      <c r="J1504" s="133"/>
      <c r="K1504" s="133"/>
      <c r="M1504" s="14" t="s">
        <v>105</v>
      </c>
      <c r="O1504" s="86" t="str">
        <f>E1504</f>
        <v xml:space="preserve">  </v>
      </c>
      <c r="P1504" s="92"/>
    </row>
    <row r="1505" spans="2:16" ht="15.75" hidden="1" x14ac:dyDescent="0.25">
      <c r="B1505" s="75"/>
      <c r="C1505" s="82"/>
      <c r="D1505" s="76" t="s">
        <v>31</v>
      </c>
      <c r="E1505" s="89"/>
      <c r="F1505" s="89" t="str">
        <f>E1504</f>
        <v xml:space="preserve">  </v>
      </c>
      <c r="G1505" s="76"/>
      <c r="H1505" s="134"/>
      <c r="I1505" s="134"/>
      <c r="J1505" s="134"/>
      <c r="K1505" s="134"/>
      <c r="L1505" s="76"/>
      <c r="M1505" s="82"/>
      <c r="N1505" s="76" t="s">
        <v>31</v>
      </c>
      <c r="O1505" s="89"/>
      <c r="P1505" s="90" t="str">
        <f>O1504</f>
        <v xml:space="preserve">  </v>
      </c>
    </row>
    <row r="1506" spans="2:16" ht="15.75" hidden="1" x14ac:dyDescent="0.25">
      <c r="B1506" s="60" t="str">
        <f>IFERROR(IF(EOMONTH(B1504,1)&gt;Questionnaire!$I$9,"  ",EOMONTH(B1504,1)),"  ")</f>
        <v xml:space="preserve">  </v>
      </c>
      <c r="C1506" s="61" t="s">
        <v>32</v>
      </c>
      <c r="D1506" s="61"/>
      <c r="E1506" s="84">
        <f>IFERROR(-VLOOKUP(B1506,Calculations!$G$10:$N$448,8,FALSE),0)</f>
        <v>0</v>
      </c>
      <c r="F1506" s="84"/>
      <c r="G1506" s="61"/>
      <c r="H1506" s="61" t="s">
        <v>102</v>
      </c>
      <c r="I1506" s="61"/>
      <c r="J1506" s="84">
        <f>K1508</f>
        <v>0</v>
      </c>
      <c r="K1506" s="84"/>
      <c r="L1506" s="61"/>
      <c r="M1506" s="61" t="s">
        <v>102</v>
      </c>
      <c r="N1506" s="68"/>
      <c r="O1506" s="84">
        <f>J1506</f>
        <v>0</v>
      </c>
      <c r="P1506" s="91"/>
    </row>
    <row r="1507" spans="2:16" ht="15.75" hidden="1" x14ac:dyDescent="0.25">
      <c r="B1507" s="74"/>
      <c r="C1507" s="14" t="s">
        <v>33</v>
      </c>
      <c r="E1507" s="86" t="str">
        <f>IFERROR(VLOOKUP(B1506,Calculations!$G$10:$M$448,7,FALSE),0)</f>
        <v xml:space="preserve">  </v>
      </c>
      <c r="F1507" s="86"/>
      <c r="H1507" s="14" t="s">
        <v>35</v>
      </c>
      <c r="J1507" s="86" t="str">
        <f>K1509</f>
        <v xml:space="preserve">  </v>
      </c>
      <c r="K1507" s="86"/>
      <c r="M1507" s="14" t="s">
        <v>94</v>
      </c>
      <c r="N1507" s="73"/>
      <c r="O1507" s="86" t="str">
        <f>J1507</f>
        <v xml:space="preserve">  </v>
      </c>
      <c r="P1507" s="92"/>
    </row>
    <row r="1508" spans="2:16" ht="15.75" hidden="1" x14ac:dyDescent="0.25">
      <c r="B1508" s="74"/>
      <c r="C1508" s="73"/>
      <c r="D1508" s="14" t="s">
        <v>31</v>
      </c>
      <c r="E1508" s="86"/>
      <c r="F1508" s="86">
        <f>IFERROR(E1506+E1507,0)</f>
        <v>0</v>
      </c>
      <c r="H1508" s="73"/>
      <c r="I1508" s="14" t="s">
        <v>32</v>
      </c>
      <c r="J1508" s="86"/>
      <c r="K1508" s="86">
        <f>E1506</f>
        <v>0</v>
      </c>
      <c r="M1508" s="72"/>
      <c r="N1508" s="14" t="s">
        <v>31</v>
      </c>
      <c r="O1508" s="86"/>
      <c r="P1508" s="92">
        <f>F1508</f>
        <v>0</v>
      </c>
    </row>
    <row r="1509" spans="2:16" ht="15.75" hidden="1" x14ac:dyDescent="0.25">
      <c r="B1509" s="74"/>
      <c r="C1509" s="73"/>
      <c r="E1509" s="86"/>
      <c r="F1509" s="86"/>
      <c r="H1509" s="73"/>
      <c r="I1509" s="14" t="s">
        <v>33</v>
      </c>
      <c r="J1509" s="86"/>
      <c r="K1509" s="86" t="str">
        <f>E1507</f>
        <v xml:space="preserve">  </v>
      </c>
      <c r="M1509" s="72"/>
      <c r="N1509" s="73"/>
      <c r="O1509" s="86"/>
      <c r="P1509" s="92"/>
    </row>
    <row r="1510" spans="2:16" ht="15.75" hidden="1" x14ac:dyDescent="0.25">
      <c r="B1510" s="74"/>
      <c r="C1510" s="73"/>
      <c r="E1510" s="86"/>
      <c r="F1510" s="86"/>
      <c r="H1510" s="73"/>
      <c r="J1510" s="86"/>
      <c r="K1510" s="86"/>
      <c r="M1510" s="72"/>
      <c r="N1510" s="73"/>
      <c r="O1510" s="86"/>
      <c r="P1510" s="92"/>
    </row>
    <row r="1511" spans="2:16" ht="15.75" hidden="1" x14ac:dyDescent="0.25">
      <c r="B1511" s="70" t="str">
        <f>B1506</f>
        <v xml:space="preserve">  </v>
      </c>
      <c r="C1511" s="133" t="s">
        <v>34</v>
      </c>
      <c r="D1511" s="133"/>
      <c r="E1511" s="133"/>
      <c r="F1511" s="133"/>
      <c r="H1511" s="14" t="s">
        <v>103</v>
      </c>
      <c r="J1511" s="86" t="str">
        <f>IFERROR(VLOOKUP(B1511,Calculations!$Z$10:$AB$448,3,FALSE),0)</f>
        <v xml:space="preserve">  </v>
      </c>
      <c r="K1511" s="86"/>
      <c r="M1511" s="14" t="s">
        <v>104</v>
      </c>
      <c r="O1511" s="86" t="str">
        <f>J1511</f>
        <v xml:space="preserve">  </v>
      </c>
      <c r="P1511" s="92"/>
    </row>
    <row r="1512" spans="2:16" ht="15.75" hidden="1" x14ac:dyDescent="0.25">
      <c r="B1512" s="74"/>
      <c r="C1512" s="133"/>
      <c r="D1512" s="133"/>
      <c r="E1512" s="133"/>
      <c r="F1512" s="133"/>
      <c r="H1512" s="77"/>
      <c r="I1512" s="14" t="s">
        <v>91</v>
      </c>
      <c r="J1512" s="86"/>
      <c r="K1512" s="86" t="str">
        <f>J1511</f>
        <v xml:space="preserve">  </v>
      </c>
      <c r="M1512" s="77"/>
      <c r="N1512" s="14" t="s">
        <v>91</v>
      </c>
      <c r="O1512" s="86"/>
      <c r="P1512" s="92" t="str">
        <f>O1511</f>
        <v xml:space="preserve">  </v>
      </c>
    </row>
    <row r="1513" spans="2:16" ht="15.75" hidden="1" x14ac:dyDescent="0.25">
      <c r="B1513" s="74"/>
      <c r="C1513" s="133"/>
      <c r="D1513" s="133"/>
      <c r="E1513" s="133"/>
      <c r="F1513" s="133"/>
      <c r="H1513" s="77"/>
      <c r="J1513" s="86"/>
      <c r="K1513" s="86"/>
      <c r="M1513" s="77"/>
      <c r="O1513" s="86"/>
      <c r="P1513" s="92"/>
    </row>
    <row r="1514" spans="2:16" ht="15.75" hidden="1" x14ac:dyDescent="0.25">
      <c r="B1514" s="74"/>
      <c r="C1514" s="81"/>
      <c r="D1514" s="81"/>
      <c r="E1514" s="81"/>
      <c r="F1514" s="81"/>
      <c r="H1514" s="77"/>
      <c r="J1514" s="86"/>
      <c r="K1514" s="86"/>
      <c r="M1514" s="77"/>
      <c r="O1514" s="86"/>
      <c r="P1514" s="92"/>
    </row>
    <row r="1515" spans="2:16" ht="15.75" hidden="1" x14ac:dyDescent="0.25">
      <c r="B1515" s="70" t="str">
        <f>B1511</f>
        <v xml:space="preserve">  </v>
      </c>
      <c r="C1515" s="14" t="s">
        <v>106</v>
      </c>
      <c r="E1515" s="86" t="str">
        <f>IFERROR(VLOOKUP(B1515,Calculations!$G$10:$W$448,17,FALSE),0)</f>
        <v xml:space="preserve">  </v>
      </c>
      <c r="F1515" s="86"/>
      <c r="H1515" s="133" t="s">
        <v>34</v>
      </c>
      <c r="I1515" s="133"/>
      <c r="J1515" s="133"/>
      <c r="K1515" s="133"/>
      <c r="M1515" s="14" t="s">
        <v>105</v>
      </c>
      <c r="O1515" s="86" t="str">
        <f>E1515</f>
        <v xml:space="preserve">  </v>
      </c>
      <c r="P1515" s="92"/>
    </row>
    <row r="1516" spans="2:16" ht="15.75" hidden="1" x14ac:dyDescent="0.25">
      <c r="B1516" s="75"/>
      <c r="C1516" s="82"/>
      <c r="D1516" s="76" t="s">
        <v>31</v>
      </c>
      <c r="E1516" s="89"/>
      <c r="F1516" s="89" t="str">
        <f>E1515</f>
        <v xml:space="preserve">  </v>
      </c>
      <c r="G1516" s="76"/>
      <c r="H1516" s="134"/>
      <c r="I1516" s="134"/>
      <c r="J1516" s="134"/>
      <c r="K1516" s="134"/>
      <c r="L1516" s="76"/>
      <c r="M1516" s="82"/>
      <c r="N1516" s="76" t="s">
        <v>31</v>
      </c>
      <c r="O1516" s="89"/>
      <c r="P1516" s="90" t="str">
        <f>O1515</f>
        <v xml:space="preserve">  </v>
      </c>
    </row>
    <row r="1517" spans="2:16" ht="15.75" hidden="1" x14ac:dyDescent="0.25">
      <c r="B1517" s="60" t="str">
        <f>IFERROR(IF(EOMONTH(B1515,1)&gt;Questionnaire!$I$9,"  ",EOMONTH(B1515,1)),"  ")</f>
        <v xml:space="preserve">  </v>
      </c>
      <c r="C1517" s="61" t="s">
        <v>32</v>
      </c>
      <c r="D1517" s="61"/>
      <c r="E1517" s="84">
        <f>IFERROR(-VLOOKUP(B1517,Calculations!$G$10:$N$448,8,FALSE),0)</f>
        <v>0</v>
      </c>
      <c r="F1517" s="84"/>
      <c r="G1517" s="61"/>
      <c r="H1517" s="61" t="s">
        <v>102</v>
      </c>
      <c r="I1517" s="61"/>
      <c r="J1517" s="84">
        <f>K1519</f>
        <v>0</v>
      </c>
      <c r="K1517" s="84"/>
      <c r="L1517" s="61"/>
      <c r="M1517" s="61" t="s">
        <v>102</v>
      </c>
      <c r="N1517" s="68"/>
      <c r="O1517" s="84">
        <f>J1517</f>
        <v>0</v>
      </c>
      <c r="P1517" s="91"/>
    </row>
    <row r="1518" spans="2:16" ht="15.75" hidden="1" x14ac:dyDescent="0.25">
      <c r="B1518" s="74"/>
      <c r="C1518" s="14" t="s">
        <v>33</v>
      </c>
      <c r="E1518" s="86" t="str">
        <f>IFERROR(VLOOKUP(B1517,Calculations!$G$10:$M$448,7,FALSE),0)</f>
        <v xml:space="preserve">  </v>
      </c>
      <c r="F1518" s="86"/>
      <c r="H1518" s="14" t="s">
        <v>35</v>
      </c>
      <c r="J1518" s="86" t="str">
        <f>K1520</f>
        <v xml:space="preserve">  </v>
      </c>
      <c r="K1518" s="86"/>
      <c r="M1518" s="14" t="s">
        <v>94</v>
      </c>
      <c r="N1518" s="73"/>
      <c r="O1518" s="86" t="str">
        <f>J1518</f>
        <v xml:space="preserve">  </v>
      </c>
      <c r="P1518" s="92"/>
    </row>
    <row r="1519" spans="2:16" ht="15.75" hidden="1" x14ac:dyDescent="0.25">
      <c r="B1519" s="74"/>
      <c r="C1519" s="73"/>
      <c r="D1519" s="14" t="s">
        <v>31</v>
      </c>
      <c r="E1519" s="86"/>
      <c r="F1519" s="86">
        <f>IFERROR(E1517+E1518,0)</f>
        <v>0</v>
      </c>
      <c r="H1519" s="73"/>
      <c r="I1519" s="14" t="s">
        <v>32</v>
      </c>
      <c r="J1519" s="86"/>
      <c r="K1519" s="86">
        <f>E1517</f>
        <v>0</v>
      </c>
      <c r="M1519" s="72"/>
      <c r="N1519" s="14" t="s">
        <v>31</v>
      </c>
      <c r="O1519" s="86"/>
      <c r="P1519" s="92">
        <f>F1519</f>
        <v>0</v>
      </c>
    </row>
    <row r="1520" spans="2:16" ht="15.75" hidden="1" x14ac:dyDescent="0.25">
      <c r="B1520" s="74"/>
      <c r="C1520" s="73"/>
      <c r="E1520" s="86"/>
      <c r="F1520" s="86"/>
      <c r="H1520" s="73"/>
      <c r="I1520" s="14" t="s">
        <v>33</v>
      </c>
      <c r="J1520" s="86"/>
      <c r="K1520" s="86" t="str">
        <f>E1518</f>
        <v xml:space="preserve">  </v>
      </c>
      <c r="M1520" s="72"/>
      <c r="N1520" s="73"/>
      <c r="O1520" s="86"/>
      <c r="P1520" s="92"/>
    </row>
    <row r="1521" spans="2:16" ht="15.75" hidden="1" x14ac:dyDescent="0.25">
      <c r="B1521" s="74"/>
      <c r="C1521" s="73"/>
      <c r="E1521" s="86"/>
      <c r="F1521" s="86"/>
      <c r="H1521" s="73"/>
      <c r="J1521" s="86"/>
      <c r="K1521" s="86"/>
      <c r="M1521" s="72"/>
      <c r="N1521" s="73"/>
      <c r="O1521" s="86"/>
      <c r="P1521" s="92"/>
    </row>
    <row r="1522" spans="2:16" ht="15.75" hidden="1" x14ac:dyDescent="0.25">
      <c r="B1522" s="70" t="str">
        <f>B1517</f>
        <v xml:space="preserve">  </v>
      </c>
      <c r="C1522" s="133" t="s">
        <v>34</v>
      </c>
      <c r="D1522" s="133"/>
      <c r="E1522" s="133"/>
      <c r="F1522" s="133"/>
      <c r="H1522" s="14" t="s">
        <v>103</v>
      </c>
      <c r="J1522" s="86" t="str">
        <f>IFERROR(VLOOKUP(B1522,Calculations!$Z$10:$AB$448,3,FALSE),0)</f>
        <v xml:space="preserve">  </v>
      </c>
      <c r="K1522" s="86"/>
      <c r="M1522" s="14" t="s">
        <v>104</v>
      </c>
      <c r="O1522" s="86" t="str">
        <f>J1522</f>
        <v xml:space="preserve">  </v>
      </c>
      <c r="P1522" s="92"/>
    </row>
    <row r="1523" spans="2:16" ht="15.75" hidden="1" x14ac:dyDescent="0.25">
      <c r="B1523" s="74"/>
      <c r="C1523" s="133"/>
      <c r="D1523" s="133"/>
      <c r="E1523" s="133"/>
      <c r="F1523" s="133"/>
      <c r="H1523" s="77"/>
      <c r="I1523" s="14" t="s">
        <v>91</v>
      </c>
      <c r="J1523" s="86"/>
      <c r="K1523" s="86" t="str">
        <f>J1522</f>
        <v xml:space="preserve">  </v>
      </c>
      <c r="M1523" s="77"/>
      <c r="N1523" s="14" t="s">
        <v>91</v>
      </c>
      <c r="O1523" s="86"/>
      <c r="P1523" s="92" t="str">
        <f>O1522</f>
        <v xml:space="preserve">  </v>
      </c>
    </row>
    <row r="1524" spans="2:16" ht="15.75" hidden="1" x14ac:dyDescent="0.25">
      <c r="B1524" s="74"/>
      <c r="C1524" s="133"/>
      <c r="D1524" s="133"/>
      <c r="E1524" s="133"/>
      <c r="F1524" s="133"/>
      <c r="H1524" s="77"/>
      <c r="J1524" s="86"/>
      <c r="K1524" s="86"/>
      <c r="M1524" s="77"/>
      <c r="O1524" s="86"/>
      <c r="P1524" s="92"/>
    </row>
    <row r="1525" spans="2:16" ht="15.75" hidden="1" x14ac:dyDescent="0.25">
      <c r="B1525" s="74"/>
      <c r="C1525" s="81"/>
      <c r="D1525" s="81"/>
      <c r="E1525" s="81"/>
      <c r="F1525" s="81"/>
      <c r="H1525" s="77"/>
      <c r="J1525" s="86"/>
      <c r="K1525" s="86"/>
      <c r="M1525" s="77"/>
      <c r="O1525" s="86"/>
      <c r="P1525" s="92"/>
    </row>
    <row r="1526" spans="2:16" ht="15.75" hidden="1" x14ac:dyDescent="0.25">
      <c r="B1526" s="70" t="str">
        <f>B1522</f>
        <v xml:space="preserve">  </v>
      </c>
      <c r="C1526" s="14" t="s">
        <v>106</v>
      </c>
      <c r="E1526" s="86" t="str">
        <f>IFERROR(VLOOKUP(B1526,Calculations!$G$10:$W$448,17,FALSE),0)</f>
        <v xml:space="preserve">  </v>
      </c>
      <c r="F1526" s="86"/>
      <c r="H1526" s="133" t="s">
        <v>34</v>
      </c>
      <c r="I1526" s="133"/>
      <c r="J1526" s="133"/>
      <c r="K1526" s="133"/>
      <c r="M1526" s="14" t="s">
        <v>105</v>
      </c>
      <c r="O1526" s="86" t="str">
        <f>E1526</f>
        <v xml:space="preserve">  </v>
      </c>
      <c r="P1526" s="92"/>
    </row>
    <row r="1527" spans="2:16" ht="15.75" hidden="1" x14ac:dyDescent="0.25">
      <c r="B1527" s="75"/>
      <c r="C1527" s="82"/>
      <c r="D1527" s="76" t="s">
        <v>31</v>
      </c>
      <c r="E1527" s="89"/>
      <c r="F1527" s="89" t="str">
        <f>E1526</f>
        <v xml:space="preserve">  </v>
      </c>
      <c r="G1527" s="76"/>
      <c r="H1527" s="134"/>
      <c r="I1527" s="134"/>
      <c r="J1527" s="134"/>
      <c r="K1527" s="134"/>
      <c r="L1527" s="76"/>
      <c r="M1527" s="82"/>
      <c r="N1527" s="76" t="s">
        <v>31</v>
      </c>
      <c r="O1527" s="89"/>
      <c r="P1527" s="90" t="str">
        <f>O1526</f>
        <v xml:space="preserve">  </v>
      </c>
    </row>
    <row r="1528" spans="2:16" ht="15.75" hidden="1" x14ac:dyDescent="0.25">
      <c r="B1528" s="60" t="str">
        <f>IFERROR(IF(EOMONTH(B1526,1)&gt;Questionnaire!$I$9,"  ",EOMONTH(B1526,1)),"  ")</f>
        <v xml:space="preserve">  </v>
      </c>
      <c r="C1528" s="61" t="s">
        <v>32</v>
      </c>
      <c r="D1528" s="61"/>
      <c r="E1528" s="84">
        <f>IFERROR(-VLOOKUP(B1528,Calculations!$G$10:$N$448,8,FALSE),0)</f>
        <v>0</v>
      </c>
      <c r="F1528" s="84"/>
      <c r="G1528" s="61"/>
      <c r="H1528" s="61" t="s">
        <v>102</v>
      </c>
      <c r="I1528" s="61"/>
      <c r="J1528" s="84">
        <f>K1530</f>
        <v>0</v>
      </c>
      <c r="K1528" s="84"/>
      <c r="L1528" s="61"/>
      <c r="M1528" s="61" t="s">
        <v>102</v>
      </c>
      <c r="N1528" s="68"/>
      <c r="O1528" s="84">
        <f>J1528</f>
        <v>0</v>
      </c>
      <c r="P1528" s="91"/>
    </row>
    <row r="1529" spans="2:16" ht="15.75" hidden="1" x14ac:dyDescent="0.25">
      <c r="B1529" s="74"/>
      <c r="C1529" s="14" t="s">
        <v>33</v>
      </c>
      <c r="E1529" s="86" t="str">
        <f>IFERROR(VLOOKUP(B1528,Calculations!$G$10:$M$448,7,FALSE),0)</f>
        <v xml:space="preserve">  </v>
      </c>
      <c r="F1529" s="86"/>
      <c r="H1529" s="14" t="s">
        <v>35</v>
      </c>
      <c r="J1529" s="86" t="str">
        <f>K1531</f>
        <v xml:space="preserve">  </v>
      </c>
      <c r="K1529" s="86"/>
      <c r="M1529" s="14" t="s">
        <v>94</v>
      </c>
      <c r="N1529" s="73"/>
      <c r="O1529" s="86" t="str">
        <f>J1529</f>
        <v xml:space="preserve">  </v>
      </c>
      <c r="P1529" s="92"/>
    </row>
    <row r="1530" spans="2:16" ht="15.75" hidden="1" x14ac:dyDescent="0.25">
      <c r="B1530" s="74"/>
      <c r="C1530" s="73"/>
      <c r="D1530" s="14" t="s">
        <v>31</v>
      </c>
      <c r="E1530" s="86"/>
      <c r="F1530" s="86">
        <f>IFERROR(E1528+E1529,0)</f>
        <v>0</v>
      </c>
      <c r="H1530" s="73"/>
      <c r="I1530" s="14" t="s">
        <v>32</v>
      </c>
      <c r="J1530" s="86"/>
      <c r="K1530" s="86">
        <f>E1528</f>
        <v>0</v>
      </c>
      <c r="M1530" s="72"/>
      <c r="N1530" s="14" t="s">
        <v>31</v>
      </c>
      <c r="O1530" s="86"/>
      <c r="P1530" s="92">
        <f>F1530</f>
        <v>0</v>
      </c>
    </row>
    <row r="1531" spans="2:16" ht="15.75" hidden="1" x14ac:dyDescent="0.25">
      <c r="B1531" s="74"/>
      <c r="C1531" s="73"/>
      <c r="E1531" s="86"/>
      <c r="F1531" s="86"/>
      <c r="H1531" s="73"/>
      <c r="I1531" s="14" t="s">
        <v>33</v>
      </c>
      <c r="J1531" s="86"/>
      <c r="K1531" s="86" t="str">
        <f>E1529</f>
        <v xml:space="preserve">  </v>
      </c>
      <c r="M1531" s="72"/>
      <c r="N1531" s="73"/>
      <c r="O1531" s="86"/>
      <c r="P1531" s="92"/>
    </row>
    <row r="1532" spans="2:16" ht="15.75" hidden="1" x14ac:dyDescent="0.25">
      <c r="B1532" s="74"/>
      <c r="C1532" s="73"/>
      <c r="E1532" s="86"/>
      <c r="F1532" s="86"/>
      <c r="H1532" s="73"/>
      <c r="J1532" s="86"/>
      <c r="K1532" s="86"/>
      <c r="M1532" s="72"/>
      <c r="N1532" s="73"/>
      <c r="O1532" s="86"/>
      <c r="P1532" s="92"/>
    </row>
    <row r="1533" spans="2:16" ht="15.75" hidden="1" x14ac:dyDescent="0.25">
      <c r="B1533" s="70" t="str">
        <f>B1528</f>
        <v xml:space="preserve">  </v>
      </c>
      <c r="C1533" s="133" t="s">
        <v>34</v>
      </c>
      <c r="D1533" s="133"/>
      <c r="E1533" s="133"/>
      <c r="F1533" s="133"/>
      <c r="H1533" s="14" t="s">
        <v>103</v>
      </c>
      <c r="J1533" s="86" t="str">
        <f>IFERROR(VLOOKUP(B1533,Calculations!$Z$10:$AB$448,3,FALSE),0)</f>
        <v xml:space="preserve">  </v>
      </c>
      <c r="K1533" s="86"/>
      <c r="M1533" s="14" t="s">
        <v>104</v>
      </c>
      <c r="O1533" s="86" t="str">
        <f>J1533</f>
        <v xml:space="preserve">  </v>
      </c>
      <c r="P1533" s="92"/>
    </row>
    <row r="1534" spans="2:16" ht="15.75" hidden="1" x14ac:dyDescent="0.25">
      <c r="B1534" s="74"/>
      <c r="C1534" s="133"/>
      <c r="D1534" s="133"/>
      <c r="E1534" s="133"/>
      <c r="F1534" s="133"/>
      <c r="H1534" s="77"/>
      <c r="I1534" s="14" t="s">
        <v>91</v>
      </c>
      <c r="J1534" s="86"/>
      <c r="K1534" s="86" t="str">
        <f>J1533</f>
        <v xml:space="preserve">  </v>
      </c>
      <c r="M1534" s="77"/>
      <c r="N1534" s="14" t="s">
        <v>91</v>
      </c>
      <c r="O1534" s="86"/>
      <c r="P1534" s="92" t="str">
        <f>O1533</f>
        <v xml:space="preserve">  </v>
      </c>
    </row>
    <row r="1535" spans="2:16" ht="15.75" hidden="1" x14ac:dyDescent="0.25">
      <c r="B1535" s="74"/>
      <c r="C1535" s="133"/>
      <c r="D1535" s="133"/>
      <c r="E1535" s="133"/>
      <c r="F1535" s="133"/>
      <c r="H1535" s="77"/>
      <c r="J1535" s="86"/>
      <c r="K1535" s="86"/>
      <c r="M1535" s="77"/>
      <c r="O1535" s="86"/>
      <c r="P1535" s="92"/>
    </row>
    <row r="1536" spans="2:16" ht="15.75" hidden="1" x14ac:dyDescent="0.25">
      <c r="B1536" s="74"/>
      <c r="C1536" s="81"/>
      <c r="D1536" s="81"/>
      <c r="E1536" s="81"/>
      <c r="F1536" s="81"/>
      <c r="H1536" s="77"/>
      <c r="J1536" s="86"/>
      <c r="K1536" s="86"/>
      <c r="M1536" s="77"/>
      <c r="O1536" s="86"/>
      <c r="P1536" s="92"/>
    </row>
    <row r="1537" spans="2:16" ht="15.75" hidden="1" x14ac:dyDescent="0.25">
      <c r="B1537" s="70" t="str">
        <f>B1533</f>
        <v xml:space="preserve">  </v>
      </c>
      <c r="C1537" s="14" t="s">
        <v>106</v>
      </c>
      <c r="E1537" s="86" t="str">
        <f>IFERROR(VLOOKUP(B1537,Calculations!$G$10:$W$448,17,FALSE),0)</f>
        <v xml:space="preserve">  </v>
      </c>
      <c r="F1537" s="86"/>
      <c r="H1537" s="133" t="s">
        <v>34</v>
      </c>
      <c r="I1537" s="133"/>
      <c r="J1537" s="133"/>
      <c r="K1537" s="133"/>
      <c r="M1537" s="14" t="s">
        <v>105</v>
      </c>
      <c r="O1537" s="86" t="str">
        <f>E1537</f>
        <v xml:space="preserve">  </v>
      </c>
      <c r="P1537" s="92"/>
    </row>
    <row r="1538" spans="2:16" ht="15.75" hidden="1" x14ac:dyDescent="0.25">
      <c r="B1538" s="75"/>
      <c r="C1538" s="82"/>
      <c r="D1538" s="76" t="s">
        <v>31</v>
      </c>
      <c r="E1538" s="89"/>
      <c r="F1538" s="89" t="str">
        <f>E1537</f>
        <v xml:space="preserve">  </v>
      </c>
      <c r="G1538" s="76"/>
      <c r="H1538" s="134"/>
      <c r="I1538" s="134"/>
      <c r="J1538" s="134"/>
      <c r="K1538" s="134"/>
      <c r="L1538" s="76"/>
      <c r="M1538" s="82"/>
      <c r="N1538" s="76" t="s">
        <v>31</v>
      </c>
      <c r="O1538" s="89"/>
      <c r="P1538" s="90" t="str">
        <f>O1537</f>
        <v xml:space="preserve">  </v>
      </c>
    </row>
    <row r="1539" spans="2:16" ht="15.75" hidden="1" x14ac:dyDescent="0.25">
      <c r="B1539" s="60" t="str">
        <f>IFERROR(IF(EOMONTH(B1537,1)&gt;Questionnaire!$I$9,"  ",EOMONTH(B1537,1)),"  ")</f>
        <v xml:space="preserve">  </v>
      </c>
      <c r="C1539" s="61" t="s">
        <v>32</v>
      </c>
      <c r="D1539" s="61"/>
      <c r="E1539" s="84">
        <f>IFERROR(-VLOOKUP(B1539,Calculations!$G$10:$N$448,8,FALSE),0)</f>
        <v>0</v>
      </c>
      <c r="F1539" s="84"/>
      <c r="G1539" s="61"/>
      <c r="H1539" s="61" t="s">
        <v>102</v>
      </c>
      <c r="I1539" s="61"/>
      <c r="J1539" s="84">
        <f>K1541</f>
        <v>0</v>
      </c>
      <c r="K1539" s="84"/>
      <c r="L1539" s="61"/>
      <c r="M1539" s="61" t="s">
        <v>102</v>
      </c>
      <c r="N1539" s="68"/>
      <c r="O1539" s="84">
        <f>J1539</f>
        <v>0</v>
      </c>
      <c r="P1539" s="91"/>
    </row>
    <row r="1540" spans="2:16" ht="15.75" hidden="1" x14ac:dyDescent="0.25">
      <c r="B1540" s="74"/>
      <c r="C1540" s="14" t="s">
        <v>33</v>
      </c>
      <c r="E1540" s="86" t="str">
        <f>IFERROR(VLOOKUP(B1539,Calculations!$G$10:$M$448,7,FALSE),0)</f>
        <v xml:space="preserve">  </v>
      </c>
      <c r="F1540" s="86"/>
      <c r="H1540" s="14" t="s">
        <v>35</v>
      </c>
      <c r="J1540" s="86" t="str">
        <f>K1542</f>
        <v xml:space="preserve">  </v>
      </c>
      <c r="K1540" s="86"/>
      <c r="M1540" s="14" t="s">
        <v>94</v>
      </c>
      <c r="N1540" s="73"/>
      <c r="O1540" s="86" t="str">
        <f>J1540</f>
        <v xml:space="preserve">  </v>
      </c>
      <c r="P1540" s="92"/>
    </row>
    <row r="1541" spans="2:16" ht="15.75" hidden="1" x14ac:dyDescent="0.25">
      <c r="B1541" s="74"/>
      <c r="C1541" s="73"/>
      <c r="D1541" s="14" t="s">
        <v>31</v>
      </c>
      <c r="E1541" s="86"/>
      <c r="F1541" s="86">
        <f>IFERROR(E1539+E1540,0)</f>
        <v>0</v>
      </c>
      <c r="H1541" s="73"/>
      <c r="I1541" s="14" t="s">
        <v>32</v>
      </c>
      <c r="J1541" s="86"/>
      <c r="K1541" s="86">
        <f>E1539</f>
        <v>0</v>
      </c>
      <c r="M1541" s="72"/>
      <c r="N1541" s="14" t="s">
        <v>31</v>
      </c>
      <c r="O1541" s="86"/>
      <c r="P1541" s="92">
        <f>F1541</f>
        <v>0</v>
      </c>
    </row>
    <row r="1542" spans="2:16" ht="15.75" hidden="1" x14ac:dyDescent="0.25">
      <c r="B1542" s="74"/>
      <c r="C1542" s="73"/>
      <c r="E1542" s="86"/>
      <c r="F1542" s="86"/>
      <c r="H1542" s="73"/>
      <c r="I1542" s="14" t="s">
        <v>33</v>
      </c>
      <c r="J1542" s="86"/>
      <c r="K1542" s="86" t="str">
        <f>E1540</f>
        <v xml:space="preserve">  </v>
      </c>
      <c r="M1542" s="72"/>
      <c r="N1542" s="73"/>
      <c r="O1542" s="86"/>
      <c r="P1542" s="92"/>
    </row>
    <row r="1543" spans="2:16" ht="15.75" hidden="1" x14ac:dyDescent="0.25">
      <c r="B1543" s="74"/>
      <c r="C1543" s="73"/>
      <c r="E1543" s="86"/>
      <c r="F1543" s="86"/>
      <c r="H1543" s="73"/>
      <c r="J1543" s="86"/>
      <c r="K1543" s="86"/>
      <c r="M1543" s="72"/>
      <c r="N1543" s="73"/>
      <c r="O1543" s="86"/>
      <c r="P1543" s="92"/>
    </row>
    <row r="1544" spans="2:16" ht="15.75" hidden="1" x14ac:dyDescent="0.25">
      <c r="B1544" s="70" t="str">
        <f>B1539</f>
        <v xml:space="preserve">  </v>
      </c>
      <c r="C1544" s="133" t="s">
        <v>34</v>
      </c>
      <c r="D1544" s="133"/>
      <c r="E1544" s="133"/>
      <c r="F1544" s="133"/>
      <c r="H1544" s="14" t="s">
        <v>103</v>
      </c>
      <c r="J1544" s="86" t="str">
        <f>IFERROR(VLOOKUP(B1544,Calculations!$Z$10:$AB$448,3,FALSE),0)</f>
        <v xml:space="preserve">  </v>
      </c>
      <c r="K1544" s="86"/>
      <c r="M1544" s="14" t="s">
        <v>104</v>
      </c>
      <c r="O1544" s="86" t="str">
        <f>J1544</f>
        <v xml:space="preserve">  </v>
      </c>
      <c r="P1544" s="92"/>
    </row>
    <row r="1545" spans="2:16" ht="15.75" hidden="1" x14ac:dyDescent="0.25">
      <c r="B1545" s="74"/>
      <c r="C1545" s="133"/>
      <c r="D1545" s="133"/>
      <c r="E1545" s="133"/>
      <c r="F1545" s="133"/>
      <c r="H1545" s="77"/>
      <c r="I1545" s="14" t="s">
        <v>91</v>
      </c>
      <c r="J1545" s="86"/>
      <c r="K1545" s="86" t="str">
        <f>J1544</f>
        <v xml:space="preserve">  </v>
      </c>
      <c r="M1545" s="77"/>
      <c r="N1545" s="14" t="s">
        <v>91</v>
      </c>
      <c r="O1545" s="86"/>
      <c r="P1545" s="92" t="str">
        <f>O1544</f>
        <v xml:space="preserve">  </v>
      </c>
    </row>
    <row r="1546" spans="2:16" ht="15.75" hidden="1" x14ac:dyDescent="0.25">
      <c r="B1546" s="74"/>
      <c r="C1546" s="133"/>
      <c r="D1546" s="133"/>
      <c r="E1546" s="133"/>
      <c r="F1546" s="133"/>
      <c r="H1546" s="77"/>
      <c r="J1546" s="86"/>
      <c r="K1546" s="86"/>
      <c r="M1546" s="77"/>
      <c r="O1546" s="86"/>
      <c r="P1546" s="92"/>
    </row>
    <row r="1547" spans="2:16" ht="15.75" hidden="1" x14ac:dyDescent="0.25">
      <c r="B1547" s="74"/>
      <c r="C1547" s="81"/>
      <c r="D1547" s="81"/>
      <c r="E1547" s="81"/>
      <c r="F1547" s="81"/>
      <c r="H1547" s="77"/>
      <c r="J1547" s="86"/>
      <c r="K1547" s="86"/>
      <c r="M1547" s="77"/>
      <c r="O1547" s="86"/>
      <c r="P1547" s="92"/>
    </row>
    <row r="1548" spans="2:16" ht="15.75" hidden="1" x14ac:dyDescent="0.25">
      <c r="B1548" s="70" t="str">
        <f>B1544</f>
        <v xml:space="preserve">  </v>
      </c>
      <c r="C1548" s="14" t="s">
        <v>106</v>
      </c>
      <c r="E1548" s="86" t="str">
        <f>IFERROR(VLOOKUP(B1548,Calculations!$G$10:$W$448,17,FALSE),0)</f>
        <v xml:space="preserve">  </v>
      </c>
      <c r="F1548" s="86"/>
      <c r="H1548" s="133" t="s">
        <v>34</v>
      </c>
      <c r="I1548" s="133"/>
      <c r="J1548" s="133"/>
      <c r="K1548" s="133"/>
      <c r="M1548" s="14" t="s">
        <v>105</v>
      </c>
      <c r="O1548" s="86" t="str">
        <f>E1548</f>
        <v xml:space="preserve">  </v>
      </c>
      <c r="P1548" s="92"/>
    </row>
    <row r="1549" spans="2:16" ht="15.75" hidden="1" x14ac:dyDescent="0.25">
      <c r="B1549" s="75"/>
      <c r="C1549" s="82"/>
      <c r="D1549" s="76" t="s">
        <v>31</v>
      </c>
      <c r="E1549" s="89"/>
      <c r="F1549" s="89" t="str">
        <f>E1548</f>
        <v xml:space="preserve">  </v>
      </c>
      <c r="G1549" s="76"/>
      <c r="H1549" s="134"/>
      <c r="I1549" s="134"/>
      <c r="J1549" s="134"/>
      <c r="K1549" s="134"/>
      <c r="L1549" s="76"/>
      <c r="M1549" s="82"/>
      <c r="N1549" s="76" t="s">
        <v>31</v>
      </c>
      <c r="O1549" s="89"/>
      <c r="P1549" s="90" t="str">
        <f>O1548</f>
        <v xml:space="preserve">  </v>
      </c>
    </row>
    <row r="1550" spans="2:16" ht="15.75" hidden="1" x14ac:dyDescent="0.25">
      <c r="B1550" s="60" t="str">
        <f>IFERROR(IF(EOMONTH(B1548,1)&gt;Questionnaire!$I$9,"  ",EOMONTH(B1548,1)),"  ")</f>
        <v xml:space="preserve">  </v>
      </c>
      <c r="C1550" s="61" t="s">
        <v>32</v>
      </c>
      <c r="D1550" s="61"/>
      <c r="E1550" s="84">
        <f>IFERROR(-VLOOKUP(B1550,Calculations!$G$10:$N$448,8,FALSE),0)</f>
        <v>0</v>
      </c>
      <c r="F1550" s="84"/>
      <c r="G1550" s="61"/>
      <c r="H1550" s="61" t="s">
        <v>102</v>
      </c>
      <c r="I1550" s="61"/>
      <c r="J1550" s="84">
        <f>K1552</f>
        <v>0</v>
      </c>
      <c r="K1550" s="84"/>
      <c r="L1550" s="61"/>
      <c r="M1550" s="61" t="s">
        <v>102</v>
      </c>
      <c r="N1550" s="68"/>
      <c r="O1550" s="84">
        <f>J1550</f>
        <v>0</v>
      </c>
      <c r="P1550" s="91"/>
    </row>
    <row r="1551" spans="2:16" ht="15.75" hidden="1" x14ac:dyDescent="0.25">
      <c r="B1551" s="74"/>
      <c r="C1551" s="14" t="s">
        <v>33</v>
      </c>
      <c r="E1551" s="86" t="str">
        <f>IFERROR(VLOOKUP(B1550,Calculations!$G$10:$M$448,7,FALSE),0)</f>
        <v xml:space="preserve">  </v>
      </c>
      <c r="F1551" s="86"/>
      <c r="H1551" s="14" t="s">
        <v>35</v>
      </c>
      <c r="J1551" s="86" t="str">
        <f>K1553</f>
        <v xml:space="preserve">  </v>
      </c>
      <c r="K1551" s="86"/>
      <c r="M1551" s="14" t="s">
        <v>94</v>
      </c>
      <c r="N1551" s="73"/>
      <c r="O1551" s="86" t="str">
        <f>J1551</f>
        <v xml:space="preserve">  </v>
      </c>
      <c r="P1551" s="92"/>
    </row>
    <row r="1552" spans="2:16" ht="15.75" hidden="1" x14ac:dyDescent="0.25">
      <c r="B1552" s="74"/>
      <c r="C1552" s="73"/>
      <c r="D1552" s="14" t="s">
        <v>31</v>
      </c>
      <c r="E1552" s="86"/>
      <c r="F1552" s="86">
        <f>IFERROR(E1550+E1551,0)</f>
        <v>0</v>
      </c>
      <c r="H1552" s="73"/>
      <c r="I1552" s="14" t="s">
        <v>32</v>
      </c>
      <c r="J1552" s="86"/>
      <c r="K1552" s="86">
        <f>E1550</f>
        <v>0</v>
      </c>
      <c r="M1552" s="72"/>
      <c r="N1552" s="14" t="s">
        <v>31</v>
      </c>
      <c r="O1552" s="86"/>
      <c r="P1552" s="92">
        <f>F1552</f>
        <v>0</v>
      </c>
    </row>
    <row r="1553" spans="2:16" ht="15.75" hidden="1" x14ac:dyDescent="0.25">
      <c r="B1553" s="74"/>
      <c r="C1553" s="73"/>
      <c r="E1553" s="86"/>
      <c r="F1553" s="86"/>
      <c r="H1553" s="73"/>
      <c r="I1553" s="14" t="s">
        <v>33</v>
      </c>
      <c r="J1553" s="86"/>
      <c r="K1553" s="86" t="str">
        <f>E1551</f>
        <v xml:space="preserve">  </v>
      </c>
      <c r="M1553" s="72"/>
      <c r="N1553" s="73"/>
      <c r="O1553" s="86"/>
      <c r="P1553" s="92"/>
    </row>
    <row r="1554" spans="2:16" ht="15.75" hidden="1" x14ac:dyDescent="0.25">
      <c r="B1554" s="74"/>
      <c r="C1554" s="73"/>
      <c r="E1554" s="86"/>
      <c r="F1554" s="86"/>
      <c r="H1554" s="73"/>
      <c r="J1554" s="86"/>
      <c r="K1554" s="86"/>
      <c r="M1554" s="72"/>
      <c r="N1554" s="73"/>
      <c r="O1554" s="86"/>
      <c r="P1554" s="92"/>
    </row>
    <row r="1555" spans="2:16" ht="15.75" hidden="1" x14ac:dyDescent="0.25">
      <c r="B1555" s="70" t="str">
        <f>B1550</f>
        <v xml:space="preserve">  </v>
      </c>
      <c r="C1555" s="133" t="s">
        <v>34</v>
      </c>
      <c r="D1555" s="133"/>
      <c r="E1555" s="133"/>
      <c r="F1555" s="133"/>
      <c r="H1555" s="14" t="s">
        <v>103</v>
      </c>
      <c r="J1555" s="86" t="str">
        <f>IFERROR(VLOOKUP(B1555,Calculations!$Z$10:$AB$448,3,FALSE),0)</f>
        <v xml:space="preserve">  </v>
      </c>
      <c r="K1555" s="86"/>
      <c r="M1555" s="14" t="s">
        <v>104</v>
      </c>
      <c r="O1555" s="86" t="str">
        <f>J1555</f>
        <v xml:space="preserve">  </v>
      </c>
      <c r="P1555" s="92"/>
    </row>
    <row r="1556" spans="2:16" ht="15.75" hidden="1" x14ac:dyDescent="0.25">
      <c r="B1556" s="74"/>
      <c r="C1556" s="133"/>
      <c r="D1556" s="133"/>
      <c r="E1556" s="133"/>
      <c r="F1556" s="133"/>
      <c r="H1556" s="77"/>
      <c r="I1556" s="14" t="s">
        <v>91</v>
      </c>
      <c r="J1556" s="86"/>
      <c r="K1556" s="86" t="str">
        <f>J1555</f>
        <v xml:space="preserve">  </v>
      </c>
      <c r="M1556" s="77"/>
      <c r="N1556" s="14" t="s">
        <v>91</v>
      </c>
      <c r="O1556" s="86"/>
      <c r="P1556" s="92" t="str">
        <f>O1555</f>
        <v xml:space="preserve">  </v>
      </c>
    </row>
    <row r="1557" spans="2:16" ht="15.75" hidden="1" x14ac:dyDescent="0.25">
      <c r="B1557" s="74"/>
      <c r="C1557" s="133"/>
      <c r="D1557" s="133"/>
      <c r="E1557" s="133"/>
      <c r="F1557" s="133"/>
      <c r="H1557" s="77"/>
      <c r="J1557" s="86"/>
      <c r="K1557" s="86"/>
      <c r="M1557" s="77"/>
      <c r="O1557" s="86"/>
      <c r="P1557" s="92"/>
    </row>
    <row r="1558" spans="2:16" ht="15.75" hidden="1" x14ac:dyDescent="0.25">
      <c r="B1558" s="74"/>
      <c r="C1558" s="81"/>
      <c r="D1558" s="81"/>
      <c r="E1558" s="81"/>
      <c r="F1558" s="81"/>
      <c r="H1558" s="77"/>
      <c r="J1558" s="86"/>
      <c r="K1558" s="86"/>
      <c r="M1558" s="77"/>
      <c r="O1558" s="86"/>
      <c r="P1558" s="92"/>
    </row>
    <row r="1559" spans="2:16" ht="15.75" hidden="1" x14ac:dyDescent="0.25">
      <c r="B1559" s="70" t="str">
        <f>B1555</f>
        <v xml:space="preserve">  </v>
      </c>
      <c r="C1559" s="14" t="s">
        <v>106</v>
      </c>
      <c r="E1559" s="86" t="str">
        <f>IFERROR(VLOOKUP(B1559,Calculations!$G$10:$W$448,17,FALSE),0)</f>
        <v xml:space="preserve">  </v>
      </c>
      <c r="F1559" s="86"/>
      <c r="H1559" s="133" t="s">
        <v>34</v>
      </c>
      <c r="I1559" s="133"/>
      <c r="J1559" s="133"/>
      <c r="K1559" s="133"/>
      <c r="M1559" s="14" t="s">
        <v>105</v>
      </c>
      <c r="O1559" s="86" t="str">
        <f>E1559</f>
        <v xml:space="preserve">  </v>
      </c>
      <c r="P1559" s="92"/>
    </row>
    <row r="1560" spans="2:16" ht="15.75" hidden="1" x14ac:dyDescent="0.25">
      <c r="B1560" s="75"/>
      <c r="C1560" s="82"/>
      <c r="D1560" s="76" t="s">
        <v>31</v>
      </c>
      <c r="E1560" s="89"/>
      <c r="F1560" s="89" t="str">
        <f>E1559</f>
        <v xml:space="preserve">  </v>
      </c>
      <c r="G1560" s="76"/>
      <c r="H1560" s="134"/>
      <c r="I1560" s="134"/>
      <c r="J1560" s="134"/>
      <c r="K1560" s="134"/>
      <c r="L1560" s="76"/>
      <c r="M1560" s="82"/>
      <c r="N1560" s="76" t="s">
        <v>31</v>
      </c>
      <c r="O1560" s="89"/>
      <c r="P1560" s="90" t="str">
        <f>O1559</f>
        <v xml:space="preserve">  </v>
      </c>
    </row>
    <row r="1561" spans="2:16" ht="15.75" hidden="1" x14ac:dyDescent="0.25">
      <c r="B1561" s="60" t="str">
        <f>IFERROR(IF(EOMONTH(B1559,1)&gt;Questionnaire!$I$9,"  ",EOMONTH(B1559,1)),"  ")</f>
        <v xml:space="preserve">  </v>
      </c>
      <c r="C1561" s="61" t="s">
        <v>32</v>
      </c>
      <c r="D1561" s="61"/>
      <c r="E1561" s="84">
        <f>IFERROR(-VLOOKUP(B1561,Calculations!$G$10:$N$448,8,FALSE),0)</f>
        <v>0</v>
      </c>
      <c r="F1561" s="84"/>
      <c r="G1561" s="61"/>
      <c r="H1561" s="61" t="s">
        <v>102</v>
      </c>
      <c r="I1561" s="61"/>
      <c r="J1561" s="84">
        <f>K1563</f>
        <v>0</v>
      </c>
      <c r="K1561" s="84"/>
      <c r="L1561" s="61"/>
      <c r="M1561" s="61" t="s">
        <v>102</v>
      </c>
      <c r="N1561" s="68"/>
      <c r="O1561" s="84">
        <f>J1561</f>
        <v>0</v>
      </c>
      <c r="P1561" s="91"/>
    </row>
    <row r="1562" spans="2:16" ht="15.75" hidden="1" x14ac:dyDescent="0.25">
      <c r="B1562" s="74"/>
      <c r="C1562" s="14" t="s">
        <v>33</v>
      </c>
      <c r="E1562" s="86" t="str">
        <f>IFERROR(VLOOKUP(B1561,Calculations!$G$10:$M$448,7,FALSE),0)</f>
        <v xml:space="preserve">  </v>
      </c>
      <c r="F1562" s="86"/>
      <c r="H1562" s="14" t="s">
        <v>35</v>
      </c>
      <c r="J1562" s="86" t="str">
        <f>K1564</f>
        <v xml:space="preserve">  </v>
      </c>
      <c r="K1562" s="86"/>
      <c r="M1562" s="14" t="s">
        <v>94</v>
      </c>
      <c r="N1562" s="73"/>
      <c r="O1562" s="86" t="str">
        <f>J1562</f>
        <v xml:space="preserve">  </v>
      </c>
      <c r="P1562" s="92"/>
    </row>
    <row r="1563" spans="2:16" ht="15.75" hidden="1" x14ac:dyDescent="0.25">
      <c r="B1563" s="74"/>
      <c r="C1563" s="73"/>
      <c r="D1563" s="14" t="s">
        <v>31</v>
      </c>
      <c r="E1563" s="86"/>
      <c r="F1563" s="86">
        <f>IFERROR(E1561+E1562,0)</f>
        <v>0</v>
      </c>
      <c r="H1563" s="73"/>
      <c r="I1563" s="14" t="s">
        <v>32</v>
      </c>
      <c r="J1563" s="86"/>
      <c r="K1563" s="86">
        <f>E1561</f>
        <v>0</v>
      </c>
      <c r="M1563" s="72"/>
      <c r="N1563" s="14" t="s">
        <v>31</v>
      </c>
      <c r="O1563" s="86"/>
      <c r="P1563" s="92">
        <f>F1563</f>
        <v>0</v>
      </c>
    </row>
    <row r="1564" spans="2:16" ht="15.75" hidden="1" x14ac:dyDescent="0.25">
      <c r="B1564" s="74"/>
      <c r="C1564" s="73"/>
      <c r="E1564" s="86"/>
      <c r="F1564" s="86"/>
      <c r="H1564" s="73"/>
      <c r="I1564" s="14" t="s">
        <v>33</v>
      </c>
      <c r="J1564" s="86"/>
      <c r="K1564" s="86" t="str">
        <f>E1562</f>
        <v xml:space="preserve">  </v>
      </c>
      <c r="M1564" s="72"/>
      <c r="N1564" s="73"/>
      <c r="O1564" s="86"/>
      <c r="P1564" s="92"/>
    </row>
    <row r="1565" spans="2:16" ht="15.75" hidden="1" x14ac:dyDescent="0.25">
      <c r="B1565" s="74"/>
      <c r="C1565" s="73"/>
      <c r="E1565" s="86"/>
      <c r="F1565" s="86"/>
      <c r="H1565" s="73"/>
      <c r="J1565" s="86"/>
      <c r="K1565" s="86"/>
      <c r="M1565" s="72"/>
      <c r="N1565" s="73"/>
      <c r="O1565" s="86"/>
      <c r="P1565" s="92"/>
    </row>
    <row r="1566" spans="2:16" ht="15.75" hidden="1" x14ac:dyDescent="0.25">
      <c r="B1566" s="70" t="str">
        <f>B1561</f>
        <v xml:space="preserve">  </v>
      </c>
      <c r="C1566" s="133" t="s">
        <v>34</v>
      </c>
      <c r="D1566" s="133"/>
      <c r="E1566" s="133"/>
      <c r="F1566" s="133"/>
      <c r="H1566" s="14" t="s">
        <v>103</v>
      </c>
      <c r="J1566" s="86" t="str">
        <f>IFERROR(VLOOKUP(B1566,Calculations!$Z$10:$AB$448,3,FALSE),0)</f>
        <v xml:space="preserve">  </v>
      </c>
      <c r="K1566" s="86"/>
      <c r="M1566" s="14" t="s">
        <v>104</v>
      </c>
      <c r="O1566" s="86" t="str">
        <f>J1566</f>
        <v xml:space="preserve">  </v>
      </c>
      <c r="P1566" s="92"/>
    </row>
    <row r="1567" spans="2:16" ht="15.75" hidden="1" x14ac:dyDescent="0.25">
      <c r="B1567" s="74"/>
      <c r="C1567" s="133"/>
      <c r="D1567" s="133"/>
      <c r="E1567" s="133"/>
      <c r="F1567" s="133"/>
      <c r="H1567" s="77"/>
      <c r="I1567" s="14" t="s">
        <v>91</v>
      </c>
      <c r="J1567" s="86"/>
      <c r="K1567" s="86" t="str">
        <f>J1566</f>
        <v xml:space="preserve">  </v>
      </c>
      <c r="M1567" s="77"/>
      <c r="N1567" s="14" t="s">
        <v>91</v>
      </c>
      <c r="O1567" s="86"/>
      <c r="P1567" s="92" t="str">
        <f>O1566</f>
        <v xml:space="preserve">  </v>
      </c>
    </row>
    <row r="1568" spans="2:16" ht="15.75" hidden="1" x14ac:dyDescent="0.25">
      <c r="B1568" s="74"/>
      <c r="C1568" s="133"/>
      <c r="D1568" s="133"/>
      <c r="E1568" s="133"/>
      <c r="F1568" s="133"/>
      <c r="H1568" s="77"/>
      <c r="J1568" s="86"/>
      <c r="K1568" s="86"/>
      <c r="M1568" s="77"/>
      <c r="O1568" s="86"/>
      <c r="P1568" s="92"/>
    </row>
    <row r="1569" spans="2:16" ht="15.75" hidden="1" x14ac:dyDescent="0.25">
      <c r="B1569" s="74"/>
      <c r="C1569" s="81"/>
      <c r="D1569" s="81"/>
      <c r="E1569" s="81"/>
      <c r="F1569" s="81"/>
      <c r="H1569" s="77"/>
      <c r="J1569" s="86"/>
      <c r="K1569" s="86"/>
      <c r="M1569" s="77"/>
      <c r="O1569" s="86"/>
      <c r="P1569" s="92"/>
    </row>
    <row r="1570" spans="2:16" ht="15.75" hidden="1" x14ac:dyDescent="0.25">
      <c r="B1570" s="70" t="str">
        <f>B1566</f>
        <v xml:space="preserve">  </v>
      </c>
      <c r="C1570" s="14" t="s">
        <v>106</v>
      </c>
      <c r="E1570" s="86" t="str">
        <f>IFERROR(VLOOKUP(B1570,Calculations!$G$10:$W$448,17,FALSE),0)</f>
        <v xml:space="preserve">  </v>
      </c>
      <c r="F1570" s="86"/>
      <c r="H1570" s="133" t="s">
        <v>34</v>
      </c>
      <c r="I1570" s="133"/>
      <c r="J1570" s="133"/>
      <c r="K1570" s="133"/>
      <c r="M1570" s="14" t="s">
        <v>105</v>
      </c>
      <c r="O1570" s="86" t="str">
        <f>E1570</f>
        <v xml:space="preserve">  </v>
      </c>
      <c r="P1570" s="92"/>
    </row>
    <row r="1571" spans="2:16" ht="15.75" hidden="1" x14ac:dyDescent="0.25">
      <c r="B1571" s="75"/>
      <c r="C1571" s="82"/>
      <c r="D1571" s="76" t="s">
        <v>31</v>
      </c>
      <c r="E1571" s="89"/>
      <c r="F1571" s="89" t="str">
        <f>E1570</f>
        <v xml:space="preserve">  </v>
      </c>
      <c r="G1571" s="76"/>
      <c r="H1571" s="134"/>
      <c r="I1571" s="134"/>
      <c r="J1571" s="134"/>
      <c r="K1571" s="134"/>
      <c r="L1571" s="76"/>
      <c r="M1571" s="82"/>
      <c r="N1571" s="76" t="s">
        <v>31</v>
      </c>
      <c r="O1571" s="89"/>
      <c r="P1571" s="90" t="str">
        <f>O1570</f>
        <v xml:space="preserve">  </v>
      </c>
    </row>
    <row r="1572" spans="2:16" ht="15.75" hidden="1" x14ac:dyDescent="0.25">
      <c r="B1572" s="60" t="str">
        <f>IFERROR(IF(EOMONTH(B1570,1)&gt;Questionnaire!$I$9,"  ",EOMONTH(B1570,1)),"  ")</f>
        <v xml:space="preserve">  </v>
      </c>
      <c r="C1572" s="61" t="s">
        <v>32</v>
      </c>
      <c r="D1572" s="61"/>
      <c r="E1572" s="84">
        <f>IFERROR(-VLOOKUP(B1572,Calculations!$G$10:$N$448,8,FALSE),0)</f>
        <v>0</v>
      </c>
      <c r="F1572" s="84"/>
      <c r="G1572" s="61"/>
      <c r="H1572" s="61" t="s">
        <v>102</v>
      </c>
      <c r="I1572" s="61"/>
      <c r="J1572" s="84">
        <f>K1574</f>
        <v>0</v>
      </c>
      <c r="K1572" s="84"/>
      <c r="L1572" s="61"/>
      <c r="M1572" s="61" t="s">
        <v>102</v>
      </c>
      <c r="N1572" s="68"/>
      <c r="O1572" s="84">
        <f>J1572</f>
        <v>0</v>
      </c>
      <c r="P1572" s="91"/>
    </row>
    <row r="1573" spans="2:16" ht="15.75" hidden="1" x14ac:dyDescent="0.25">
      <c r="B1573" s="74"/>
      <c r="C1573" s="14" t="s">
        <v>33</v>
      </c>
      <c r="E1573" s="86" t="str">
        <f>IFERROR(VLOOKUP(B1572,Calculations!$G$10:$M$448,7,FALSE),0)</f>
        <v xml:space="preserve">  </v>
      </c>
      <c r="F1573" s="86"/>
      <c r="H1573" s="14" t="s">
        <v>35</v>
      </c>
      <c r="J1573" s="86" t="str">
        <f>K1575</f>
        <v xml:space="preserve">  </v>
      </c>
      <c r="K1573" s="86"/>
      <c r="M1573" s="14" t="s">
        <v>94</v>
      </c>
      <c r="N1573" s="73"/>
      <c r="O1573" s="86" t="str">
        <f>J1573</f>
        <v xml:space="preserve">  </v>
      </c>
      <c r="P1573" s="92"/>
    </row>
    <row r="1574" spans="2:16" ht="15.75" hidden="1" x14ac:dyDescent="0.25">
      <c r="B1574" s="74"/>
      <c r="C1574" s="73"/>
      <c r="D1574" s="14" t="s">
        <v>31</v>
      </c>
      <c r="E1574" s="86"/>
      <c r="F1574" s="86">
        <f>IFERROR(E1572+E1573,0)</f>
        <v>0</v>
      </c>
      <c r="H1574" s="73"/>
      <c r="I1574" s="14" t="s">
        <v>32</v>
      </c>
      <c r="J1574" s="86"/>
      <c r="K1574" s="86">
        <f>E1572</f>
        <v>0</v>
      </c>
      <c r="M1574" s="72"/>
      <c r="N1574" s="14" t="s">
        <v>31</v>
      </c>
      <c r="O1574" s="86"/>
      <c r="P1574" s="92">
        <f>F1574</f>
        <v>0</v>
      </c>
    </row>
    <row r="1575" spans="2:16" ht="15.75" hidden="1" x14ac:dyDescent="0.25">
      <c r="B1575" s="74"/>
      <c r="C1575" s="73"/>
      <c r="E1575" s="86"/>
      <c r="F1575" s="86"/>
      <c r="H1575" s="73"/>
      <c r="I1575" s="14" t="s">
        <v>33</v>
      </c>
      <c r="J1575" s="86"/>
      <c r="K1575" s="86" t="str">
        <f>E1573</f>
        <v xml:space="preserve">  </v>
      </c>
      <c r="M1575" s="72"/>
      <c r="N1575" s="73"/>
      <c r="O1575" s="86"/>
      <c r="P1575" s="92"/>
    </row>
    <row r="1576" spans="2:16" ht="15.75" hidden="1" x14ac:dyDescent="0.25">
      <c r="B1576" s="74"/>
      <c r="C1576" s="73"/>
      <c r="E1576" s="86"/>
      <c r="F1576" s="86"/>
      <c r="H1576" s="73"/>
      <c r="J1576" s="86"/>
      <c r="K1576" s="86"/>
      <c r="M1576" s="72"/>
      <c r="N1576" s="73"/>
      <c r="O1576" s="86"/>
      <c r="P1576" s="92"/>
    </row>
    <row r="1577" spans="2:16" ht="15.75" hidden="1" x14ac:dyDescent="0.25">
      <c r="B1577" s="70" t="str">
        <f>B1572</f>
        <v xml:space="preserve">  </v>
      </c>
      <c r="C1577" s="133" t="s">
        <v>34</v>
      </c>
      <c r="D1577" s="133"/>
      <c r="E1577" s="133"/>
      <c r="F1577" s="133"/>
      <c r="H1577" s="14" t="s">
        <v>103</v>
      </c>
      <c r="J1577" s="86" t="str">
        <f>IFERROR(VLOOKUP(B1577,Calculations!$Z$10:$AB$448,3,FALSE),0)</f>
        <v xml:space="preserve">  </v>
      </c>
      <c r="K1577" s="86"/>
      <c r="M1577" s="14" t="s">
        <v>104</v>
      </c>
      <c r="O1577" s="86" t="str">
        <f>J1577</f>
        <v xml:space="preserve">  </v>
      </c>
      <c r="P1577" s="92"/>
    </row>
    <row r="1578" spans="2:16" ht="15.75" hidden="1" x14ac:dyDescent="0.25">
      <c r="B1578" s="74"/>
      <c r="C1578" s="133"/>
      <c r="D1578" s="133"/>
      <c r="E1578" s="133"/>
      <c r="F1578" s="133"/>
      <c r="H1578" s="77"/>
      <c r="I1578" s="14" t="s">
        <v>91</v>
      </c>
      <c r="J1578" s="86"/>
      <c r="K1578" s="86" t="str">
        <f>J1577</f>
        <v xml:space="preserve">  </v>
      </c>
      <c r="M1578" s="77"/>
      <c r="N1578" s="14" t="s">
        <v>91</v>
      </c>
      <c r="O1578" s="86"/>
      <c r="P1578" s="92" t="str">
        <f>O1577</f>
        <v xml:space="preserve">  </v>
      </c>
    </row>
    <row r="1579" spans="2:16" ht="15.75" hidden="1" x14ac:dyDescent="0.25">
      <c r="B1579" s="74"/>
      <c r="C1579" s="133"/>
      <c r="D1579" s="133"/>
      <c r="E1579" s="133"/>
      <c r="F1579" s="133"/>
      <c r="H1579" s="77"/>
      <c r="J1579" s="86"/>
      <c r="K1579" s="86"/>
      <c r="M1579" s="77"/>
      <c r="O1579" s="86"/>
      <c r="P1579" s="92"/>
    </row>
    <row r="1580" spans="2:16" ht="15.75" hidden="1" x14ac:dyDescent="0.25">
      <c r="B1580" s="74"/>
      <c r="C1580" s="81"/>
      <c r="D1580" s="81"/>
      <c r="E1580" s="81"/>
      <c r="F1580" s="81"/>
      <c r="H1580" s="77"/>
      <c r="J1580" s="86"/>
      <c r="K1580" s="86"/>
      <c r="M1580" s="77"/>
      <c r="O1580" s="86"/>
      <c r="P1580" s="92"/>
    </row>
    <row r="1581" spans="2:16" ht="15.75" hidden="1" x14ac:dyDescent="0.25">
      <c r="B1581" s="70" t="str">
        <f>B1577</f>
        <v xml:space="preserve">  </v>
      </c>
      <c r="C1581" s="14" t="s">
        <v>106</v>
      </c>
      <c r="E1581" s="86" t="str">
        <f>IFERROR(VLOOKUP(B1581,Calculations!$G$10:$W$448,17,FALSE),0)</f>
        <v xml:space="preserve">  </v>
      </c>
      <c r="F1581" s="86"/>
      <c r="H1581" s="133" t="s">
        <v>34</v>
      </c>
      <c r="I1581" s="133"/>
      <c r="J1581" s="133"/>
      <c r="K1581" s="133"/>
      <c r="M1581" s="14" t="s">
        <v>105</v>
      </c>
      <c r="O1581" s="86" t="str">
        <f>E1581</f>
        <v xml:space="preserve">  </v>
      </c>
      <c r="P1581" s="92"/>
    </row>
    <row r="1582" spans="2:16" ht="15.75" hidden="1" x14ac:dyDescent="0.25">
      <c r="B1582" s="75"/>
      <c r="C1582" s="82"/>
      <c r="D1582" s="76" t="s">
        <v>31</v>
      </c>
      <c r="E1582" s="89"/>
      <c r="F1582" s="89" t="str">
        <f>E1581</f>
        <v xml:space="preserve">  </v>
      </c>
      <c r="G1582" s="76"/>
      <c r="H1582" s="134"/>
      <c r="I1582" s="134"/>
      <c r="J1582" s="134"/>
      <c r="K1582" s="134"/>
      <c r="L1582" s="76"/>
      <c r="M1582" s="82"/>
      <c r="N1582" s="76" t="s">
        <v>31</v>
      </c>
      <c r="O1582" s="89"/>
      <c r="P1582" s="90" t="str">
        <f>O1581</f>
        <v xml:space="preserve">  </v>
      </c>
    </row>
    <row r="1583" spans="2:16" ht="15.75" hidden="1" x14ac:dyDescent="0.25">
      <c r="B1583" s="60" t="str">
        <f>IFERROR(IF(EOMONTH(B1581,1)&gt;Questionnaire!$I$9,"  ",EOMONTH(B1581,1)),"  ")</f>
        <v xml:space="preserve">  </v>
      </c>
      <c r="C1583" s="61" t="s">
        <v>32</v>
      </c>
      <c r="D1583" s="61"/>
      <c r="E1583" s="84">
        <f>IFERROR(-VLOOKUP(B1583,Calculations!$G$10:$N$448,8,FALSE),0)</f>
        <v>0</v>
      </c>
      <c r="F1583" s="84"/>
      <c r="G1583" s="61"/>
      <c r="H1583" s="61" t="s">
        <v>102</v>
      </c>
      <c r="I1583" s="61"/>
      <c r="J1583" s="84">
        <f>K1585</f>
        <v>0</v>
      </c>
      <c r="K1583" s="84"/>
      <c r="L1583" s="61"/>
      <c r="M1583" s="61" t="s">
        <v>102</v>
      </c>
      <c r="N1583" s="68"/>
      <c r="O1583" s="84">
        <f>J1583</f>
        <v>0</v>
      </c>
      <c r="P1583" s="91"/>
    </row>
    <row r="1584" spans="2:16" ht="15.75" hidden="1" x14ac:dyDescent="0.25">
      <c r="B1584" s="74"/>
      <c r="C1584" s="14" t="s">
        <v>33</v>
      </c>
      <c r="E1584" s="86" t="str">
        <f>IFERROR(VLOOKUP(B1583,Calculations!$G$10:$M$448,7,FALSE),0)</f>
        <v xml:space="preserve">  </v>
      </c>
      <c r="F1584" s="86"/>
      <c r="H1584" s="14" t="s">
        <v>35</v>
      </c>
      <c r="J1584" s="86" t="str">
        <f>K1586</f>
        <v xml:space="preserve">  </v>
      </c>
      <c r="K1584" s="86"/>
      <c r="M1584" s="14" t="s">
        <v>94</v>
      </c>
      <c r="N1584" s="73"/>
      <c r="O1584" s="86" t="str">
        <f>J1584</f>
        <v xml:space="preserve">  </v>
      </c>
      <c r="P1584" s="92"/>
    </row>
    <row r="1585" spans="2:16" ht="15.75" hidden="1" x14ac:dyDescent="0.25">
      <c r="B1585" s="74"/>
      <c r="C1585" s="73"/>
      <c r="D1585" s="14" t="s">
        <v>31</v>
      </c>
      <c r="E1585" s="86"/>
      <c r="F1585" s="86">
        <f>IFERROR(E1583+E1584,0)</f>
        <v>0</v>
      </c>
      <c r="H1585" s="73"/>
      <c r="I1585" s="14" t="s">
        <v>32</v>
      </c>
      <c r="J1585" s="86"/>
      <c r="K1585" s="86">
        <f>E1583</f>
        <v>0</v>
      </c>
      <c r="M1585" s="72"/>
      <c r="N1585" s="14" t="s">
        <v>31</v>
      </c>
      <c r="O1585" s="86"/>
      <c r="P1585" s="92">
        <f>F1585</f>
        <v>0</v>
      </c>
    </row>
    <row r="1586" spans="2:16" ht="15.75" hidden="1" x14ac:dyDescent="0.25">
      <c r="B1586" s="74"/>
      <c r="C1586" s="73"/>
      <c r="E1586" s="86"/>
      <c r="F1586" s="86"/>
      <c r="H1586" s="73"/>
      <c r="I1586" s="14" t="s">
        <v>33</v>
      </c>
      <c r="J1586" s="86"/>
      <c r="K1586" s="86" t="str">
        <f>E1584</f>
        <v xml:space="preserve">  </v>
      </c>
      <c r="M1586" s="72"/>
      <c r="N1586" s="73"/>
      <c r="O1586" s="86"/>
      <c r="P1586" s="92"/>
    </row>
    <row r="1587" spans="2:16" ht="15.75" hidden="1" x14ac:dyDescent="0.25">
      <c r="B1587" s="74"/>
      <c r="C1587" s="73"/>
      <c r="E1587" s="86"/>
      <c r="F1587" s="86"/>
      <c r="H1587" s="73"/>
      <c r="J1587" s="86"/>
      <c r="K1587" s="86"/>
      <c r="M1587" s="72"/>
      <c r="N1587" s="73"/>
      <c r="O1587" s="86"/>
      <c r="P1587" s="92"/>
    </row>
    <row r="1588" spans="2:16" ht="15.75" hidden="1" x14ac:dyDescent="0.25">
      <c r="B1588" s="70" t="str">
        <f>B1583</f>
        <v xml:space="preserve">  </v>
      </c>
      <c r="C1588" s="133" t="s">
        <v>34</v>
      </c>
      <c r="D1588" s="133"/>
      <c r="E1588" s="133"/>
      <c r="F1588" s="133"/>
      <c r="H1588" s="14" t="s">
        <v>103</v>
      </c>
      <c r="J1588" s="86" t="str">
        <f>IFERROR(VLOOKUP(B1588,Calculations!$Z$10:$AB$448,3,FALSE),0)</f>
        <v xml:space="preserve">  </v>
      </c>
      <c r="K1588" s="86"/>
      <c r="M1588" s="14" t="s">
        <v>104</v>
      </c>
      <c r="O1588" s="86" t="str">
        <f>J1588</f>
        <v xml:space="preserve">  </v>
      </c>
      <c r="P1588" s="92"/>
    </row>
    <row r="1589" spans="2:16" ht="15.75" hidden="1" x14ac:dyDescent="0.25">
      <c r="B1589" s="74"/>
      <c r="C1589" s="133"/>
      <c r="D1589" s="133"/>
      <c r="E1589" s="133"/>
      <c r="F1589" s="133"/>
      <c r="H1589" s="77"/>
      <c r="I1589" s="14" t="s">
        <v>91</v>
      </c>
      <c r="J1589" s="86"/>
      <c r="K1589" s="86" t="str">
        <f>J1588</f>
        <v xml:space="preserve">  </v>
      </c>
      <c r="M1589" s="77"/>
      <c r="N1589" s="14" t="s">
        <v>91</v>
      </c>
      <c r="O1589" s="86"/>
      <c r="P1589" s="92" t="str">
        <f>O1588</f>
        <v xml:space="preserve">  </v>
      </c>
    </row>
    <row r="1590" spans="2:16" ht="15.75" hidden="1" x14ac:dyDescent="0.25">
      <c r="B1590" s="74"/>
      <c r="C1590" s="133"/>
      <c r="D1590" s="133"/>
      <c r="E1590" s="133"/>
      <c r="F1590" s="133"/>
      <c r="H1590" s="77"/>
      <c r="J1590" s="86"/>
      <c r="K1590" s="86"/>
      <c r="M1590" s="77"/>
      <c r="O1590" s="86"/>
      <c r="P1590" s="92"/>
    </row>
    <row r="1591" spans="2:16" ht="15.75" hidden="1" x14ac:dyDescent="0.25">
      <c r="B1591" s="74"/>
      <c r="C1591" s="81"/>
      <c r="D1591" s="81"/>
      <c r="E1591" s="81"/>
      <c r="F1591" s="81"/>
      <c r="H1591" s="77"/>
      <c r="J1591" s="86"/>
      <c r="K1591" s="86"/>
      <c r="M1591" s="77"/>
      <c r="O1591" s="86"/>
      <c r="P1591" s="92"/>
    </row>
    <row r="1592" spans="2:16" ht="15.75" hidden="1" x14ac:dyDescent="0.25">
      <c r="B1592" s="70" t="str">
        <f>B1588</f>
        <v xml:space="preserve">  </v>
      </c>
      <c r="C1592" s="14" t="s">
        <v>106</v>
      </c>
      <c r="E1592" s="86" t="str">
        <f>IFERROR(VLOOKUP(B1592,Calculations!$G$10:$W$448,17,FALSE),0)</f>
        <v xml:space="preserve">  </v>
      </c>
      <c r="F1592" s="86"/>
      <c r="H1592" s="133" t="s">
        <v>34</v>
      </c>
      <c r="I1592" s="133"/>
      <c r="J1592" s="133"/>
      <c r="K1592" s="133"/>
      <c r="M1592" s="14" t="s">
        <v>105</v>
      </c>
      <c r="O1592" s="86" t="str">
        <f>E1592</f>
        <v xml:space="preserve">  </v>
      </c>
      <c r="P1592" s="92"/>
    </row>
    <row r="1593" spans="2:16" ht="15.75" hidden="1" x14ac:dyDescent="0.25">
      <c r="B1593" s="75"/>
      <c r="C1593" s="82"/>
      <c r="D1593" s="76" t="s">
        <v>31</v>
      </c>
      <c r="E1593" s="89"/>
      <c r="F1593" s="89" t="str">
        <f>E1592</f>
        <v xml:space="preserve">  </v>
      </c>
      <c r="G1593" s="76"/>
      <c r="H1593" s="134"/>
      <c r="I1593" s="134"/>
      <c r="J1593" s="134"/>
      <c r="K1593" s="134"/>
      <c r="L1593" s="76"/>
      <c r="M1593" s="82"/>
      <c r="N1593" s="76" t="s">
        <v>31</v>
      </c>
      <c r="O1593" s="89"/>
      <c r="P1593" s="90" t="str">
        <f>O1592</f>
        <v xml:space="preserve">  </v>
      </c>
    </row>
    <row r="1594" spans="2:16" ht="15.75" hidden="1" x14ac:dyDescent="0.25">
      <c r="B1594" s="60" t="str">
        <f>IFERROR(IF(EOMONTH(B1592,1)&gt;Questionnaire!$I$9,"  ",EOMONTH(B1592,1)),"  ")</f>
        <v xml:space="preserve">  </v>
      </c>
      <c r="C1594" s="61" t="s">
        <v>32</v>
      </c>
      <c r="D1594" s="61"/>
      <c r="E1594" s="84">
        <f>IFERROR(-VLOOKUP(B1594,Calculations!$G$10:$N$448,8,FALSE),0)</f>
        <v>0</v>
      </c>
      <c r="F1594" s="84"/>
      <c r="G1594" s="61"/>
      <c r="H1594" s="61" t="s">
        <v>102</v>
      </c>
      <c r="I1594" s="61"/>
      <c r="J1594" s="84">
        <f>K1596</f>
        <v>0</v>
      </c>
      <c r="K1594" s="84"/>
      <c r="L1594" s="61"/>
      <c r="M1594" s="61" t="s">
        <v>102</v>
      </c>
      <c r="N1594" s="68"/>
      <c r="O1594" s="84">
        <f>J1594</f>
        <v>0</v>
      </c>
      <c r="P1594" s="91"/>
    </row>
    <row r="1595" spans="2:16" ht="15.75" hidden="1" x14ac:dyDescent="0.25">
      <c r="B1595" s="74"/>
      <c r="C1595" s="14" t="s">
        <v>33</v>
      </c>
      <c r="E1595" s="86" t="str">
        <f>IFERROR(VLOOKUP(B1594,Calculations!$G$10:$M$448,7,FALSE),0)</f>
        <v xml:space="preserve">  </v>
      </c>
      <c r="F1595" s="86"/>
      <c r="H1595" s="14" t="s">
        <v>35</v>
      </c>
      <c r="J1595" s="86" t="str">
        <f>K1597</f>
        <v xml:space="preserve">  </v>
      </c>
      <c r="K1595" s="86"/>
      <c r="M1595" s="14" t="s">
        <v>94</v>
      </c>
      <c r="N1595" s="73"/>
      <c r="O1595" s="86" t="str">
        <f>J1595</f>
        <v xml:space="preserve">  </v>
      </c>
      <c r="P1595" s="92"/>
    </row>
    <row r="1596" spans="2:16" ht="15.75" hidden="1" x14ac:dyDescent="0.25">
      <c r="B1596" s="74"/>
      <c r="C1596" s="73"/>
      <c r="D1596" s="14" t="s">
        <v>31</v>
      </c>
      <c r="E1596" s="86"/>
      <c r="F1596" s="86">
        <f>IFERROR(E1594+E1595,0)</f>
        <v>0</v>
      </c>
      <c r="H1596" s="73"/>
      <c r="I1596" s="14" t="s">
        <v>32</v>
      </c>
      <c r="J1596" s="86"/>
      <c r="K1596" s="86">
        <f>E1594</f>
        <v>0</v>
      </c>
      <c r="M1596" s="72"/>
      <c r="N1596" s="14" t="s">
        <v>31</v>
      </c>
      <c r="O1596" s="86"/>
      <c r="P1596" s="92">
        <f>F1596</f>
        <v>0</v>
      </c>
    </row>
    <row r="1597" spans="2:16" ht="15.75" hidden="1" x14ac:dyDescent="0.25">
      <c r="B1597" s="74"/>
      <c r="C1597" s="73"/>
      <c r="E1597" s="86"/>
      <c r="F1597" s="86"/>
      <c r="H1597" s="73"/>
      <c r="I1597" s="14" t="s">
        <v>33</v>
      </c>
      <c r="J1597" s="86"/>
      <c r="K1597" s="86" t="str">
        <f>E1595</f>
        <v xml:space="preserve">  </v>
      </c>
      <c r="M1597" s="72"/>
      <c r="N1597" s="73"/>
      <c r="O1597" s="86"/>
      <c r="P1597" s="92"/>
    </row>
    <row r="1598" spans="2:16" ht="15.75" hidden="1" x14ac:dyDescent="0.25">
      <c r="B1598" s="74"/>
      <c r="C1598" s="73"/>
      <c r="E1598" s="86"/>
      <c r="F1598" s="86"/>
      <c r="H1598" s="73"/>
      <c r="J1598" s="86"/>
      <c r="K1598" s="86"/>
      <c r="M1598" s="72"/>
      <c r="N1598" s="73"/>
      <c r="O1598" s="86"/>
      <c r="P1598" s="92"/>
    </row>
    <row r="1599" spans="2:16" ht="15.75" hidden="1" x14ac:dyDescent="0.25">
      <c r="B1599" s="70" t="str">
        <f>B1594</f>
        <v xml:space="preserve">  </v>
      </c>
      <c r="C1599" s="133" t="s">
        <v>34</v>
      </c>
      <c r="D1599" s="133"/>
      <c r="E1599" s="133"/>
      <c r="F1599" s="133"/>
      <c r="H1599" s="14" t="s">
        <v>103</v>
      </c>
      <c r="J1599" s="86" t="str">
        <f>IFERROR(VLOOKUP(B1599,Calculations!$Z$10:$AB$448,3,FALSE),0)</f>
        <v xml:space="preserve">  </v>
      </c>
      <c r="K1599" s="86"/>
      <c r="M1599" s="14" t="s">
        <v>104</v>
      </c>
      <c r="O1599" s="86" t="str">
        <f>J1599</f>
        <v xml:space="preserve">  </v>
      </c>
      <c r="P1599" s="92"/>
    </row>
    <row r="1600" spans="2:16" ht="15.75" hidden="1" x14ac:dyDescent="0.25">
      <c r="B1600" s="74"/>
      <c r="C1600" s="133"/>
      <c r="D1600" s="133"/>
      <c r="E1600" s="133"/>
      <c r="F1600" s="133"/>
      <c r="H1600" s="77"/>
      <c r="I1600" s="14" t="s">
        <v>91</v>
      </c>
      <c r="J1600" s="86"/>
      <c r="K1600" s="86" t="str">
        <f>J1599</f>
        <v xml:space="preserve">  </v>
      </c>
      <c r="M1600" s="77"/>
      <c r="N1600" s="14" t="s">
        <v>91</v>
      </c>
      <c r="O1600" s="86"/>
      <c r="P1600" s="92" t="str">
        <f>O1599</f>
        <v xml:space="preserve">  </v>
      </c>
    </row>
    <row r="1601" spans="2:16" ht="15.75" hidden="1" x14ac:dyDescent="0.25">
      <c r="B1601" s="74"/>
      <c r="C1601" s="133"/>
      <c r="D1601" s="133"/>
      <c r="E1601" s="133"/>
      <c r="F1601" s="133"/>
      <c r="H1601" s="77"/>
      <c r="J1601" s="86"/>
      <c r="K1601" s="86"/>
      <c r="M1601" s="77"/>
      <c r="O1601" s="86"/>
      <c r="P1601" s="92"/>
    </row>
    <row r="1602" spans="2:16" ht="15.75" hidden="1" x14ac:dyDescent="0.25">
      <c r="B1602" s="74"/>
      <c r="C1602" s="81"/>
      <c r="D1602" s="81"/>
      <c r="E1602" s="81"/>
      <c r="F1602" s="81"/>
      <c r="H1602" s="77"/>
      <c r="J1602" s="86"/>
      <c r="K1602" s="86"/>
      <c r="M1602" s="77"/>
      <c r="O1602" s="86"/>
      <c r="P1602" s="92"/>
    </row>
    <row r="1603" spans="2:16" ht="15.75" hidden="1" x14ac:dyDescent="0.25">
      <c r="B1603" s="70" t="str">
        <f>B1599</f>
        <v xml:space="preserve">  </v>
      </c>
      <c r="C1603" s="14" t="s">
        <v>106</v>
      </c>
      <c r="E1603" s="86" t="str">
        <f>IFERROR(VLOOKUP(B1603,Calculations!$G$10:$W$448,17,FALSE),0)</f>
        <v xml:space="preserve">  </v>
      </c>
      <c r="F1603" s="86"/>
      <c r="H1603" s="133" t="s">
        <v>34</v>
      </c>
      <c r="I1603" s="133"/>
      <c r="J1603" s="133"/>
      <c r="K1603" s="133"/>
      <c r="M1603" s="14" t="s">
        <v>105</v>
      </c>
      <c r="O1603" s="86" t="str">
        <f>E1603</f>
        <v xml:space="preserve">  </v>
      </c>
      <c r="P1603" s="92"/>
    </row>
    <row r="1604" spans="2:16" ht="15.75" hidden="1" x14ac:dyDescent="0.25">
      <c r="B1604" s="75"/>
      <c r="C1604" s="82"/>
      <c r="D1604" s="76" t="s">
        <v>31</v>
      </c>
      <c r="E1604" s="89"/>
      <c r="F1604" s="89" t="str">
        <f>E1603</f>
        <v xml:space="preserve">  </v>
      </c>
      <c r="G1604" s="76"/>
      <c r="H1604" s="134"/>
      <c r="I1604" s="134"/>
      <c r="J1604" s="134"/>
      <c r="K1604" s="134"/>
      <c r="L1604" s="76"/>
      <c r="M1604" s="82"/>
      <c r="N1604" s="76" t="s">
        <v>31</v>
      </c>
      <c r="O1604" s="89"/>
      <c r="P1604" s="90" t="str">
        <f>O1603</f>
        <v xml:space="preserve">  </v>
      </c>
    </row>
    <row r="1605" spans="2:16" ht="15.75" hidden="1" x14ac:dyDescent="0.25">
      <c r="B1605" s="60" t="str">
        <f>IFERROR(IF(EOMONTH(B1603,1)&gt;Questionnaire!$I$9,"  ",EOMONTH(B1603,1)),"  ")</f>
        <v xml:space="preserve">  </v>
      </c>
      <c r="C1605" s="61" t="s">
        <v>32</v>
      </c>
      <c r="D1605" s="61"/>
      <c r="E1605" s="84">
        <f>IFERROR(-VLOOKUP(B1605,Calculations!$G$10:$N$448,8,FALSE),0)</f>
        <v>0</v>
      </c>
      <c r="F1605" s="84"/>
      <c r="G1605" s="61"/>
      <c r="H1605" s="61" t="s">
        <v>102</v>
      </c>
      <c r="I1605" s="61"/>
      <c r="J1605" s="84">
        <f>K1607</f>
        <v>0</v>
      </c>
      <c r="K1605" s="84"/>
      <c r="L1605" s="61"/>
      <c r="M1605" s="61" t="s">
        <v>102</v>
      </c>
      <c r="N1605" s="68"/>
      <c r="O1605" s="84">
        <f>J1605</f>
        <v>0</v>
      </c>
      <c r="P1605" s="91"/>
    </row>
    <row r="1606" spans="2:16" ht="15.75" hidden="1" x14ac:dyDescent="0.25">
      <c r="B1606" s="74"/>
      <c r="C1606" s="14" t="s">
        <v>33</v>
      </c>
      <c r="E1606" s="86" t="str">
        <f>IFERROR(VLOOKUP(B1605,Calculations!$G$10:$M$448,7,FALSE),0)</f>
        <v xml:space="preserve">  </v>
      </c>
      <c r="F1606" s="86"/>
      <c r="H1606" s="14" t="s">
        <v>35</v>
      </c>
      <c r="J1606" s="86" t="str">
        <f>K1608</f>
        <v xml:space="preserve">  </v>
      </c>
      <c r="K1606" s="86"/>
      <c r="M1606" s="14" t="s">
        <v>94</v>
      </c>
      <c r="N1606" s="73"/>
      <c r="O1606" s="86" t="str">
        <f>J1606</f>
        <v xml:space="preserve">  </v>
      </c>
      <c r="P1606" s="92"/>
    </row>
    <row r="1607" spans="2:16" ht="15.75" hidden="1" x14ac:dyDescent="0.25">
      <c r="B1607" s="74"/>
      <c r="C1607" s="73"/>
      <c r="D1607" s="14" t="s">
        <v>31</v>
      </c>
      <c r="E1607" s="86"/>
      <c r="F1607" s="86">
        <f>IFERROR(E1605+E1606,0)</f>
        <v>0</v>
      </c>
      <c r="H1607" s="73"/>
      <c r="I1607" s="14" t="s">
        <v>32</v>
      </c>
      <c r="J1607" s="86"/>
      <c r="K1607" s="86">
        <f>E1605</f>
        <v>0</v>
      </c>
      <c r="M1607" s="72"/>
      <c r="N1607" s="14" t="s">
        <v>31</v>
      </c>
      <c r="O1607" s="86"/>
      <c r="P1607" s="92">
        <f>F1607</f>
        <v>0</v>
      </c>
    </row>
    <row r="1608" spans="2:16" ht="15.75" hidden="1" x14ac:dyDescent="0.25">
      <c r="B1608" s="74"/>
      <c r="C1608" s="73"/>
      <c r="E1608" s="86"/>
      <c r="F1608" s="86"/>
      <c r="H1608" s="73"/>
      <c r="I1608" s="14" t="s">
        <v>33</v>
      </c>
      <c r="J1608" s="86"/>
      <c r="K1608" s="86" t="str">
        <f>E1606</f>
        <v xml:space="preserve">  </v>
      </c>
      <c r="M1608" s="72"/>
      <c r="N1608" s="73"/>
      <c r="O1608" s="86"/>
      <c r="P1608" s="92"/>
    </row>
    <row r="1609" spans="2:16" ht="15.75" hidden="1" x14ac:dyDescent="0.25">
      <c r="B1609" s="74"/>
      <c r="C1609" s="73"/>
      <c r="E1609" s="86"/>
      <c r="F1609" s="86"/>
      <c r="H1609" s="73"/>
      <c r="J1609" s="86"/>
      <c r="K1609" s="86"/>
      <c r="M1609" s="72"/>
      <c r="N1609" s="73"/>
      <c r="O1609" s="86"/>
      <c r="P1609" s="92"/>
    </row>
    <row r="1610" spans="2:16" ht="15.75" hidden="1" x14ac:dyDescent="0.25">
      <c r="B1610" s="70" t="str">
        <f>B1605</f>
        <v xml:space="preserve">  </v>
      </c>
      <c r="C1610" s="133" t="s">
        <v>34</v>
      </c>
      <c r="D1610" s="133"/>
      <c r="E1610" s="133"/>
      <c r="F1610" s="133"/>
      <c r="H1610" s="14" t="s">
        <v>103</v>
      </c>
      <c r="J1610" s="86" t="str">
        <f>IFERROR(VLOOKUP(B1610,Calculations!$Z$10:$AB$448,3,FALSE),0)</f>
        <v xml:space="preserve">  </v>
      </c>
      <c r="K1610" s="86"/>
      <c r="M1610" s="14" t="s">
        <v>104</v>
      </c>
      <c r="O1610" s="86" t="str">
        <f>J1610</f>
        <v xml:space="preserve">  </v>
      </c>
      <c r="P1610" s="92"/>
    </row>
    <row r="1611" spans="2:16" ht="15.75" hidden="1" x14ac:dyDescent="0.25">
      <c r="B1611" s="74"/>
      <c r="C1611" s="133"/>
      <c r="D1611" s="133"/>
      <c r="E1611" s="133"/>
      <c r="F1611" s="133"/>
      <c r="H1611" s="77"/>
      <c r="I1611" s="14" t="s">
        <v>91</v>
      </c>
      <c r="J1611" s="86"/>
      <c r="K1611" s="86" t="str">
        <f>J1610</f>
        <v xml:space="preserve">  </v>
      </c>
      <c r="M1611" s="77"/>
      <c r="N1611" s="14" t="s">
        <v>91</v>
      </c>
      <c r="O1611" s="86"/>
      <c r="P1611" s="92" t="str">
        <f>O1610</f>
        <v xml:space="preserve">  </v>
      </c>
    </row>
    <row r="1612" spans="2:16" ht="15.75" hidden="1" x14ac:dyDescent="0.25">
      <c r="B1612" s="74"/>
      <c r="C1612" s="133"/>
      <c r="D1612" s="133"/>
      <c r="E1612" s="133"/>
      <c r="F1612" s="133"/>
      <c r="H1612" s="77"/>
      <c r="J1612" s="86"/>
      <c r="K1612" s="86"/>
      <c r="M1612" s="77"/>
      <c r="O1612" s="86"/>
      <c r="P1612" s="92"/>
    </row>
    <row r="1613" spans="2:16" ht="15.75" hidden="1" x14ac:dyDescent="0.25">
      <c r="B1613" s="74"/>
      <c r="C1613" s="81"/>
      <c r="D1613" s="81"/>
      <c r="E1613" s="81"/>
      <c r="F1613" s="81"/>
      <c r="H1613" s="77"/>
      <c r="J1613" s="86"/>
      <c r="K1613" s="86"/>
      <c r="M1613" s="77"/>
      <c r="O1613" s="86"/>
      <c r="P1613" s="92"/>
    </row>
    <row r="1614" spans="2:16" ht="15.75" hidden="1" x14ac:dyDescent="0.25">
      <c r="B1614" s="70" t="str">
        <f>B1610</f>
        <v xml:space="preserve">  </v>
      </c>
      <c r="C1614" s="14" t="s">
        <v>106</v>
      </c>
      <c r="E1614" s="86" t="str">
        <f>IFERROR(VLOOKUP(B1614,Calculations!$G$10:$W$448,17,FALSE),0)</f>
        <v xml:space="preserve">  </v>
      </c>
      <c r="F1614" s="86"/>
      <c r="H1614" s="133" t="s">
        <v>34</v>
      </c>
      <c r="I1614" s="133"/>
      <c r="J1614" s="133"/>
      <c r="K1614" s="133"/>
      <c r="M1614" s="14" t="s">
        <v>105</v>
      </c>
      <c r="O1614" s="86" t="str">
        <f>E1614</f>
        <v xml:space="preserve">  </v>
      </c>
      <c r="P1614" s="92"/>
    </row>
    <row r="1615" spans="2:16" ht="15.75" hidden="1" x14ac:dyDescent="0.25">
      <c r="B1615" s="75"/>
      <c r="C1615" s="82"/>
      <c r="D1615" s="76" t="s">
        <v>31</v>
      </c>
      <c r="E1615" s="89"/>
      <c r="F1615" s="89" t="str">
        <f>E1614</f>
        <v xml:space="preserve">  </v>
      </c>
      <c r="G1615" s="76"/>
      <c r="H1615" s="134"/>
      <c r="I1615" s="134"/>
      <c r="J1615" s="134"/>
      <c r="K1615" s="134"/>
      <c r="L1615" s="76"/>
      <c r="M1615" s="82"/>
      <c r="N1615" s="76" t="s">
        <v>31</v>
      </c>
      <c r="O1615" s="89"/>
      <c r="P1615" s="90" t="str">
        <f>O1614</f>
        <v xml:space="preserve">  </v>
      </c>
    </row>
    <row r="1616" spans="2:16" ht="15.75" hidden="1" x14ac:dyDescent="0.25">
      <c r="B1616" s="60" t="str">
        <f>IFERROR(IF(EOMONTH(B1614,1)&gt;Questionnaire!$I$9,"  ",EOMONTH(B1614,1)),"  ")</f>
        <v xml:space="preserve">  </v>
      </c>
      <c r="C1616" s="61" t="s">
        <v>32</v>
      </c>
      <c r="D1616" s="61"/>
      <c r="E1616" s="84">
        <f>IFERROR(-VLOOKUP(B1616,Calculations!$G$10:$N$448,8,FALSE),0)</f>
        <v>0</v>
      </c>
      <c r="F1616" s="84"/>
      <c r="G1616" s="61"/>
      <c r="H1616" s="61" t="s">
        <v>102</v>
      </c>
      <c r="I1616" s="61"/>
      <c r="J1616" s="84">
        <f>K1618</f>
        <v>0</v>
      </c>
      <c r="K1616" s="84"/>
      <c r="L1616" s="61"/>
      <c r="M1616" s="61" t="s">
        <v>102</v>
      </c>
      <c r="N1616" s="68"/>
      <c r="O1616" s="84">
        <f>J1616</f>
        <v>0</v>
      </c>
      <c r="P1616" s="91"/>
    </row>
    <row r="1617" spans="2:16" ht="15.75" hidden="1" x14ac:dyDescent="0.25">
      <c r="B1617" s="74"/>
      <c r="C1617" s="14" t="s">
        <v>33</v>
      </c>
      <c r="E1617" s="86" t="str">
        <f>IFERROR(VLOOKUP(B1616,Calculations!$G$10:$M$448,7,FALSE),0)</f>
        <v xml:space="preserve">  </v>
      </c>
      <c r="F1617" s="86"/>
      <c r="H1617" s="14" t="s">
        <v>35</v>
      </c>
      <c r="J1617" s="86" t="str">
        <f>K1619</f>
        <v xml:space="preserve">  </v>
      </c>
      <c r="K1617" s="86"/>
      <c r="M1617" s="14" t="s">
        <v>94</v>
      </c>
      <c r="N1617" s="73"/>
      <c r="O1617" s="86" t="str">
        <f>J1617</f>
        <v xml:space="preserve">  </v>
      </c>
      <c r="P1617" s="92"/>
    </row>
    <row r="1618" spans="2:16" ht="15.75" hidden="1" x14ac:dyDescent="0.25">
      <c r="B1618" s="74"/>
      <c r="C1618" s="73"/>
      <c r="D1618" s="14" t="s">
        <v>31</v>
      </c>
      <c r="E1618" s="86"/>
      <c r="F1618" s="86">
        <f>IFERROR(E1616+E1617,0)</f>
        <v>0</v>
      </c>
      <c r="H1618" s="73"/>
      <c r="I1618" s="14" t="s">
        <v>32</v>
      </c>
      <c r="J1618" s="86"/>
      <c r="K1618" s="86">
        <f>E1616</f>
        <v>0</v>
      </c>
      <c r="M1618" s="72"/>
      <c r="N1618" s="14" t="s">
        <v>31</v>
      </c>
      <c r="O1618" s="86"/>
      <c r="P1618" s="92">
        <f>F1618</f>
        <v>0</v>
      </c>
    </row>
    <row r="1619" spans="2:16" ht="15.75" hidden="1" x14ac:dyDescent="0.25">
      <c r="B1619" s="74"/>
      <c r="C1619" s="73"/>
      <c r="E1619" s="86"/>
      <c r="F1619" s="86"/>
      <c r="H1619" s="73"/>
      <c r="I1619" s="14" t="s">
        <v>33</v>
      </c>
      <c r="J1619" s="86"/>
      <c r="K1619" s="86" t="str">
        <f>E1617</f>
        <v xml:space="preserve">  </v>
      </c>
      <c r="M1619" s="72"/>
      <c r="N1619" s="73"/>
      <c r="O1619" s="86"/>
      <c r="P1619" s="92"/>
    </row>
    <row r="1620" spans="2:16" ht="15.75" hidden="1" x14ac:dyDescent="0.25">
      <c r="B1620" s="74"/>
      <c r="C1620" s="73"/>
      <c r="E1620" s="86"/>
      <c r="F1620" s="86"/>
      <c r="H1620" s="73"/>
      <c r="J1620" s="86"/>
      <c r="K1620" s="86"/>
      <c r="M1620" s="72"/>
      <c r="N1620" s="73"/>
      <c r="O1620" s="86"/>
      <c r="P1620" s="92"/>
    </row>
    <row r="1621" spans="2:16" ht="15.75" hidden="1" x14ac:dyDescent="0.25">
      <c r="B1621" s="70" t="str">
        <f>B1616</f>
        <v xml:space="preserve">  </v>
      </c>
      <c r="C1621" s="133" t="s">
        <v>34</v>
      </c>
      <c r="D1621" s="133"/>
      <c r="E1621" s="133"/>
      <c r="F1621" s="133"/>
      <c r="H1621" s="14" t="s">
        <v>103</v>
      </c>
      <c r="J1621" s="86" t="str">
        <f>IFERROR(VLOOKUP(B1621,Calculations!$Z$10:$AB$448,3,FALSE),0)</f>
        <v xml:space="preserve">  </v>
      </c>
      <c r="K1621" s="86"/>
      <c r="M1621" s="14" t="s">
        <v>104</v>
      </c>
      <c r="O1621" s="86" t="str">
        <f>J1621</f>
        <v xml:space="preserve">  </v>
      </c>
      <c r="P1621" s="92"/>
    </row>
    <row r="1622" spans="2:16" ht="15.75" hidden="1" x14ac:dyDescent="0.25">
      <c r="B1622" s="74"/>
      <c r="C1622" s="133"/>
      <c r="D1622" s="133"/>
      <c r="E1622" s="133"/>
      <c r="F1622" s="133"/>
      <c r="H1622" s="77"/>
      <c r="I1622" s="14" t="s">
        <v>91</v>
      </c>
      <c r="J1622" s="86"/>
      <c r="K1622" s="86" t="str">
        <f>J1621</f>
        <v xml:space="preserve">  </v>
      </c>
      <c r="M1622" s="77"/>
      <c r="N1622" s="14" t="s">
        <v>91</v>
      </c>
      <c r="O1622" s="86"/>
      <c r="P1622" s="92" t="str">
        <f>O1621</f>
        <v xml:space="preserve">  </v>
      </c>
    </row>
    <row r="1623" spans="2:16" ht="15.75" hidden="1" x14ac:dyDescent="0.25">
      <c r="B1623" s="74"/>
      <c r="C1623" s="133"/>
      <c r="D1623" s="133"/>
      <c r="E1623" s="133"/>
      <c r="F1623" s="133"/>
      <c r="H1623" s="77"/>
      <c r="J1623" s="86"/>
      <c r="K1623" s="86"/>
      <c r="M1623" s="77"/>
      <c r="O1623" s="86"/>
      <c r="P1623" s="92"/>
    </row>
    <row r="1624" spans="2:16" ht="15.75" hidden="1" x14ac:dyDescent="0.25">
      <c r="B1624" s="74"/>
      <c r="C1624" s="81"/>
      <c r="D1624" s="81"/>
      <c r="E1624" s="81"/>
      <c r="F1624" s="81"/>
      <c r="H1624" s="77"/>
      <c r="J1624" s="86"/>
      <c r="K1624" s="86"/>
      <c r="M1624" s="77"/>
      <c r="O1624" s="86"/>
      <c r="P1624" s="92"/>
    </row>
    <row r="1625" spans="2:16" ht="15.75" hidden="1" x14ac:dyDescent="0.25">
      <c r="B1625" s="70" t="str">
        <f>B1621</f>
        <v xml:space="preserve">  </v>
      </c>
      <c r="C1625" s="14" t="s">
        <v>106</v>
      </c>
      <c r="E1625" s="86" t="str">
        <f>IFERROR(VLOOKUP(B1625,Calculations!$G$10:$W$448,17,FALSE),0)</f>
        <v xml:space="preserve">  </v>
      </c>
      <c r="F1625" s="86"/>
      <c r="H1625" s="133" t="s">
        <v>34</v>
      </c>
      <c r="I1625" s="133"/>
      <c r="J1625" s="133"/>
      <c r="K1625" s="133"/>
      <c r="M1625" s="14" t="s">
        <v>105</v>
      </c>
      <c r="O1625" s="86" t="str">
        <f>E1625</f>
        <v xml:space="preserve">  </v>
      </c>
      <c r="P1625" s="92"/>
    </row>
    <row r="1626" spans="2:16" ht="15.75" hidden="1" x14ac:dyDescent="0.25">
      <c r="B1626" s="75"/>
      <c r="C1626" s="82"/>
      <c r="D1626" s="76" t="s">
        <v>31</v>
      </c>
      <c r="E1626" s="89"/>
      <c r="F1626" s="89" t="str">
        <f>E1625</f>
        <v xml:space="preserve">  </v>
      </c>
      <c r="G1626" s="76"/>
      <c r="H1626" s="134"/>
      <c r="I1626" s="134"/>
      <c r="J1626" s="134"/>
      <c r="K1626" s="134"/>
      <c r="L1626" s="76"/>
      <c r="M1626" s="82"/>
      <c r="N1626" s="76" t="s">
        <v>31</v>
      </c>
      <c r="O1626" s="89"/>
      <c r="P1626" s="90" t="str">
        <f>O1625</f>
        <v xml:space="preserve">  </v>
      </c>
    </row>
    <row r="1627" spans="2:16" ht="15.75" hidden="1" x14ac:dyDescent="0.25">
      <c r="B1627" s="60" t="str">
        <f>IFERROR(IF(EOMONTH(B1625,1)&gt;Questionnaire!$I$9,"  ",EOMONTH(B1625,1)),"  ")</f>
        <v xml:space="preserve">  </v>
      </c>
      <c r="C1627" s="61" t="s">
        <v>32</v>
      </c>
      <c r="D1627" s="61"/>
      <c r="E1627" s="84">
        <f>IFERROR(-VLOOKUP(B1627,Calculations!$G$10:$N$448,8,FALSE),0)</f>
        <v>0</v>
      </c>
      <c r="F1627" s="84"/>
      <c r="G1627" s="61"/>
      <c r="H1627" s="61" t="s">
        <v>102</v>
      </c>
      <c r="I1627" s="61"/>
      <c r="J1627" s="84">
        <f>K1629</f>
        <v>0</v>
      </c>
      <c r="K1627" s="84"/>
      <c r="L1627" s="61"/>
      <c r="M1627" s="61" t="s">
        <v>102</v>
      </c>
      <c r="N1627" s="68"/>
      <c r="O1627" s="84">
        <f>J1627</f>
        <v>0</v>
      </c>
      <c r="P1627" s="91"/>
    </row>
    <row r="1628" spans="2:16" ht="15.75" hidden="1" x14ac:dyDescent="0.25">
      <c r="B1628" s="74"/>
      <c r="C1628" s="14" t="s">
        <v>33</v>
      </c>
      <c r="E1628" s="86" t="str">
        <f>IFERROR(VLOOKUP(B1627,Calculations!$G$10:$M$448,7,FALSE),0)</f>
        <v xml:space="preserve">  </v>
      </c>
      <c r="F1628" s="86"/>
      <c r="H1628" s="14" t="s">
        <v>35</v>
      </c>
      <c r="J1628" s="86" t="str">
        <f>K1630</f>
        <v xml:space="preserve">  </v>
      </c>
      <c r="K1628" s="86"/>
      <c r="M1628" s="14" t="s">
        <v>94</v>
      </c>
      <c r="N1628" s="73"/>
      <c r="O1628" s="86" t="str">
        <f>J1628</f>
        <v xml:space="preserve">  </v>
      </c>
      <c r="P1628" s="92"/>
    </row>
    <row r="1629" spans="2:16" ht="15.75" hidden="1" x14ac:dyDescent="0.25">
      <c r="B1629" s="74"/>
      <c r="C1629" s="73"/>
      <c r="D1629" s="14" t="s">
        <v>31</v>
      </c>
      <c r="E1629" s="86"/>
      <c r="F1629" s="86">
        <f>IFERROR(E1627+E1628,0)</f>
        <v>0</v>
      </c>
      <c r="H1629" s="73"/>
      <c r="I1629" s="14" t="s">
        <v>32</v>
      </c>
      <c r="J1629" s="86"/>
      <c r="K1629" s="86">
        <f>E1627</f>
        <v>0</v>
      </c>
      <c r="M1629" s="72"/>
      <c r="N1629" s="14" t="s">
        <v>31</v>
      </c>
      <c r="O1629" s="86"/>
      <c r="P1629" s="92">
        <f>F1629</f>
        <v>0</v>
      </c>
    </row>
    <row r="1630" spans="2:16" ht="15.75" hidden="1" x14ac:dyDescent="0.25">
      <c r="B1630" s="74"/>
      <c r="C1630" s="73"/>
      <c r="E1630" s="86"/>
      <c r="F1630" s="86"/>
      <c r="H1630" s="73"/>
      <c r="I1630" s="14" t="s">
        <v>33</v>
      </c>
      <c r="J1630" s="86"/>
      <c r="K1630" s="86" t="str">
        <f>E1628</f>
        <v xml:space="preserve">  </v>
      </c>
      <c r="M1630" s="72"/>
      <c r="N1630" s="73"/>
      <c r="O1630" s="86"/>
      <c r="P1630" s="92"/>
    </row>
    <row r="1631" spans="2:16" ht="15.75" hidden="1" x14ac:dyDescent="0.25">
      <c r="B1631" s="74"/>
      <c r="C1631" s="73"/>
      <c r="E1631" s="86"/>
      <c r="F1631" s="86"/>
      <c r="H1631" s="73"/>
      <c r="J1631" s="86"/>
      <c r="K1631" s="86"/>
      <c r="M1631" s="72"/>
      <c r="N1631" s="73"/>
      <c r="O1631" s="86"/>
      <c r="P1631" s="92"/>
    </row>
    <row r="1632" spans="2:16" ht="15.75" hidden="1" x14ac:dyDescent="0.25">
      <c r="B1632" s="70" t="str">
        <f>B1627</f>
        <v xml:space="preserve">  </v>
      </c>
      <c r="C1632" s="133" t="s">
        <v>34</v>
      </c>
      <c r="D1632" s="133"/>
      <c r="E1632" s="133"/>
      <c r="F1632" s="133"/>
      <c r="H1632" s="14" t="s">
        <v>103</v>
      </c>
      <c r="J1632" s="86" t="str">
        <f>IFERROR(VLOOKUP(B1632,Calculations!$Z$10:$AB$448,3,FALSE),0)</f>
        <v xml:space="preserve">  </v>
      </c>
      <c r="K1632" s="86"/>
      <c r="M1632" s="14" t="s">
        <v>104</v>
      </c>
      <c r="O1632" s="86" t="str">
        <f>J1632</f>
        <v xml:space="preserve">  </v>
      </c>
      <c r="P1632" s="92"/>
    </row>
    <row r="1633" spans="2:16" ht="15.75" hidden="1" x14ac:dyDescent="0.25">
      <c r="B1633" s="74"/>
      <c r="C1633" s="133"/>
      <c r="D1633" s="133"/>
      <c r="E1633" s="133"/>
      <c r="F1633" s="133"/>
      <c r="H1633" s="77"/>
      <c r="I1633" s="14" t="s">
        <v>91</v>
      </c>
      <c r="J1633" s="86"/>
      <c r="K1633" s="86" t="str">
        <f>J1632</f>
        <v xml:space="preserve">  </v>
      </c>
      <c r="M1633" s="77"/>
      <c r="N1633" s="14" t="s">
        <v>91</v>
      </c>
      <c r="O1633" s="86"/>
      <c r="P1633" s="92" t="str">
        <f>O1632</f>
        <v xml:space="preserve">  </v>
      </c>
    </row>
    <row r="1634" spans="2:16" ht="15.75" hidden="1" x14ac:dyDescent="0.25">
      <c r="B1634" s="74"/>
      <c r="C1634" s="133"/>
      <c r="D1634" s="133"/>
      <c r="E1634" s="133"/>
      <c r="F1634" s="133"/>
      <c r="H1634" s="77"/>
      <c r="J1634" s="86"/>
      <c r="K1634" s="86"/>
      <c r="M1634" s="77"/>
      <c r="O1634" s="86"/>
      <c r="P1634" s="92"/>
    </row>
    <row r="1635" spans="2:16" ht="15.75" hidden="1" x14ac:dyDescent="0.25">
      <c r="B1635" s="74"/>
      <c r="C1635" s="81"/>
      <c r="D1635" s="81"/>
      <c r="E1635" s="81"/>
      <c r="F1635" s="81"/>
      <c r="H1635" s="77"/>
      <c r="J1635" s="86"/>
      <c r="K1635" s="86"/>
      <c r="M1635" s="77"/>
      <c r="O1635" s="86"/>
      <c r="P1635" s="92"/>
    </row>
    <row r="1636" spans="2:16" ht="15.75" hidden="1" x14ac:dyDescent="0.25">
      <c r="B1636" s="70" t="str">
        <f>B1632</f>
        <v xml:space="preserve">  </v>
      </c>
      <c r="C1636" s="14" t="s">
        <v>106</v>
      </c>
      <c r="E1636" s="86" t="str">
        <f>IFERROR(VLOOKUP(B1636,Calculations!$G$10:$W$448,17,FALSE),0)</f>
        <v xml:space="preserve">  </v>
      </c>
      <c r="F1636" s="86"/>
      <c r="H1636" s="133" t="s">
        <v>34</v>
      </c>
      <c r="I1636" s="133"/>
      <c r="J1636" s="133"/>
      <c r="K1636" s="133"/>
      <c r="M1636" s="14" t="s">
        <v>105</v>
      </c>
      <c r="O1636" s="86" t="str">
        <f>E1636</f>
        <v xml:space="preserve">  </v>
      </c>
      <c r="P1636" s="92"/>
    </row>
    <row r="1637" spans="2:16" ht="15.75" hidden="1" x14ac:dyDescent="0.25">
      <c r="B1637" s="75"/>
      <c r="C1637" s="82"/>
      <c r="D1637" s="76" t="s">
        <v>31</v>
      </c>
      <c r="E1637" s="89"/>
      <c r="F1637" s="89" t="str">
        <f>E1636</f>
        <v xml:space="preserve">  </v>
      </c>
      <c r="G1637" s="76"/>
      <c r="H1637" s="134"/>
      <c r="I1637" s="134"/>
      <c r="J1637" s="134"/>
      <c r="K1637" s="134"/>
      <c r="L1637" s="76"/>
      <c r="M1637" s="82"/>
      <c r="N1637" s="76" t="s">
        <v>31</v>
      </c>
      <c r="O1637" s="89"/>
      <c r="P1637" s="90" t="str">
        <f>O1636</f>
        <v xml:space="preserve">  </v>
      </c>
    </row>
    <row r="1638" spans="2:16" ht="15.75" hidden="1" x14ac:dyDescent="0.25">
      <c r="B1638" s="60" t="str">
        <f>IFERROR(IF(EOMONTH(B1636,1)&gt;Questionnaire!$I$9,"  ",EOMONTH(B1636,1)),"  ")</f>
        <v xml:space="preserve">  </v>
      </c>
      <c r="C1638" s="61" t="s">
        <v>32</v>
      </c>
      <c r="D1638" s="61"/>
      <c r="E1638" s="84">
        <f>IFERROR(-VLOOKUP(B1638,Calculations!$G$10:$N$448,8,FALSE),0)</f>
        <v>0</v>
      </c>
      <c r="F1638" s="84"/>
      <c r="G1638" s="61"/>
      <c r="H1638" s="61" t="s">
        <v>102</v>
      </c>
      <c r="I1638" s="61"/>
      <c r="J1638" s="84">
        <f>K1640</f>
        <v>0</v>
      </c>
      <c r="K1638" s="84"/>
      <c r="L1638" s="61"/>
      <c r="M1638" s="61" t="s">
        <v>102</v>
      </c>
      <c r="N1638" s="68"/>
      <c r="O1638" s="84">
        <f>J1638</f>
        <v>0</v>
      </c>
      <c r="P1638" s="91"/>
    </row>
    <row r="1639" spans="2:16" ht="15.75" hidden="1" x14ac:dyDescent="0.25">
      <c r="B1639" s="74"/>
      <c r="C1639" s="14" t="s">
        <v>33</v>
      </c>
      <c r="E1639" s="86" t="str">
        <f>IFERROR(VLOOKUP(B1638,Calculations!$G$10:$M$448,7,FALSE),0)</f>
        <v xml:space="preserve">  </v>
      </c>
      <c r="F1639" s="86"/>
      <c r="H1639" s="14" t="s">
        <v>35</v>
      </c>
      <c r="J1639" s="86" t="str">
        <f>K1641</f>
        <v xml:space="preserve">  </v>
      </c>
      <c r="K1639" s="86"/>
      <c r="M1639" s="14" t="s">
        <v>94</v>
      </c>
      <c r="N1639" s="73"/>
      <c r="O1639" s="86" t="str">
        <f>J1639</f>
        <v xml:space="preserve">  </v>
      </c>
      <c r="P1639" s="92"/>
    </row>
    <row r="1640" spans="2:16" ht="15.75" hidden="1" x14ac:dyDescent="0.25">
      <c r="B1640" s="74"/>
      <c r="C1640" s="73"/>
      <c r="D1640" s="14" t="s">
        <v>31</v>
      </c>
      <c r="E1640" s="86"/>
      <c r="F1640" s="86">
        <f>IFERROR(E1638+E1639,0)</f>
        <v>0</v>
      </c>
      <c r="H1640" s="73"/>
      <c r="I1640" s="14" t="s">
        <v>32</v>
      </c>
      <c r="J1640" s="86"/>
      <c r="K1640" s="86">
        <f>E1638</f>
        <v>0</v>
      </c>
      <c r="M1640" s="72"/>
      <c r="N1640" s="14" t="s">
        <v>31</v>
      </c>
      <c r="O1640" s="86"/>
      <c r="P1640" s="92">
        <f>F1640</f>
        <v>0</v>
      </c>
    </row>
    <row r="1641" spans="2:16" ht="15.75" hidden="1" x14ac:dyDescent="0.25">
      <c r="B1641" s="74"/>
      <c r="C1641" s="73"/>
      <c r="E1641" s="86"/>
      <c r="F1641" s="86"/>
      <c r="H1641" s="73"/>
      <c r="I1641" s="14" t="s">
        <v>33</v>
      </c>
      <c r="J1641" s="86"/>
      <c r="K1641" s="86" t="str">
        <f>E1639</f>
        <v xml:space="preserve">  </v>
      </c>
      <c r="M1641" s="72"/>
      <c r="N1641" s="73"/>
      <c r="O1641" s="86"/>
      <c r="P1641" s="92"/>
    </row>
    <row r="1642" spans="2:16" ht="15.75" hidden="1" x14ac:dyDescent="0.25">
      <c r="B1642" s="74"/>
      <c r="C1642" s="73"/>
      <c r="E1642" s="86"/>
      <c r="F1642" s="86"/>
      <c r="H1642" s="73"/>
      <c r="J1642" s="86"/>
      <c r="K1642" s="86"/>
      <c r="M1642" s="72"/>
      <c r="N1642" s="73"/>
      <c r="O1642" s="86"/>
      <c r="P1642" s="92"/>
    </row>
    <row r="1643" spans="2:16" ht="15.75" hidden="1" x14ac:dyDescent="0.25">
      <c r="B1643" s="70" t="str">
        <f>B1638</f>
        <v xml:space="preserve">  </v>
      </c>
      <c r="C1643" s="133" t="s">
        <v>34</v>
      </c>
      <c r="D1643" s="133"/>
      <c r="E1643" s="133"/>
      <c r="F1643" s="133"/>
      <c r="H1643" s="14" t="s">
        <v>103</v>
      </c>
      <c r="J1643" s="86" t="str">
        <f>IFERROR(VLOOKUP(B1643,Calculations!$Z$10:$AB$448,3,FALSE),0)</f>
        <v xml:space="preserve">  </v>
      </c>
      <c r="K1643" s="86"/>
      <c r="M1643" s="14" t="s">
        <v>104</v>
      </c>
      <c r="O1643" s="86" t="str">
        <f>J1643</f>
        <v xml:space="preserve">  </v>
      </c>
      <c r="P1643" s="92"/>
    </row>
    <row r="1644" spans="2:16" ht="15.75" hidden="1" x14ac:dyDescent="0.25">
      <c r="B1644" s="74"/>
      <c r="C1644" s="133"/>
      <c r="D1644" s="133"/>
      <c r="E1644" s="133"/>
      <c r="F1644" s="133"/>
      <c r="H1644" s="77"/>
      <c r="I1644" s="14" t="s">
        <v>91</v>
      </c>
      <c r="J1644" s="86"/>
      <c r="K1644" s="86" t="str">
        <f>J1643</f>
        <v xml:space="preserve">  </v>
      </c>
      <c r="M1644" s="77"/>
      <c r="N1644" s="14" t="s">
        <v>91</v>
      </c>
      <c r="O1644" s="86"/>
      <c r="P1644" s="92" t="str">
        <f>O1643</f>
        <v xml:space="preserve">  </v>
      </c>
    </row>
    <row r="1645" spans="2:16" ht="15.75" hidden="1" x14ac:dyDescent="0.25">
      <c r="B1645" s="74"/>
      <c r="C1645" s="133"/>
      <c r="D1645" s="133"/>
      <c r="E1645" s="133"/>
      <c r="F1645" s="133"/>
      <c r="H1645" s="77"/>
      <c r="J1645" s="86"/>
      <c r="K1645" s="86"/>
      <c r="M1645" s="77"/>
      <c r="O1645" s="86"/>
      <c r="P1645" s="92"/>
    </row>
    <row r="1646" spans="2:16" ht="15.75" hidden="1" x14ac:dyDescent="0.25">
      <c r="B1646" s="74"/>
      <c r="C1646" s="81"/>
      <c r="D1646" s="81"/>
      <c r="E1646" s="81"/>
      <c r="F1646" s="81"/>
      <c r="H1646" s="77"/>
      <c r="J1646" s="86"/>
      <c r="K1646" s="86"/>
      <c r="M1646" s="77"/>
      <c r="O1646" s="86"/>
      <c r="P1646" s="92"/>
    </row>
    <row r="1647" spans="2:16" ht="15.75" hidden="1" x14ac:dyDescent="0.25">
      <c r="B1647" s="70" t="str">
        <f>B1643</f>
        <v xml:space="preserve">  </v>
      </c>
      <c r="C1647" s="14" t="s">
        <v>106</v>
      </c>
      <c r="E1647" s="86" t="str">
        <f>IFERROR(VLOOKUP(B1647,Calculations!$G$10:$W$448,17,FALSE),0)</f>
        <v xml:space="preserve">  </v>
      </c>
      <c r="F1647" s="86"/>
      <c r="H1647" s="133" t="s">
        <v>34</v>
      </c>
      <c r="I1647" s="133"/>
      <c r="J1647" s="133"/>
      <c r="K1647" s="133"/>
      <c r="M1647" s="14" t="s">
        <v>105</v>
      </c>
      <c r="O1647" s="86" t="str">
        <f>E1647</f>
        <v xml:space="preserve">  </v>
      </c>
      <c r="P1647" s="92"/>
    </row>
    <row r="1648" spans="2:16" ht="15.75" hidden="1" x14ac:dyDescent="0.25">
      <c r="B1648" s="75"/>
      <c r="C1648" s="82"/>
      <c r="D1648" s="76" t="s">
        <v>31</v>
      </c>
      <c r="E1648" s="89"/>
      <c r="F1648" s="89" t="str">
        <f>E1647</f>
        <v xml:space="preserve">  </v>
      </c>
      <c r="G1648" s="76"/>
      <c r="H1648" s="134"/>
      <c r="I1648" s="134"/>
      <c r="J1648" s="134"/>
      <c r="K1648" s="134"/>
      <c r="L1648" s="76"/>
      <c r="M1648" s="82"/>
      <c r="N1648" s="76" t="s">
        <v>31</v>
      </c>
      <c r="O1648" s="89"/>
      <c r="P1648" s="90" t="str">
        <f>O1647</f>
        <v xml:space="preserve">  </v>
      </c>
    </row>
    <row r="1649" spans="2:16" ht="15.75" hidden="1" x14ac:dyDescent="0.25">
      <c r="B1649" s="60" t="str">
        <f>IFERROR(IF(EOMONTH(B1647,1)&gt;Questionnaire!$I$9,"  ",EOMONTH(B1647,1)),"  ")</f>
        <v xml:space="preserve">  </v>
      </c>
      <c r="C1649" s="61" t="s">
        <v>32</v>
      </c>
      <c r="D1649" s="61"/>
      <c r="E1649" s="84">
        <f>IFERROR(-VLOOKUP(B1649,Calculations!$G$10:$N$448,8,FALSE),0)</f>
        <v>0</v>
      </c>
      <c r="F1649" s="84"/>
      <c r="G1649" s="61"/>
      <c r="H1649" s="61" t="s">
        <v>102</v>
      </c>
      <c r="I1649" s="61"/>
      <c r="J1649" s="84">
        <f>K1651</f>
        <v>0</v>
      </c>
      <c r="K1649" s="84"/>
      <c r="L1649" s="61"/>
      <c r="M1649" s="61" t="s">
        <v>102</v>
      </c>
      <c r="N1649" s="68"/>
      <c r="O1649" s="84">
        <f>J1649</f>
        <v>0</v>
      </c>
      <c r="P1649" s="91"/>
    </row>
    <row r="1650" spans="2:16" ht="15.75" hidden="1" x14ac:dyDescent="0.25">
      <c r="B1650" s="74"/>
      <c r="C1650" s="14" t="s">
        <v>33</v>
      </c>
      <c r="E1650" s="86" t="str">
        <f>IFERROR(VLOOKUP(B1649,Calculations!$G$10:$M$448,7,FALSE),0)</f>
        <v xml:space="preserve">  </v>
      </c>
      <c r="F1650" s="86"/>
      <c r="H1650" s="14" t="s">
        <v>35</v>
      </c>
      <c r="J1650" s="86" t="str">
        <f>K1652</f>
        <v xml:space="preserve">  </v>
      </c>
      <c r="K1650" s="86"/>
      <c r="M1650" s="14" t="s">
        <v>94</v>
      </c>
      <c r="N1650" s="73"/>
      <c r="O1650" s="86" t="str">
        <f>J1650</f>
        <v xml:space="preserve">  </v>
      </c>
      <c r="P1650" s="92"/>
    </row>
    <row r="1651" spans="2:16" ht="15.75" hidden="1" x14ac:dyDescent="0.25">
      <c r="B1651" s="74"/>
      <c r="C1651" s="73"/>
      <c r="D1651" s="14" t="s">
        <v>31</v>
      </c>
      <c r="E1651" s="86"/>
      <c r="F1651" s="86">
        <f>IFERROR(E1649+E1650,0)</f>
        <v>0</v>
      </c>
      <c r="H1651" s="73"/>
      <c r="I1651" s="14" t="s">
        <v>32</v>
      </c>
      <c r="J1651" s="86"/>
      <c r="K1651" s="86">
        <f>E1649</f>
        <v>0</v>
      </c>
      <c r="M1651" s="72"/>
      <c r="N1651" s="14" t="s">
        <v>31</v>
      </c>
      <c r="O1651" s="86"/>
      <c r="P1651" s="92">
        <f>F1651</f>
        <v>0</v>
      </c>
    </row>
    <row r="1652" spans="2:16" ht="15.75" hidden="1" x14ac:dyDescent="0.25">
      <c r="B1652" s="74"/>
      <c r="C1652" s="73"/>
      <c r="E1652" s="86"/>
      <c r="F1652" s="86"/>
      <c r="H1652" s="73"/>
      <c r="I1652" s="14" t="s">
        <v>33</v>
      </c>
      <c r="J1652" s="86"/>
      <c r="K1652" s="86" t="str">
        <f>E1650</f>
        <v xml:space="preserve">  </v>
      </c>
      <c r="M1652" s="72"/>
      <c r="N1652" s="73"/>
      <c r="O1652" s="86"/>
      <c r="P1652" s="92"/>
    </row>
    <row r="1653" spans="2:16" ht="15.75" hidden="1" x14ac:dyDescent="0.25">
      <c r="B1653" s="74"/>
      <c r="C1653" s="73"/>
      <c r="E1653" s="86"/>
      <c r="F1653" s="86"/>
      <c r="H1653" s="73"/>
      <c r="J1653" s="86"/>
      <c r="K1653" s="86"/>
      <c r="M1653" s="72"/>
      <c r="N1653" s="73"/>
      <c r="O1653" s="86"/>
      <c r="P1653" s="92"/>
    </row>
    <row r="1654" spans="2:16" ht="15.75" hidden="1" x14ac:dyDescent="0.25">
      <c r="B1654" s="70" t="str">
        <f>B1649</f>
        <v xml:space="preserve">  </v>
      </c>
      <c r="C1654" s="133" t="s">
        <v>34</v>
      </c>
      <c r="D1654" s="133"/>
      <c r="E1654" s="133"/>
      <c r="F1654" s="133"/>
      <c r="H1654" s="14" t="s">
        <v>103</v>
      </c>
      <c r="J1654" s="86" t="str">
        <f>IFERROR(VLOOKUP(B1654,Calculations!$Z$10:$AB$448,3,FALSE),0)</f>
        <v xml:space="preserve">  </v>
      </c>
      <c r="K1654" s="86"/>
      <c r="M1654" s="14" t="s">
        <v>104</v>
      </c>
      <c r="O1654" s="86" t="str">
        <f>J1654</f>
        <v xml:space="preserve">  </v>
      </c>
      <c r="P1654" s="92"/>
    </row>
    <row r="1655" spans="2:16" ht="15.75" hidden="1" x14ac:dyDescent="0.25">
      <c r="B1655" s="74"/>
      <c r="C1655" s="133"/>
      <c r="D1655" s="133"/>
      <c r="E1655" s="133"/>
      <c r="F1655" s="133"/>
      <c r="H1655" s="77"/>
      <c r="I1655" s="14" t="s">
        <v>91</v>
      </c>
      <c r="J1655" s="86"/>
      <c r="K1655" s="86" t="str">
        <f>J1654</f>
        <v xml:space="preserve">  </v>
      </c>
      <c r="M1655" s="77"/>
      <c r="N1655" s="14" t="s">
        <v>91</v>
      </c>
      <c r="O1655" s="86"/>
      <c r="P1655" s="92" t="str">
        <f>O1654</f>
        <v xml:space="preserve">  </v>
      </c>
    </row>
    <row r="1656" spans="2:16" ht="15.75" hidden="1" x14ac:dyDescent="0.25">
      <c r="B1656" s="74"/>
      <c r="C1656" s="133"/>
      <c r="D1656" s="133"/>
      <c r="E1656" s="133"/>
      <c r="F1656" s="133"/>
      <c r="H1656" s="77"/>
      <c r="J1656" s="86"/>
      <c r="K1656" s="86"/>
      <c r="M1656" s="77"/>
      <c r="O1656" s="86"/>
      <c r="P1656" s="92"/>
    </row>
    <row r="1657" spans="2:16" ht="15.75" hidden="1" x14ac:dyDescent="0.25">
      <c r="B1657" s="74"/>
      <c r="C1657" s="81"/>
      <c r="D1657" s="81"/>
      <c r="E1657" s="81"/>
      <c r="F1657" s="81"/>
      <c r="H1657" s="77"/>
      <c r="J1657" s="86"/>
      <c r="K1657" s="86"/>
      <c r="M1657" s="77"/>
      <c r="O1657" s="86"/>
      <c r="P1657" s="92"/>
    </row>
    <row r="1658" spans="2:16" ht="15.75" hidden="1" x14ac:dyDescent="0.25">
      <c r="B1658" s="70" t="str">
        <f>B1654</f>
        <v xml:space="preserve">  </v>
      </c>
      <c r="C1658" s="14" t="s">
        <v>106</v>
      </c>
      <c r="E1658" s="86" t="str">
        <f>IFERROR(VLOOKUP(B1658,Calculations!$G$10:$W$448,17,FALSE),0)</f>
        <v xml:space="preserve">  </v>
      </c>
      <c r="F1658" s="86"/>
      <c r="H1658" s="133" t="s">
        <v>34</v>
      </c>
      <c r="I1658" s="133"/>
      <c r="J1658" s="133"/>
      <c r="K1658" s="133"/>
      <c r="M1658" s="14" t="s">
        <v>105</v>
      </c>
      <c r="O1658" s="86" t="str">
        <f>E1658</f>
        <v xml:space="preserve">  </v>
      </c>
      <c r="P1658" s="92"/>
    </row>
    <row r="1659" spans="2:16" ht="15.75" hidden="1" x14ac:dyDescent="0.25">
      <c r="B1659" s="75"/>
      <c r="C1659" s="82"/>
      <c r="D1659" s="76" t="s">
        <v>31</v>
      </c>
      <c r="E1659" s="89"/>
      <c r="F1659" s="89" t="str">
        <f>E1658</f>
        <v xml:space="preserve">  </v>
      </c>
      <c r="G1659" s="76"/>
      <c r="H1659" s="134"/>
      <c r="I1659" s="134"/>
      <c r="J1659" s="134"/>
      <c r="K1659" s="134"/>
      <c r="L1659" s="76"/>
      <c r="M1659" s="82"/>
      <c r="N1659" s="76" t="s">
        <v>31</v>
      </c>
      <c r="O1659" s="89"/>
      <c r="P1659" s="90" t="str">
        <f>O1658</f>
        <v xml:space="preserve">  </v>
      </c>
    </row>
    <row r="1660" spans="2:16" ht="15.75" hidden="1" x14ac:dyDescent="0.25">
      <c r="B1660" s="60" t="str">
        <f>IFERROR(IF(EOMONTH(B1658,1)&gt;Questionnaire!$I$9,"  ",EOMONTH(B1658,1)),"  ")</f>
        <v xml:space="preserve">  </v>
      </c>
      <c r="C1660" s="61" t="s">
        <v>32</v>
      </c>
      <c r="D1660" s="61"/>
      <c r="E1660" s="84">
        <f>IFERROR(-VLOOKUP(B1660,Calculations!$G$10:$N$448,8,FALSE),0)</f>
        <v>0</v>
      </c>
      <c r="F1660" s="84"/>
      <c r="G1660" s="61"/>
      <c r="H1660" s="61" t="s">
        <v>102</v>
      </c>
      <c r="I1660" s="61"/>
      <c r="J1660" s="84">
        <f>K1662</f>
        <v>0</v>
      </c>
      <c r="K1660" s="84"/>
      <c r="L1660" s="61"/>
      <c r="M1660" s="61" t="s">
        <v>102</v>
      </c>
      <c r="N1660" s="68"/>
      <c r="O1660" s="84">
        <f>J1660</f>
        <v>0</v>
      </c>
      <c r="P1660" s="91"/>
    </row>
    <row r="1661" spans="2:16" ht="15.75" hidden="1" x14ac:dyDescent="0.25">
      <c r="B1661" s="74"/>
      <c r="C1661" s="14" t="s">
        <v>33</v>
      </c>
      <c r="E1661" s="86" t="str">
        <f>IFERROR(VLOOKUP(B1660,Calculations!$G$10:$M$448,7,FALSE),0)</f>
        <v xml:space="preserve">  </v>
      </c>
      <c r="F1661" s="86"/>
      <c r="H1661" s="14" t="s">
        <v>35</v>
      </c>
      <c r="J1661" s="86" t="str">
        <f>K1663</f>
        <v xml:space="preserve">  </v>
      </c>
      <c r="K1661" s="86"/>
      <c r="M1661" s="14" t="s">
        <v>94</v>
      </c>
      <c r="N1661" s="73"/>
      <c r="O1661" s="86" t="str">
        <f>J1661</f>
        <v xml:space="preserve">  </v>
      </c>
      <c r="P1661" s="92"/>
    </row>
    <row r="1662" spans="2:16" ht="15.75" hidden="1" x14ac:dyDescent="0.25">
      <c r="B1662" s="74"/>
      <c r="C1662" s="73"/>
      <c r="D1662" s="14" t="s">
        <v>31</v>
      </c>
      <c r="E1662" s="86"/>
      <c r="F1662" s="86">
        <f>IFERROR(E1660+E1661,0)</f>
        <v>0</v>
      </c>
      <c r="H1662" s="73"/>
      <c r="I1662" s="14" t="s">
        <v>32</v>
      </c>
      <c r="J1662" s="86"/>
      <c r="K1662" s="86">
        <f>E1660</f>
        <v>0</v>
      </c>
      <c r="M1662" s="72"/>
      <c r="N1662" s="14" t="s">
        <v>31</v>
      </c>
      <c r="O1662" s="86"/>
      <c r="P1662" s="92">
        <f>F1662</f>
        <v>0</v>
      </c>
    </row>
    <row r="1663" spans="2:16" ht="15.75" hidden="1" x14ac:dyDescent="0.25">
      <c r="B1663" s="74"/>
      <c r="C1663" s="73"/>
      <c r="E1663" s="86"/>
      <c r="F1663" s="86"/>
      <c r="H1663" s="73"/>
      <c r="I1663" s="14" t="s">
        <v>33</v>
      </c>
      <c r="J1663" s="86"/>
      <c r="K1663" s="86" t="str">
        <f>E1661</f>
        <v xml:space="preserve">  </v>
      </c>
      <c r="M1663" s="72"/>
      <c r="N1663" s="73"/>
      <c r="O1663" s="86"/>
      <c r="P1663" s="92"/>
    </row>
    <row r="1664" spans="2:16" ht="15.75" hidden="1" x14ac:dyDescent="0.25">
      <c r="B1664" s="74"/>
      <c r="C1664" s="73"/>
      <c r="E1664" s="86"/>
      <c r="F1664" s="86"/>
      <c r="H1664" s="73"/>
      <c r="J1664" s="86"/>
      <c r="K1664" s="86"/>
      <c r="M1664" s="72"/>
      <c r="N1664" s="73"/>
      <c r="O1664" s="86"/>
      <c r="P1664" s="92"/>
    </row>
    <row r="1665" spans="2:16" ht="15.75" hidden="1" x14ac:dyDescent="0.25">
      <c r="B1665" s="70" t="str">
        <f>B1660</f>
        <v xml:space="preserve">  </v>
      </c>
      <c r="C1665" s="133" t="s">
        <v>34</v>
      </c>
      <c r="D1665" s="133"/>
      <c r="E1665" s="133"/>
      <c r="F1665" s="133"/>
      <c r="H1665" s="14" t="s">
        <v>103</v>
      </c>
      <c r="J1665" s="86" t="str">
        <f>IFERROR(VLOOKUP(B1665,Calculations!$Z$10:$AB$448,3,FALSE),0)</f>
        <v xml:space="preserve">  </v>
      </c>
      <c r="K1665" s="86"/>
      <c r="M1665" s="14" t="s">
        <v>104</v>
      </c>
      <c r="O1665" s="86" t="str">
        <f>J1665</f>
        <v xml:space="preserve">  </v>
      </c>
      <c r="P1665" s="92"/>
    </row>
    <row r="1666" spans="2:16" ht="15.75" hidden="1" x14ac:dyDescent="0.25">
      <c r="B1666" s="74"/>
      <c r="C1666" s="133"/>
      <c r="D1666" s="133"/>
      <c r="E1666" s="133"/>
      <c r="F1666" s="133"/>
      <c r="H1666" s="77"/>
      <c r="I1666" s="14" t="s">
        <v>91</v>
      </c>
      <c r="J1666" s="86"/>
      <c r="K1666" s="86" t="str">
        <f>J1665</f>
        <v xml:space="preserve">  </v>
      </c>
      <c r="M1666" s="77"/>
      <c r="N1666" s="14" t="s">
        <v>91</v>
      </c>
      <c r="O1666" s="86"/>
      <c r="P1666" s="92" t="str">
        <f>O1665</f>
        <v xml:space="preserve">  </v>
      </c>
    </row>
    <row r="1667" spans="2:16" ht="15.75" hidden="1" x14ac:dyDescent="0.25">
      <c r="B1667" s="74"/>
      <c r="C1667" s="133"/>
      <c r="D1667" s="133"/>
      <c r="E1667" s="133"/>
      <c r="F1667" s="133"/>
      <c r="H1667" s="77"/>
      <c r="J1667" s="86"/>
      <c r="K1667" s="86"/>
      <c r="M1667" s="77"/>
      <c r="O1667" s="86"/>
      <c r="P1667" s="92"/>
    </row>
    <row r="1668" spans="2:16" ht="15.75" hidden="1" x14ac:dyDescent="0.25">
      <c r="B1668" s="74"/>
      <c r="C1668" s="81"/>
      <c r="D1668" s="81"/>
      <c r="E1668" s="81"/>
      <c r="F1668" s="81"/>
      <c r="H1668" s="77"/>
      <c r="J1668" s="86"/>
      <c r="K1668" s="86"/>
      <c r="M1668" s="77"/>
      <c r="O1668" s="86"/>
      <c r="P1668" s="92"/>
    </row>
    <row r="1669" spans="2:16" ht="15.75" hidden="1" x14ac:dyDescent="0.25">
      <c r="B1669" s="70" t="str">
        <f>B1665</f>
        <v xml:space="preserve">  </v>
      </c>
      <c r="C1669" s="14" t="s">
        <v>106</v>
      </c>
      <c r="E1669" s="86" t="str">
        <f>IFERROR(VLOOKUP(B1669,Calculations!$G$10:$W$448,17,FALSE),0)</f>
        <v xml:space="preserve">  </v>
      </c>
      <c r="F1669" s="86"/>
      <c r="H1669" s="133" t="s">
        <v>34</v>
      </c>
      <c r="I1669" s="133"/>
      <c r="J1669" s="133"/>
      <c r="K1669" s="133"/>
      <c r="M1669" s="14" t="s">
        <v>105</v>
      </c>
      <c r="O1669" s="86" t="str">
        <f>E1669</f>
        <v xml:space="preserve">  </v>
      </c>
      <c r="P1669" s="92"/>
    </row>
    <row r="1670" spans="2:16" ht="15.75" hidden="1" x14ac:dyDescent="0.25">
      <c r="B1670" s="75"/>
      <c r="C1670" s="82"/>
      <c r="D1670" s="76" t="s">
        <v>31</v>
      </c>
      <c r="E1670" s="89"/>
      <c r="F1670" s="89" t="str">
        <f>E1669</f>
        <v xml:space="preserve">  </v>
      </c>
      <c r="G1670" s="76"/>
      <c r="H1670" s="134"/>
      <c r="I1670" s="134"/>
      <c r="J1670" s="134"/>
      <c r="K1670" s="134"/>
      <c r="L1670" s="76"/>
      <c r="M1670" s="82"/>
      <c r="N1670" s="76" t="s">
        <v>31</v>
      </c>
      <c r="O1670" s="89"/>
      <c r="P1670" s="90" t="str">
        <f>O1669</f>
        <v xml:space="preserve">  </v>
      </c>
    </row>
    <row r="1671" spans="2:16" ht="15.75" hidden="1" x14ac:dyDescent="0.25">
      <c r="B1671" s="60" t="str">
        <f>IFERROR(IF(EOMONTH(B1669,1)&gt;Questionnaire!$I$9,"  ",EOMONTH(B1669,1)),"  ")</f>
        <v xml:space="preserve">  </v>
      </c>
      <c r="C1671" s="61" t="s">
        <v>32</v>
      </c>
      <c r="D1671" s="61"/>
      <c r="E1671" s="84">
        <f>IFERROR(-VLOOKUP(B1671,Calculations!$G$10:$N$448,8,FALSE),0)</f>
        <v>0</v>
      </c>
      <c r="F1671" s="84"/>
      <c r="G1671" s="61"/>
      <c r="H1671" s="61" t="s">
        <v>102</v>
      </c>
      <c r="I1671" s="61"/>
      <c r="J1671" s="84">
        <f>K1673</f>
        <v>0</v>
      </c>
      <c r="K1671" s="84"/>
      <c r="L1671" s="61"/>
      <c r="M1671" s="61" t="s">
        <v>102</v>
      </c>
      <c r="N1671" s="68"/>
      <c r="O1671" s="84">
        <f>J1671</f>
        <v>0</v>
      </c>
      <c r="P1671" s="91"/>
    </row>
    <row r="1672" spans="2:16" ht="15.75" hidden="1" x14ac:dyDescent="0.25">
      <c r="B1672" s="74"/>
      <c r="C1672" s="14" t="s">
        <v>33</v>
      </c>
      <c r="E1672" s="86" t="str">
        <f>IFERROR(VLOOKUP(B1671,Calculations!$G$10:$M$448,7,FALSE),0)</f>
        <v xml:space="preserve">  </v>
      </c>
      <c r="F1672" s="86"/>
      <c r="H1672" s="14" t="s">
        <v>35</v>
      </c>
      <c r="J1672" s="86" t="str">
        <f>K1674</f>
        <v xml:space="preserve">  </v>
      </c>
      <c r="K1672" s="86"/>
      <c r="M1672" s="14" t="s">
        <v>94</v>
      </c>
      <c r="N1672" s="73"/>
      <c r="O1672" s="86" t="str">
        <f>J1672</f>
        <v xml:space="preserve">  </v>
      </c>
      <c r="P1672" s="92"/>
    </row>
    <row r="1673" spans="2:16" ht="15.75" hidden="1" x14ac:dyDescent="0.25">
      <c r="B1673" s="74"/>
      <c r="C1673" s="73"/>
      <c r="D1673" s="14" t="s">
        <v>31</v>
      </c>
      <c r="E1673" s="86"/>
      <c r="F1673" s="86">
        <f>IFERROR(E1671+E1672,0)</f>
        <v>0</v>
      </c>
      <c r="H1673" s="73"/>
      <c r="I1673" s="14" t="s">
        <v>32</v>
      </c>
      <c r="J1673" s="86"/>
      <c r="K1673" s="86">
        <f>E1671</f>
        <v>0</v>
      </c>
      <c r="M1673" s="72"/>
      <c r="N1673" s="14" t="s">
        <v>31</v>
      </c>
      <c r="O1673" s="86"/>
      <c r="P1673" s="92">
        <f>F1673</f>
        <v>0</v>
      </c>
    </row>
    <row r="1674" spans="2:16" ht="15.75" hidden="1" x14ac:dyDescent="0.25">
      <c r="B1674" s="74"/>
      <c r="C1674" s="73"/>
      <c r="E1674" s="86"/>
      <c r="F1674" s="86"/>
      <c r="H1674" s="73"/>
      <c r="I1674" s="14" t="s">
        <v>33</v>
      </c>
      <c r="J1674" s="86"/>
      <c r="K1674" s="86" t="str">
        <f>E1672</f>
        <v xml:space="preserve">  </v>
      </c>
      <c r="M1674" s="72"/>
      <c r="N1674" s="73"/>
      <c r="O1674" s="86"/>
      <c r="P1674" s="92"/>
    </row>
    <row r="1675" spans="2:16" ht="15.75" hidden="1" x14ac:dyDescent="0.25">
      <c r="B1675" s="74"/>
      <c r="C1675" s="73"/>
      <c r="E1675" s="86"/>
      <c r="F1675" s="86"/>
      <c r="H1675" s="73"/>
      <c r="J1675" s="86"/>
      <c r="K1675" s="86"/>
      <c r="M1675" s="72"/>
      <c r="N1675" s="73"/>
      <c r="O1675" s="86"/>
      <c r="P1675" s="92"/>
    </row>
    <row r="1676" spans="2:16" ht="15.75" hidden="1" x14ac:dyDescent="0.25">
      <c r="B1676" s="70" t="str">
        <f>B1671</f>
        <v xml:space="preserve">  </v>
      </c>
      <c r="C1676" s="133" t="s">
        <v>34</v>
      </c>
      <c r="D1676" s="133"/>
      <c r="E1676" s="133"/>
      <c r="F1676" s="133"/>
      <c r="H1676" s="14" t="s">
        <v>103</v>
      </c>
      <c r="J1676" s="86" t="str">
        <f>IFERROR(VLOOKUP(B1676,Calculations!$Z$10:$AB$448,3,FALSE),0)</f>
        <v xml:space="preserve">  </v>
      </c>
      <c r="K1676" s="86"/>
      <c r="M1676" s="14" t="s">
        <v>104</v>
      </c>
      <c r="O1676" s="86" t="str">
        <f>J1676</f>
        <v xml:space="preserve">  </v>
      </c>
      <c r="P1676" s="92"/>
    </row>
    <row r="1677" spans="2:16" ht="15.75" hidden="1" x14ac:dyDescent="0.25">
      <c r="B1677" s="74"/>
      <c r="C1677" s="133"/>
      <c r="D1677" s="133"/>
      <c r="E1677" s="133"/>
      <c r="F1677" s="133"/>
      <c r="H1677" s="77"/>
      <c r="I1677" s="14" t="s">
        <v>91</v>
      </c>
      <c r="J1677" s="86"/>
      <c r="K1677" s="86" t="str">
        <f>J1676</f>
        <v xml:space="preserve">  </v>
      </c>
      <c r="M1677" s="77"/>
      <c r="N1677" s="14" t="s">
        <v>91</v>
      </c>
      <c r="O1677" s="86"/>
      <c r="P1677" s="92" t="str">
        <f>O1676</f>
        <v xml:space="preserve">  </v>
      </c>
    </row>
    <row r="1678" spans="2:16" ht="15.75" hidden="1" x14ac:dyDescent="0.25">
      <c r="B1678" s="74"/>
      <c r="C1678" s="133"/>
      <c r="D1678" s="133"/>
      <c r="E1678" s="133"/>
      <c r="F1678" s="133"/>
      <c r="H1678" s="77"/>
      <c r="J1678" s="86"/>
      <c r="K1678" s="86"/>
      <c r="M1678" s="77"/>
      <c r="O1678" s="86"/>
      <c r="P1678" s="92"/>
    </row>
    <row r="1679" spans="2:16" ht="15.75" hidden="1" x14ac:dyDescent="0.25">
      <c r="B1679" s="74"/>
      <c r="C1679" s="81"/>
      <c r="D1679" s="81"/>
      <c r="E1679" s="81"/>
      <c r="F1679" s="81"/>
      <c r="H1679" s="77"/>
      <c r="J1679" s="86"/>
      <c r="K1679" s="86"/>
      <c r="M1679" s="77"/>
      <c r="O1679" s="86"/>
      <c r="P1679" s="92"/>
    </row>
    <row r="1680" spans="2:16" ht="15.75" hidden="1" x14ac:dyDescent="0.25">
      <c r="B1680" s="70" t="str">
        <f>B1676</f>
        <v xml:space="preserve">  </v>
      </c>
      <c r="C1680" s="14" t="s">
        <v>106</v>
      </c>
      <c r="E1680" s="86" t="str">
        <f>IFERROR(VLOOKUP(B1680,Calculations!$G$10:$W$448,17,FALSE),0)</f>
        <v xml:space="preserve">  </v>
      </c>
      <c r="F1680" s="86"/>
      <c r="H1680" s="133" t="s">
        <v>34</v>
      </c>
      <c r="I1680" s="133"/>
      <c r="J1680" s="133"/>
      <c r="K1680" s="133"/>
      <c r="M1680" s="14" t="s">
        <v>105</v>
      </c>
      <c r="O1680" s="86" t="str">
        <f>E1680</f>
        <v xml:space="preserve">  </v>
      </c>
      <c r="P1680" s="92"/>
    </row>
    <row r="1681" spans="2:16" ht="15.75" hidden="1" x14ac:dyDescent="0.25">
      <c r="B1681" s="75"/>
      <c r="C1681" s="82"/>
      <c r="D1681" s="76" t="s">
        <v>31</v>
      </c>
      <c r="E1681" s="89"/>
      <c r="F1681" s="89" t="str">
        <f>E1680</f>
        <v xml:space="preserve">  </v>
      </c>
      <c r="G1681" s="76"/>
      <c r="H1681" s="134"/>
      <c r="I1681" s="134"/>
      <c r="J1681" s="134"/>
      <c r="K1681" s="134"/>
      <c r="L1681" s="76"/>
      <c r="M1681" s="82"/>
      <c r="N1681" s="76" t="s">
        <v>31</v>
      </c>
      <c r="O1681" s="89"/>
      <c r="P1681" s="90" t="str">
        <f>O1680</f>
        <v xml:space="preserve">  </v>
      </c>
    </row>
    <row r="1682" spans="2:16" ht="15.75" hidden="1" x14ac:dyDescent="0.25">
      <c r="B1682" s="60" t="str">
        <f>IFERROR(IF(EOMONTH(B1680,1)&gt;Questionnaire!$I$9,"  ",EOMONTH(B1680,1)),"  ")</f>
        <v xml:space="preserve">  </v>
      </c>
      <c r="C1682" s="61" t="s">
        <v>32</v>
      </c>
      <c r="D1682" s="61"/>
      <c r="E1682" s="84">
        <f>IFERROR(-VLOOKUP(B1682,Calculations!$G$10:$N$448,8,FALSE),0)</f>
        <v>0</v>
      </c>
      <c r="F1682" s="84"/>
      <c r="G1682" s="61"/>
      <c r="H1682" s="61" t="s">
        <v>102</v>
      </c>
      <c r="I1682" s="61"/>
      <c r="J1682" s="84">
        <f>K1684</f>
        <v>0</v>
      </c>
      <c r="K1682" s="84"/>
      <c r="L1682" s="61"/>
      <c r="M1682" s="61" t="s">
        <v>102</v>
      </c>
      <c r="N1682" s="68"/>
      <c r="O1682" s="84">
        <f>J1682</f>
        <v>0</v>
      </c>
      <c r="P1682" s="91"/>
    </row>
    <row r="1683" spans="2:16" ht="15.75" hidden="1" x14ac:dyDescent="0.25">
      <c r="B1683" s="74"/>
      <c r="C1683" s="14" t="s">
        <v>33</v>
      </c>
      <c r="E1683" s="86" t="str">
        <f>IFERROR(VLOOKUP(B1682,Calculations!$G$10:$M$448,7,FALSE),0)</f>
        <v xml:space="preserve">  </v>
      </c>
      <c r="F1683" s="86"/>
      <c r="H1683" s="14" t="s">
        <v>35</v>
      </c>
      <c r="J1683" s="86" t="str">
        <f>K1685</f>
        <v xml:space="preserve">  </v>
      </c>
      <c r="K1683" s="86"/>
      <c r="M1683" s="14" t="s">
        <v>94</v>
      </c>
      <c r="N1683" s="73"/>
      <c r="O1683" s="86" t="str">
        <f>J1683</f>
        <v xml:space="preserve">  </v>
      </c>
      <c r="P1683" s="92"/>
    </row>
    <row r="1684" spans="2:16" ht="15.75" hidden="1" x14ac:dyDescent="0.25">
      <c r="B1684" s="74"/>
      <c r="C1684" s="73"/>
      <c r="D1684" s="14" t="s">
        <v>31</v>
      </c>
      <c r="E1684" s="86"/>
      <c r="F1684" s="86">
        <f>IFERROR(E1682+E1683,0)</f>
        <v>0</v>
      </c>
      <c r="H1684" s="73"/>
      <c r="I1684" s="14" t="s">
        <v>32</v>
      </c>
      <c r="J1684" s="86"/>
      <c r="K1684" s="86">
        <f>E1682</f>
        <v>0</v>
      </c>
      <c r="M1684" s="72"/>
      <c r="N1684" s="14" t="s">
        <v>31</v>
      </c>
      <c r="O1684" s="86"/>
      <c r="P1684" s="92">
        <f>F1684</f>
        <v>0</v>
      </c>
    </row>
    <row r="1685" spans="2:16" ht="15.75" hidden="1" x14ac:dyDescent="0.25">
      <c r="B1685" s="74"/>
      <c r="C1685" s="73"/>
      <c r="E1685" s="86"/>
      <c r="F1685" s="86"/>
      <c r="H1685" s="73"/>
      <c r="I1685" s="14" t="s">
        <v>33</v>
      </c>
      <c r="J1685" s="86"/>
      <c r="K1685" s="86" t="str">
        <f>E1683</f>
        <v xml:space="preserve">  </v>
      </c>
      <c r="M1685" s="72"/>
      <c r="N1685" s="73"/>
      <c r="O1685" s="86"/>
      <c r="P1685" s="92"/>
    </row>
    <row r="1686" spans="2:16" ht="15.75" hidden="1" x14ac:dyDescent="0.25">
      <c r="B1686" s="74"/>
      <c r="C1686" s="73"/>
      <c r="E1686" s="86"/>
      <c r="F1686" s="86"/>
      <c r="H1686" s="73"/>
      <c r="J1686" s="86"/>
      <c r="K1686" s="86"/>
      <c r="M1686" s="72"/>
      <c r="N1686" s="73"/>
      <c r="O1686" s="86"/>
      <c r="P1686" s="92"/>
    </row>
    <row r="1687" spans="2:16" ht="15.75" hidden="1" x14ac:dyDescent="0.25">
      <c r="B1687" s="70" t="str">
        <f>B1682</f>
        <v xml:space="preserve">  </v>
      </c>
      <c r="C1687" s="133" t="s">
        <v>34</v>
      </c>
      <c r="D1687" s="133"/>
      <c r="E1687" s="133"/>
      <c r="F1687" s="133"/>
      <c r="H1687" s="14" t="s">
        <v>103</v>
      </c>
      <c r="J1687" s="86">
        <f>IFERROR(VLOOKUP(B1696,Calculations!$Z$10:$AB$448,3,FALSE),0)</f>
        <v>0</v>
      </c>
      <c r="K1687" s="86"/>
      <c r="M1687" s="14" t="s">
        <v>104</v>
      </c>
      <c r="O1687" s="86">
        <f>J1696</f>
        <v>0</v>
      </c>
      <c r="P1687" s="92"/>
    </row>
    <row r="1688" spans="2:16" ht="15.75" hidden="1" x14ac:dyDescent="0.25">
      <c r="B1688" s="74"/>
      <c r="C1688" s="133"/>
      <c r="D1688" s="133"/>
      <c r="E1688" s="133"/>
      <c r="F1688" s="133"/>
      <c r="H1688" s="77"/>
      <c r="I1688" s="14" t="s">
        <v>91</v>
      </c>
      <c r="J1688" s="86"/>
      <c r="K1688" s="86">
        <f>J1696</f>
        <v>0</v>
      </c>
      <c r="M1688" s="77"/>
      <c r="N1688" s="14" t="s">
        <v>91</v>
      </c>
      <c r="O1688" s="86"/>
      <c r="P1688" s="92">
        <f>O1696</f>
        <v>0</v>
      </c>
    </row>
    <row r="1689" spans="2:16" ht="15.75" hidden="1" x14ac:dyDescent="0.25">
      <c r="B1689" s="74"/>
      <c r="C1689" s="133"/>
      <c r="D1689" s="133"/>
      <c r="E1689" s="133"/>
      <c r="F1689" s="133"/>
      <c r="H1689" s="77"/>
      <c r="J1689" s="86"/>
      <c r="K1689" s="86"/>
      <c r="M1689" s="77"/>
      <c r="O1689" s="86"/>
      <c r="P1689" s="92"/>
    </row>
    <row r="1690" spans="2:16" ht="15.75" hidden="1" x14ac:dyDescent="0.25">
      <c r="B1690" s="74"/>
      <c r="C1690" s="81"/>
      <c r="D1690" s="81"/>
      <c r="E1690" s="81"/>
      <c r="F1690" s="81"/>
      <c r="H1690" s="77"/>
      <c r="J1690" s="86"/>
      <c r="K1690" s="86"/>
      <c r="M1690" s="77"/>
      <c r="O1690" s="86"/>
      <c r="P1690" s="92"/>
    </row>
    <row r="1691" spans="2:16" ht="15.75" hidden="1" x14ac:dyDescent="0.25">
      <c r="B1691" s="70">
        <f>B1696</f>
        <v>0</v>
      </c>
      <c r="C1691" s="14" t="s">
        <v>106</v>
      </c>
      <c r="E1691" s="86">
        <f>IFERROR(VLOOKUP(B1691,Calculations!$G$10:$W$448,17,FALSE),0)</f>
        <v>0</v>
      </c>
      <c r="F1691" s="86"/>
      <c r="H1691" s="133" t="s">
        <v>34</v>
      </c>
      <c r="I1691" s="133"/>
      <c r="J1691" s="133"/>
      <c r="K1691" s="133"/>
      <c r="M1691" s="14" t="s">
        <v>105</v>
      </c>
      <c r="O1691" s="86">
        <f>E1691</f>
        <v>0</v>
      </c>
      <c r="P1691" s="92"/>
    </row>
    <row r="1692" spans="2:16" ht="15.75" hidden="1" x14ac:dyDescent="0.25">
      <c r="B1692" s="75"/>
      <c r="C1692" s="82"/>
      <c r="D1692" s="76" t="s">
        <v>31</v>
      </c>
      <c r="E1692" s="89"/>
      <c r="F1692" s="89">
        <f>E1691</f>
        <v>0</v>
      </c>
      <c r="G1692" s="76"/>
      <c r="H1692" s="134"/>
      <c r="I1692" s="134"/>
      <c r="J1692" s="134"/>
      <c r="K1692" s="134"/>
      <c r="L1692" s="76"/>
      <c r="M1692" s="82"/>
      <c r="N1692" s="76" t="s">
        <v>31</v>
      </c>
      <c r="O1692" s="89"/>
      <c r="P1692" s="90">
        <f>O1691</f>
        <v>0</v>
      </c>
    </row>
    <row r="1693" spans="2:16" ht="15.75" hidden="1" x14ac:dyDescent="0.25">
      <c r="B1693" s="60" t="str">
        <f>IFERROR(IF(EOMONTH(B1691,1)&gt;Questionnaire!$I$9,"  ",EOMONTH(B1691,1)),"  ")</f>
        <v xml:space="preserve">  </v>
      </c>
      <c r="C1693" s="61" t="s">
        <v>32</v>
      </c>
      <c r="D1693" s="61"/>
      <c r="E1693" s="84">
        <f>IFERROR(-VLOOKUP(B1693,Calculations!$G$10:$N$448,8,FALSE),0)</f>
        <v>0</v>
      </c>
      <c r="F1693" s="84"/>
      <c r="G1693" s="61"/>
      <c r="H1693" s="61" t="s">
        <v>102</v>
      </c>
      <c r="I1693" s="61"/>
      <c r="J1693" s="84">
        <f>K1695</f>
        <v>0</v>
      </c>
      <c r="K1693" s="84"/>
      <c r="L1693" s="61"/>
      <c r="M1693" s="61" t="s">
        <v>102</v>
      </c>
      <c r="N1693" s="68"/>
      <c r="O1693" s="84">
        <f>J1693</f>
        <v>0</v>
      </c>
      <c r="P1693" s="91"/>
    </row>
    <row r="1694" spans="2:16" ht="15.75" hidden="1" x14ac:dyDescent="0.25">
      <c r="B1694" s="74"/>
      <c r="C1694" s="14" t="s">
        <v>33</v>
      </c>
      <c r="E1694" s="86" t="str">
        <f>IFERROR(VLOOKUP(B1693,Calculations!$G$10:$M$448,7,FALSE),0)</f>
        <v xml:space="preserve">  </v>
      </c>
      <c r="F1694" s="86"/>
      <c r="H1694" s="14" t="s">
        <v>35</v>
      </c>
      <c r="J1694" s="86" t="str">
        <f>K1696</f>
        <v xml:space="preserve">  </v>
      </c>
      <c r="K1694" s="86"/>
      <c r="M1694" s="14" t="s">
        <v>94</v>
      </c>
      <c r="N1694" s="73"/>
      <c r="O1694" s="86" t="str">
        <f>J1694</f>
        <v xml:space="preserve">  </v>
      </c>
      <c r="P1694" s="92"/>
    </row>
    <row r="1695" spans="2:16" ht="15.75" hidden="1" x14ac:dyDescent="0.25">
      <c r="B1695" s="74"/>
      <c r="C1695" s="73"/>
      <c r="D1695" s="14" t="s">
        <v>31</v>
      </c>
      <c r="E1695" s="86"/>
      <c r="F1695" s="86">
        <f>IFERROR(E1693+E1694,0)</f>
        <v>0</v>
      </c>
      <c r="H1695" s="73"/>
      <c r="I1695" s="14" t="s">
        <v>32</v>
      </c>
      <c r="J1695" s="86"/>
      <c r="K1695" s="86">
        <f>E1693</f>
        <v>0</v>
      </c>
      <c r="M1695" s="72"/>
      <c r="N1695" s="14" t="s">
        <v>31</v>
      </c>
      <c r="O1695" s="86"/>
      <c r="P1695" s="92">
        <f>F1695</f>
        <v>0</v>
      </c>
    </row>
    <row r="1696" spans="2:16" ht="15.75" hidden="1" x14ac:dyDescent="0.25">
      <c r="B1696" s="74"/>
      <c r="C1696" s="73"/>
      <c r="E1696" s="86"/>
      <c r="F1696" s="86"/>
      <c r="H1696" s="73"/>
      <c r="I1696" s="14" t="s">
        <v>33</v>
      </c>
      <c r="J1696" s="86"/>
      <c r="K1696" s="86" t="str">
        <f>E1694</f>
        <v xml:space="preserve">  </v>
      </c>
      <c r="M1696" s="72"/>
      <c r="N1696" s="73"/>
      <c r="O1696" s="86"/>
      <c r="P1696" s="92"/>
    </row>
    <row r="1697" spans="2:16" ht="15.75" hidden="1" x14ac:dyDescent="0.25">
      <c r="B1697" s="74"/>
      <c r="C1697" s="73"/>
      <c r="E1697" s="86"/>
      <c r="F1697" s="86"/>
      <c r="H1697" s="73"/>
      <c r="J1697" s="86"/>
      <c r="K1697" s="86"/>
      <c r="M1697" s="72"/>
      <c r="N1697" s="73"/>
      <c r="O1697" s="86"/>
      <c r="P1697" s="92"/>
    </row>
    <row r="1698" spans="2:16" ht="15.75" hidden="1" x14ac:dyDescent="0.25">
      <c r="B1698" s="70" t="str">
        <f>B1693</f>
        <v xml:space="preserve">  </v>
      </c>
      <c r="C1698" s="133" t="s">
        <v>34</v>
      </c>
      <c r="D1698" s="133"/>
      <c r="E1698" s="133"/>
      <c r="F1698" s="133"/>
      <c r="H1698" s="14" t="s">
        <v>103</v>
      </c>
      <c r="J1698" s="86" t="str">
        <f>IFERROR(VLOOKUP(B1698,Calculations!$Z$10:$AB$448,3,FALSE),0)</f>
        <v xml:space="preserve">  </v>
      </c>
      <c r="K1698" s="86"/>
      <c r="M1698" s="14" t="s">
        <v>104</v>
      </c>
      <c r="O1698" s="86" t="str">
        <f>J1698</f>
        <v xml:space="preserve">  </v>
      </c>
      <c r="P1698" s="92"/>
    </row>
    <row r="1699" spans="2:16" ht="15.75" hidden="1" x14ac:dyDescent="0.25">
      <c r="B1699" s="74"/>
      <c r="C1699" s="133"/>
      <c r="D1699" s="133"/>
      <c r="E1699" s="133"/>
      <c r="F1699" s="133"/>
      <c r="H1699" s="77"/>
      <c r="I1699" s="14" t="s">
        <v>91</v>
      </c>
      <c r="J1699" s="86"/>
      <c r="K1699" s="86" t="str">
        <f>J1698</f>
        <v xml:space="preserve">  </v>
      </c>
      <c r="M1699" s="77"/>
      <c r="N1699" s="14" t="s">
        <v>91</v>
      </c>
      <c r="O1699" s="86"/>
      <c r="P1699" s="92" t="str">
        <f>O1698</f>
        <v xml:space="preserve">  </v>
      </c>
    </row>
    <row r="1700" spans="2:16" ht="15.75" hidden="1" x14ac:dyDescent="0.25">
      <c r="B1700" s="74"/>
      <c r="C1700" s="133"/>
      <c r="D1700" s="133"/>
      <c r="E1700" s="133"/>
      <c r="F1700" s="133"/>
      <c r="H1700" s="77"/>
      <c r="J1700" s="86"/>
      <c r="K1700" s="86"/>
      <c r="M1700" s="77"/>
      <c r="O1700" s="86"/>
      <c r="P1700" s="92"/>
    </row>
    <row r="1701" spans="2:16" ht="15.75" hidden="1" x14ac:dyDescent="0.25">
      <c r="B1701" s="74"/>
      <c r="C1701" s="81"/>
      <c r="D1701" s="81"/>
      <c r="E1701" s="81"/>
      <c r="F1701" s="81"/>
      <c r="H1701" s="77"/>
      <c r="J1701" s="86"/>
      <c r="K1701" s="86"/>
      <c r="M1701" s="77"/>
      <c r="O1701" s="86"/>
      <c r="P1701" s="92"/>
    </row>
    <row r="1702" spans="2:16" ht="15.75" hidden="1" x14ac:dyDescent="0.25">
      <c r="B1702" s="70" t="str">
        <f>B1698</f>
        <v xml:space="preserve">  </v>
      </c>
      <c r="C1702" s="14" t="s">
        <v>106</v>
      </c>
      <c r="E1702" s="86" t="str">
        <f>IFERROR(VLOOKUP(B1702,Calculations!$G$10:$W$448,17,FALSE),0)</f>
        <v xml:space="preserve">  </v>
      </c>
      <c r="F1702" s="86"/>
      <c r="H1702" s="133" t="s">
        <v>34</v>
      </c>
      <c r="I1702" s="133"/>
      <c r="J1702" s="133"/>
      <c r="K1702" s="133"/>
      <c r="M1702" s="14" t="s">
        <v>105</v>
      </c>
      <c r="O1702" s="86" t="str">
        <f>E1702</f>
        <v xml:space="preserve">  </v>
      </c>
      <c r="P1702" s="92"/>
    </row>
    <row r="1703" spans="2:16" ht="15.75" hidden="1" x14ac:dyDescent="0.25">
      <c r="B1703" s="75"/>
      <c r="C1703" s="82"/>
      <c r="D1703" s="76" t="s">
        <v>31</v>
      </c>
      <c r="E1703" s="89"/>
      <c r="F1703" s="89" t="str">
        <f>E1702</f>
        <v xml:space="preserve">  </v>
      </c>
      <c r="G1703" s="76"/>
      <c r="H1703" s="134"/>
      <c r="I1703" s="134"/>
      <c r="J1703" s="134"/>
      <c r="K1703" s="134"/>
      <c r="L1703" s="76"/>
      <c r="M1703" s="82"/>
      <c r="N1703" s="76" t="s">
        <v>31</v>
      </c>
      <c r="O1703" s="89"/>
      <c r="P1703" s="90" t="str">
        <f>O1702</f>
        <v xml:space="preserve">  </v>
      </c>
    </row>
    <row r="1704" spans="2:16" ht="15.75" hidden="1" x14ac:dyDescent="0.25">
      <c r="B1704" s="60" t="str">
        <f>IFERROR(IF(EOMONTH(B1702,1)&gt;Questionnaire!$I$9,"  ",EOMONTH(B1702,1)),"  ")</f>
        <v xml:space="preserve">  </v>
      </c>
      <c r="C1704" s="61" t="s">
        <v>32</v>
      </c>
      <c r="D1704" s="61"/>
      <c r="E1704" s="84">
        <f>IFERROR(-VLOOKUP(B1704,Calculations!$G$10:$N$448,8,FALSE),0)</f>
        <v>0</v>
      </c>
      <c r="F1704" s="84"/>
      <c r="G1704" s="61"/>
      <c r="H1704" s="61" t="s">
        <v>102</v>
      </c>
      <c r="I1704" s="61"/>
      <c r="J1704" s="84">
        <f>K1706</f>
        <v>0</v>
      </c>
      <c r="K1704" s="84"/>
      <c r="L1704" s="61"/>
      <c r="M1704" s="61" t="s">
        <v>102</v>
      </c>
      <c r="N1704" s="68"/>
      <c r="O1704" s="84">
        <f>J1704</f>
        <v>0</v>
      </c>
      <c r="P1704" s="91"/>
    </row>
    <row r="1705" spans="2:16" ht="15.75" hidden="1" x14ac:dyDescent="0.25">
      <c r="B1705" s="74"/>
      <c r="C1705" s="14" t="s">
        <v>33</v>
      </c>
      <c r="E1705" s="86" t="str">
        <f>IFERROR(VLOOKUP(B1704,Calculations!$G$10:$M$448,7,FALSE),0)</f>
        <v xml:space="preserve">  </v>
      </c>
      <c r="F1705" s="86"/>
      <c r="H1705" s="14" t="s">
        <v>35</v>
      </c>
      <c r="J1705" s="86" t="str">
        <f>K1707</f>
        <v xml:space="preserve">  </v>
      </c>
      <c r="K1705" s="86"/>
      <c r="M1705" s="14" t="s">
        <v>94</v>
      </c>
      <c r="N1705" s="73"/>
      <c r="O1705" s="86" t="str">
        <f>J1705</f>
        <v xml:space="preserve">  </v>
      </c>
      <c r="P1705" s="92"/>
    </row>
    <row r="1706" spans="2:16" ht="15.75" hidden="1" x14ac:dyDescent="0.25">
      <c r="B1706" s="74"/>
      <c r="C1706" s="73"/>
      <c r="D1706" s="14" t="s">
        <v>31</v>
      </c>
      <c r="E1706" s="86"/>
      <c r="F1706" s="86">
        <f>IFERROR(E1704+E1705,0)</f>
        <v>0</v>
      </c>
      <c r="H1706" s="73"/>
      <c r="I1706" s="14" t="s">
        <v>32</v>
      </c>
      <c r="J1706" s="86"/>
      <c r="K1706" s="86">
        <f>E1704</f>
        <v>0</v>
      </c>
      <c r="M1706" s="72"/>
      <c r="N1706" s="14" t="s">
        <v>31</v>
      </c>
      <c r="O1706" s="86"/>
      <c r="P1706" s="92">
        <f>F1706</f>
        <v>0</v>
      </c>
    </row>
    <row r="1707" spans="2:16" ht="15.75" hidden="1" x14ac:dyDescent="0.25">
      <c r="B1707" s="74"/>
      <c r="C1707" s="73"/>
      <c r="E1707" s="86"/>
      <c r="F1707" s="86"/>
      <c r="H1707" s="73"/>
      <c r="I1707" s="14" t="s">
        <v>33</v>
      </c>
      <c r="J1707" s="86"/>
      <c r="K1707" s="86" t="str">
        <f>E1705</f>
        <v xml:space="preserve">  </v>
      </c>
      <c r="M1707" s="72"/>
      <c r="N1707" s="73"/>
      <c r="O1707" s="86"/>
      <c r="P1707" s="92"/>
    </row>
    <row r="1708" spans="2:16" ht="15.75" hidden="1" x14ac:dyDescent="0.25">
      <c r="B1708" s="74"/>
      <c r="C1708" s="73"/>
      <c r="E1708" s="86"/>
      <c r="F1708" s="86"/>
      <c r="H1708" s="73"/>
      <c r="J1708" s="86"/>
      <c r="K1708" s="86"/>
      <c r="M1708" s="72"/>
      <c r="N1708" s="73"/>
      <c r="O1708" s="86"/>
      <c r="P1708" s="92"/>
    </row>
    <row r="1709" spans="2:16" ht="15.75" hidden="1" x14ac:dyDescent="0.25">
      <c r="B1709" s="70" t="str">
        <f>B1704</f>
        <v xml:space="preserve">  </v>
      </c>
      <c r="C1709" s="133" t="s">
        <v>34</v>
      </c>
      <c r="D1709" s="133"/>
      <c r="E1709" s="133"/>
      <c r="F1709" s="133"/>
      <c r="H1709" s="14" t="s">
        <v>103</v>
      </c>
      <c r="J1709" s="86" t="str">
        <f>IFERROR(VLOOKUP(B1709,Calculations!$Z$10:$AB$448,3,FALSE),0)</f>
        <v xml:space="preserve">  </v>
      </c>
      <c r="K1709" s="86"/>
      <c r="M1709" s="14" t="s">
        <v>104</v>
      </c>
      <c r="O1709" s="86" t="str">
        <f>J1709</f>
        <v xml:space="preserve">  </v>
      </c>
      <c r="P1709" s="92"/>
    </row>
    <row r="1710" spans="2:16" ht="15.75" hidden="1" x14ac:dyDescent="0.25">
      <c r="B1710" s="74"/>
      <c r="C1710" s="133"/>
      <c r="D1710" s="133"/>
      <c r="E1710" s="133"/>
      <c r="F1710" s="133"/>
      <c r="H1710" s="77"/>
      <c r="I1710" s="14" t="s">
        <v>91</v>
      </c>
      <c r="J1710" s="86"/>
      <c r="K1710" s="86" t="str">
        <f>J1709</f>
        <v xml:space="preserve">  </v>
      </c>
      <c r="M1710" s="77"/>
      <c r="N1710" s="14" t="s">
        <v>91</v>
      </c>
      <c r="O1710" s="86"/>
      <c r="P1710" s="92" t="str">
        <f>O1709</f>
        <v xml:space="preserve">  </v>
      </c>
    </row>
    <row r="1711" spans="2:16" ht="15.75" hidden="1" x14ac:dyDescent="0.25">
      <c r="B1711" s="74"/>
      <c r="C1711" s="133"/>
      <c r="D1711" s="133"/>
      <c r="E1711" s="133"/>
      <c r="F1711" s="133"/>
      <c r="H1711" s="77"/>
      <c r="J1711" s="86"/>
      <c r="K1711" s="86"/>
      <c r="M1711" s="77"/>
      <c r="O1711" s="86"/>
      <c r="P1711" s="92"/>
    </row>
    <row r="1712" spans="2:16" ht="15.75" hidden="1" x14ac:dyDescent="0.25">
      <c r="B1712" s="74"/>
      <c r="C1712" s="81"/>
      <c r="D1712" s="81"/>
      <c r="E1712" s="81"/>
      <c r="F1712" s="81"/>
      <c r="H1712" s="77"/>
      <c r="J1712" s="86"/>
      <c r="K1712" s="86"/>
      <c r="M1712" s="77"/>
      <c r="O1712" s="86"/>
      <c r="P1712" s="92"/>
    </row>
    <row r="1713" spans="2:16" ht="15.75" hidden="1" x14ac:dyDescent="0.25">
      <c r="B1713" s="70" t="str">
        <f>B1709</f>
        <v xml:space="preserve">  </v>
      </c>
      <c r="C1713" s="14" t="s">
        <v>106</v>
      </c>
      <c r="E1713" s="86" t="str">
        <f>IFERROR(VLOOKUP(B1713,Calculations!$G$10:$W$448,17,FALSE),0)</f>
        <v xml:space="preserve">  </v>
      </c>
      <c r="F1713" s="86"/>
      <c r="H1713" s="133" t="s">
        <v>34</v>
      </c>
      <c r="I1713" s="133"/>
      <c r="J1713" s="133"/>
      <c r="K1713" s="133"/>
      <c r="M1713" s="14" t="s">
        <v>105</v>
      </c>
      <c r="O1713" s="86" t="str">
        <f>E1713</f>
        <v xml:space="preserve">  </v>
      </c>
      <c r="P1713" s="92"/>
    </row>
    <row r="1714" spans="2:16" ht="15.75" hidden="1" x14ac:dyDescent="0.25">
      <c r="B1714" s="75"/>
      <c r="C1714" s="82"/>
      <c r="D1714" s="76" t="s">
        <v>31</v>
      </c>
      <c r="E1714" s="89"/>
      <c r="F1714" s="89" t="str">
        <f>E1713</f>
        <v xml:space="preserve">  </v>
      </c>
      <c r="G1714" s="76"/>
      <c r="H1714" s="134"/>
      <c r="I1714" s="134"/>
      <c r="J1714" s="134"/>
      <c r="K1714" s="134"/>
      <c r="L1714" s="76"/>
      <c r="M1714" s="82"/>
      <c r="N1714" s="76" t="s">
        <v>31</v>
      </c>
      <c r="O1714" s="89"/>
      <c r="P1714" s="90" t="str">
        <f>O1713</f>
        <v xml:space="preserve">  </v>
      </c>
    </row>
    <row r="1715" spans="2:16" ht="15.75" hidden="1" x14ac:dyDescent="0.25">
      <c r="B1715" s="60" t="str">
        <f>IFERROR(IF(EOMONTH(B1713,1)&gt;Questionnaire!$I$9,"  ",EOMONTH(B1713,1)),"  ")</f>
        <v xml:space="preserve">  </v>
      </c>
      <c r="C1715" s="61" t="s">
        <v>32</v>
      </c>
      <c r="D1715" s="61"/>
      <c r="E1715" s="84">
        <f>IFERROR(-VLOOKUP(B1715,Calculations!$G$10:$N$448,8,FALSE),0)</f>
        <v>0</v>
      </c>
      <c r="F1715" s="84"/>
      <c r="G1715" s="61"/>
      <c r="H1715" s="61" t="s">
        <v>102</v>
      </c>
      <c r="I1715" s="61"/>
      <c r="J1715" s="84">
        <f>K1717</f>
        <v>0</v>
      </c>
      <c r="K1715" s="84"/>
      <c r="L1715" s="61"/>
      <c r="M1715" s="61" t="s">
        <v>102</v>
      </c>
      <c r="N1715" s="68"/>
      <c r="O1715" s="84">
        <f>J1715</f>
        <v>0</v>
      </c>
      <c r="P1715" s="91"/>
    </row>
    <row r="1716" spans="2:16" ht="15.75" hidden="1" x14ac:dyDescent="0.25">
      <c r="B1716" s="74"/>
      <c r="C1716" s="14" t="s">
        <v>33</v>
      </c>
      <c r="E1716" s="86" t="str">
        <f>IFERROR(VLOOKUP(B1715,Calculations!$G$10:$M$448,7,FALSE),0)</f>
        <v xml:space="preserve">  </v>
      </c>
      <c r="F1716" s="86"/>
      <c r="H1716" s="14" t="s">
        <v>35</v>
      </c>
      <c r="J1716" s="86" t="str">
        <f>K1718</f>
        <v xml:space="preserve">  </v>
      </c>
      <c r="K1716" s="86"/>
      <c r="M1716" s="14" t="s">
        <v>94</v>
      </c>
      <c r="N1716" s="73"/>
      <c r="O1716" s="86" t="str">
        <f>J1716</f>
        <v xml:space="preserve">  </v>
      </c>
      <c r="P1716" s="92"/>
    </row>
    <row r="1717" spans="2:16" ht="15.75" hidden="1" x14ac:dyDescent="0.25">
      <c r="B1717" s="74"/>
      <c r="C1717" s="73"/>
      <c r="D1717" s="14" t="s">
        <v>31</v>
      </c>
      <c r="E1717" s="86"/>
      <c r="F1717" s="86">
        <f>IFERROR(E1715+E1716,0)</f>
        <v>0</v>
      </c>
      <c r="H1717" s="73"/>
      <c r="I1717" s="14" t="s">
        <v>32</v>
      </c>
      <c r="J1717" s="86"/>
      <c r="K1717" s="86">
        <f>E1715</f>
        <v>0</v>
      </c>
      <c r="M1717" s="72"/>
      <c r="N1717" s="14" t="s">
        <v>31</v>
      </c>
      <c r="O1717" s="86"/>
      <c r="P1717" s="92">
        <f>F1717</f>
        <v>0</v>
      </c>
    </row>
    <row r="1718" spans="2:16" ht="15.75" hidden="1" x14ac:dyDescent="0.25">
      <c r="B1718" s="74"/>
      <c r="C1718" s="73"/>
      <c r="E1718" s="86"/>
      <c r="F1718" s="86"/>
      <c r="H1718" s="73"/>
      <c r="I1718" s="14" t="s">
        <v>33</v>
      </c>
      <c r="J1718" s="86"/>
      <c r="K1718" s="86" t="str">
        <f>E1716</f>
        <v xml:space="preserve">  </v>
      </c>
      <c r="M1718" s="72"/>
      <c r="N1718" s="73"/>
      <c r="O1718" s="86"/>
      <c r="P1718" s="92"/>
    </row>
    <row r="1719" spans="2:16" ht="15.75" hidden="1" x14ac:dyDescent="0.25">
      <c r="B1719" s="74"/>
      <c r="C1719" s="73"/>
      <c r="E1719" s="86"/>
      <c r="F1719" s="86"/>
      <c r="H1719" s="73"/>
      <c r="J1719" s="86"/>
      <c r="K1719" s="86"/>
      <c r="M1719" s="72"/>
      <c r="N1719" s="73"/>
      <c r="O1719" s="86"/>
      <c r="P1719" s="92"/>
    </row>
    <row r="1720" spans="2:16" ht="15.75" hidden="1" x14ac:dyDescent="0.25">
      <c r="B1720" s="70" t="str">
        <f>B1715</f>
        <v xml:space="preserve">  </v>
      </c>
      <c r="C1720" s="133" t="s">
        <v>34</v>
      </c>
      <c r="D1720" s="133"/>
      <c r="E1720" s="133"/>
      <c r="F1720" s="133"/>
      <c r="H1720" s="14" t="s">
        <v>103</v>
      </c>
      <c r="J1720" s="86" t="str">
        <f>IFERROR(VLOOKUP(B1720,Calculations!$Z$10:$AB$448,3,FALSE),0)</f>
        <v xml:space="preserve">  </v>
      </c>
      <c r="K1720" s="86"/>
      <c r="M1720" s="14" t="s">
        <v>104</v>
      </c>
      <c r="O1720" s="86" t="str">
        <f>J1720</f>
        <v xml:space="preserve">  </v>
      </c>
      <c r="P1720" s="92"/>
    </row>
    <row r="1721" spans="2:16" ht="15.75" hidden="1" x14ac:dyDescent="0.25">
      <c r="B1721" s="74"/>
      <c r="C1721" s="133"/>
      <c r="D1721" s="133"/>
      <c r="E1721" s="133"/>
      <c r="F1721" s="133"/>
      <c r="H1721" s="77"/>
      <c r="I1721" s="14" t="s">
        <v>91</v>
      </c>
      <c r="J1721" s="86"/>
      <c r="K1721" s="86" t="str">
        <f>J1720</f>
        <v xml:space="preserve">  </v>
      </c>
      <c r="M1721" s="77"/>
      <c r="N1721" s="14" t="s">
        <v>91</v>
      </c>
      <c r="O1721" s="86"/>
      <c r="P1721" s="92" t="str">
        <f>O1720</f>
        <v xml:space="preserve">  </v>
      </c>
    </row>
    <row r="1722" spans="2:16" ht="15.75" hidden="1" x14ac:dyDescent="0.25">
      <c r="B1722" s="74"/>
      <c r="C1722" s="133"/>
      <c r="D1722" s="133"/>
      <c r="E1722" s="133"/>
      <c r="F1722" s="133"/>
      <c r="H1722" s="77"/>
      <c r="J1722" s="86"/>
      <c r="K1722" s="86"/>
      <c r="M1722" s="77"/>
      <c r="O1722" s="86"/>
      <c r="P1722" s="92"/>
    </row>
    <row r="1723" spans="2:16" ht="15.75" hidden="1" x14ac:dyDescent="0.25">
      <c r="B1723" s="74"/>
      <c r="C1723" s="81"/>
      <c r="D1723" s="81"/>
      <c r="E1723" s="81"/>
      <c r="F1723" s="81"/>
      <c r="H1723" s="77"/>
      <c r="J1723" s="86"/>
      <c r="K1723" s="86"/>
      <c r="M1723" s="77"/>
      <c r="O1723" s="86"/>
      <c r="P1723" s="92"/>
    </row>
    <row r="1724" spans="2:16" ht="15.75" hidden="1" x14ac:dyDescent="0.25">
      <c r="B1724" s="70" t="str">
        <f>B1720</f>
        <v xml:space="preserve">  </v>
      </c>
      <c r="C1724" s="14" t="s">
        <v>106</v>
      </c>
      <c r="E1724" s="86" t="str">
        <f>IFERROR(VLOOKUP(B1724,Calculations!$G$10:$W$448,17,FALSE),0)</f>
        <v xml:space="preserve">  </v>
      </c>
      <c r="F1724" s="86"/>
      <c r="H1724" s="133" t="s">
        <v>34</v>
      </c>
      <c r="I1724" s="133"/>
      <c r="J1724" s="133"/>
      <c r="K1724" s="133"/>
      <c r="M1724" s="14" t="s">
        <v>105</v>
      </c>
      <c r="O1724" s="86" t="str">
        <f>E1724</f>
        <v xml:space="preserve">  </v>
      </c>
      <c r="P1724" s="92"/>
    </row>
    <row r="1725" spans="2:16" ht="15.75" hidden="1" x14ac:dyDescent="0.25">
      <c r="B1725" s="75"/>
      <c r="C1725" s="82"/>
      <c r="D1725" s="76" t="s">
        <v>31</v>
      </c>
      <c r="E1725" s="89"/>
      <c r="F1725" s="89" t="str">
        <f>E1724</f>
        <v xml:space="preserve">  </v>
      </c>
      <c r="G1725" s="76"/>
      <c r="H1725" s="134"/>
      <c r="I1725" s="134"/>
      <c r="J1725" s="134"/>
      <c r="K1725" s="134"/>
      <c r="L1725" s="76"/>
      <c r="M1725" s="82"/>
      <c r="N1725" s="76" t="s">
        <v>31</v>
      </c>
      <c r="O1725" s="89"/>
      <c r="P1725" s="90" t="str">
        <f>O1724</f>
        <v xml:space="preserve">  </v>
      </c>
    </row>
    <row r="1726" spans="2:16" ht="15.75" hidden="1" x14ac:dyDescent="0.25">
      <c r="B1726" s="60" t="str">
        <f>IFERROR(IF(EOMONTH(B1724,1)&gt;Questionnaire!$I$9,"  ",EOMONTH(B1724,1)),"  ")</f>
        <v xml:space="preserve">  </v>
      </c>
      <c r="C1726" s="61" t="s">
        <v>32</v>
      </c>
      <c r="D1726" s="61"/>
      <c r="E1726" s="84">
        <f>IFERROR(-VLOOKUP(B1726,Calculations!$G$10:$N$448,8,FALSE),0)</f>
        <v>0</v>
      </c>
      <c r="F1726" s="84"/>
      <c r="G1726" s="61"/>
      <c r="H1726" s="61" t="s">
        <v>102</v>
      </c>
      <c r="I1726" s="61"/>
      <c r="J1726" s="84">
        <f>K1728</f>
        <v>0</v>
      </c>
      <c r="K1726" s="84"/>
      <c r="L1726" s="61"/>
      <c r="M1726" s="61" t="s">
        <v>102</v>
      </c>
      <c r="N1726" s="68"/>
      <c r="O1726" s="84">
        <f>J1726</f>
        <v>0</v>
      </c>
      <c r="P1726" s="91"/>
    </row>
    <row r="1727" spans="2:16" ht="15.75" hidden="1" x14ac:dyDescent="0.25">
      <c r="B1727" s="74"/>
      <c r="C1727" s="14" t="s">
        <v>33</v>
      </c>
      <c r="E1727" s="86" t="str">
        <f>IFERROR(VLOOKUP(B1726,Calculations!$G$10:$M$448,7,FALSE),0)</f>
        <v xml:space="preserve">  </v>
      </c>
      <c r="F1727" s="86"/>
      <c r="H1727" s="14" t="s">
        <v>35</v>
      </c>
      <c r="J1727" s="86" t="str">
        <f>K1729</f>
        <v xml:space="preserve">  </v>
      </c>
      <c r="K1727" s="86"/>
      <c r="M1727" s="14" t="s">
        <v>94</v>
      </c>
      <c r="N1727" s="73"/>
      <c r="O1727" s="86" t="str">
        <f>J1727</f>
        <v xml:space="preserve">  </v>
      </c>
      <c r="P1727" s="92"/>
    </row>
    <row r="1728" spans="2:16" ht="15.75" hidden="1" x14ac:dyDescent="0.25">
      <c r="B1728" s="74"/>
      <c r="C1728" s="73"/>
      <c r="D1728" s="14" t="s">
        <v>31</v>
      </c>
      <c r="E1728" s="86"/>
      <c r="F1728" s="86">
        <f>IFERROR(E1726+E1727,0)</f>
        <v>0</v>
      </c>
      <c r="H1728" s="73"/>
      <c r="I1728" s="14" t="s">
        <v>32</v>
      </c>
      <c r="J1728" s="86"/>
      <c r="K1728" s="86">
        <f>E1726</f>
        <v>0</v>
      </c>
      <c r="M1728" s="72"/>
      <c r="N1728" s="14" t="s">
        <v>31</v>
      </c>
      <c r="O1728" s="86"/>
      <c r="P1728" s="92">
        <f>F1728</f>
        <v>0</v>
      </c>
    </row>
    <row r="1729" spans="2:16" ht="15.75" hidden="1" x14ac:dyDescent="0.25">
      <c r="B1729" s="74"/>
      <c r="C1729" s="73"/>
      <c r="E1729" s="86"/>
      <c r="F1729" s="86"/>
      <c r="H1729" s="73"/>
      <c r="I1729" s="14" t="s">
        <v>33</v>
      </c>
      <c r="J1729" s="86"/>
      <c r="K1729" s="86" t="str">
        <f>E1727</f>
        <v xml:space="preserve">  </v>
      </c>
      <c r="M1729" s="72"/>
      <c r="N1729" s="73"/>
      <c r="O1729" s="86"/>
      <c r="P1729" s="92"/>
    </row>
    <row r="1730" spans="2:16" ht="15.75" hidden="1" x14ac:dyDescent="0.25">
      <c r="B1730" s="74"/>
      <c r="C1730" s="73"/>
      <c r="E1730" s="86"/>
      <c r="F1730" s="86"/>
      <c r="H1730" s="73"/>
      <c r="J1730" s="86"/>
      <c r="K1730" s="86"/>
      <c r="M1730" s="72"/>
      <c r="N1730" s="73"/>
      <c r="O1730" s="86"/>
      <c r="P1730" s="92"/>
    </row>
    <row r="1731" spans="2:16" ht="15.75" hidden="1" x14ac:dyDescent="0.25">
      <c r="B1731" s="70" t="str">
        <f>B1726</f>
        <v xml:space="preserve">  </v>
      </c>
      <c r="C1731" s="133" t="s">
        <v>34</v>
      </c>
      <c r="D1731" s="133"/>
      <c r="E1731" s="133"/>
      <c r="F1731" s="133"/>
      <c r="H1731" s="14" t="s">
        <v>103</v>
      </c>
      <c r="J1731" s="86" t="str">
        <f>IFERROR(VLOOKUP(B1731,Calculations!$Z$10:$AB$448,3,FALSE),0)</f>
        <v xml:space="preserve">  </v>
      </c>
      <c r="K1731" s="86"/>
      <c r="M1731" s="14" t="s">
        <v>104</v>
      </c>
      <c r="O1731" s="86" t="str">
        <f>J1731</f>
        <v xml:space="preserve">  </v>
      </c>
      <c r="P1731" s="92"/>
    </row>
    <row r="1732" spans="2:16" ht="15.75" hidden="1" x14ac:dyDescent="0.25">
      <c r="B1732" s="74"/>
      <c r="C1732" s="133"/>
      <c r="D1732" s="133"/>
      <c r="E1732" s="133"/>
      <c r="F1732" s="133"/>
      <c r="H1732" s="77"/>
      <c r="I1732" s="14" t="s">
        <v>91</v>
      </c>
      <c r="J1732" s="86"/>
      <c r="K1732" s="86" t="str">
        <f>J1731</f>
        <v xml:space="preserve">  </v>
      </c>
      <c r="M1732" s="77"/>
      <c r="N1732" s="14" t="s">
        <v>91</v>
      </c>
      <c r="O1732" s="86"/>
      <c r="P1732" s="92" t="str">
        <f>O1731</f>
        <v xml:space="preserve">  </v>
      </c>
    </row>
    <row r="1733" spans="2:16" ht="15.75" hidden="1" x14ac:dyDescent="0.25">
      <c r="B1733" s="74"/>
      <c r="C1733" s="133"/>
      <c r="D1733" s="133"/>
      <c r="E1733" s="133"/>
      <c r="F1733" s="133"/>
      <c r="H1733" s="77"/>
      <c r="J1733" s="86"/>
      <c r="K1733" s="86"/>
      <c r="M1733" s="77"/>
      <c r="O1733" s="86"/>
      <c r="P1733" s="92"/>
    </row>
    <row r="1734" spans="2:16" ht="15.75" hidden="1" x14ac:dyDescent="0.25">
      <c r="B1734" s="74"/>
      <c r="C1734" s="81"/>
      <c r="D1734" s="81"/>
      <c r="E1734" s="81"/>
      <c r="F1734" s="81"/>
      <c r="H1734" s="77"/>
      <c r="J1734" s="86"/>
      <c r="K1734" s="86"/>
      <c r="M1734" s="77"/>
      <c r="O1734" s="86"/>
      <c r="P1734" s="92"/>
    </row>
    <row r="1735" spans="2:16" ht="15.75" hidden="1" x14ac:dyDescent="0.25">
      <c r="B1735" s="70" t="str">
        <f>B1731</f>
        <v xml:space="preserve">  </v>
      </c>
      <c r="C1735" s="14" t="s">
        <v>106</v>
      </c>
      <c r="E1735" s="86" t="str">
        <f>IFERROR(VLOOKUP(B1735,Calculations!$G$10:$W$448,17,FALSE),0)</f>
        <v xml:space="preserve">  </v>
      </c>
      <c r="F1735" s="86"/>
      <c r="H1735" s="133" t="s">
        <v>34</v>
      </c>
      <c r="I1735" s="133"/>
      <c r="J1735" s="133"/>
      <c r="K1735" s="133"/>
      <c r="M1735" s="14" t="s">
        <v>105</v>
      </c>
      <c r="O1735" s="86" t="str">
        <f>E1735</f>
        <v xml:space="preserve">  </v>
      </c>
      <c r="P1735" s="92"/>
    </row>
    <row r="1736" spans="2:16" ht="15.75" hidden="1" x14ac:dyDescent="0.25">
      <c r="B1736" s="75"/>
      <c r="C1736" s="82"/>
      <c r="D1736" s="76" t="s">
        <v>31</v>
      </c>
      <c r="E1736" s="89"/>
      <c r="F1736" s="89" t="str">
        <f>E1735</f>
        <v xml:space="preserve">  </v>
      </c>
      <c r="G1736" s="76"/>
      <c r="H1736" s="134"/>
      <c r="I1736" s="134"/>
      <c r="J1736" s="134"/>
      <c r="K1736" s="134"/>
      <c r="L1736" s="76"/>
      <c r="M1736" s="82"/>
      <c r="N1736" s="76" t="s">
        <v>31</v>
      </c>
      <c r="O1736" s="89"/>
      <c r="P1736" s="90" t="str">
        <f>O1735</f>
        <v xml:space="preserve">  </v>
      </c>
    </row>
    <row r="1737" spans="2:16" ht="15.75" hidden="1" x14ac:dyDescent="0.25">
      <c r="B1737" s="60" t="str">
        <f>IFERROR(IF(EOMONTH(B1735,1)&gt;Questionnaire!$I$9,"  ",EOMONTH(B1735,1)),"  ")</f>
        <v xml:space="preserve">  </v>
      </c>
      <c r="C1737" s="61" t="s">
        <v>32</v>
      </c>
      <c r="D1737" s="61"/>
      <c r="E1737" s="84">
        <f>IFERROR(-VLOOKUP(B1737,Calculations!$G$10:$N$448,8,FALSE),0)</f>
        <v>0</v>
      </c>
      <c r="F1737" s="84"/>
      <c r="G1737" s="61"/>
      <c r="H1737" s="61" t="s">
        <v>102</v>
      </c>
      <c r="I1737" s="61"/>
      <c r="J1737" s="84">
        <f>K1739</f>
        <v>0</v>
      </c>
      <c r="K1737" s="84"/>
      <c r="L1737" s="61"/>
      <c r="M1737" s="61" t="s">
        <v>102</v>
      </c>
      <c r="N1737" s="68"/>
      <c r="O1737" s="84">
        <f>J1737</f>
        <v>0</v>
      </c>
      <c r="P1737" s="91"/>
    </row>
    <row r="1738" spans="2:16" ht="15.75" hidden="1" x14ac:dyDescent="0.25">
      <c r="B1738" s="74"/>
      <c r="C1738" s="14" t="s">
        <v>33</v>
      </c>
      <c r="E1738" s="86" t="str">
        <f>IFERROR(VLOOKUP(B1737,Calculations!$G$10:$M$448,7,FALSE),0)</f>
        <v xml:space="preserve">  </v>
      </c>
      <c r="F1738" s="86"/>
      <c r="H1738" s="14" t="s">
        <v>35</v>
      </c>
      <c r="J1738" s="86" t="str">
        <f>K1740</f>
        <v xml:space="preserve">  </v>
      </c>
      <c r="K1738" s="86"/>
      <c r="M1738" s="14" t="s">
        <v>94</v>
      </c>
      <c r="N1738" s="73"/>
      <c r="O1738" s="86" t="str">
        <f>J1738</f>
        <v xml:space="preserve">  </v>
      </c>
      <c r="P1738" s="92"/>
    </row>
    <row r="1739" spans="2:16" ht="15.75" hidden="1" x14ac:dyDescent="0.25">
      <c r="B1739" s="74"/>
      <c r="C1739" s="73"/>
      <c r="D1739" s="14" t="s">
        <v>31</v>
      </c>
      <c r="E1739" s="86"/>
      <c r="F1739" s="86">
        <f>IFERROR(E1737+E1738,0)</f>
        <v>0</v>
      </c>
      <c r="H1739" s="73"/>
      <c r="I1739" s="14" t="s">
        <v>32</v>
      </c>
      <c r="J1739" s="86"/>
      <c r="K1739" s="86">
        <f>E1737</f>
        <v>0</v>
      </c>
      <c r="M1739" s="72"/>
      <c r="N1739" s="14" t="s">
        <v>31</v>
      </c>
      <c r="O1739" s="86"/>
      <c r="P1739" s="92">
        <f>F1739</f>
        <v>0</v>
      </c>
    </row>
    <row r="1740" spans="2:16" ht="15.75" hidden="1" x14ac:dyDescent="0.25">
      <c r="B1740" s="74"/>
      <c r="C1740" s="73"/>
      <c r="E1740" s="86"/>
      <c r="F1740" s="86"/>
      <c r="H1740" s="73"/>
      <c r="I1740" s="14" t="s">
        <v>33</v>
      </c>
      <c r="J1740" s="86"/>
      <c r="K1740" s="86" t="str">
        <f>E1738</f>
        <v xml:space="preserve">  </v>
      </c>
      <c r="M1740" s="72"/>
      <c r="N1740" s="73"/>
      <c r="O1740" s="86"/>
      <c r="P1740" s="92"/>
    </row>
    <row r="1741" spans="2:16" ht="15.75" hidden="1" x14ac:dyDescent="0.25">
      <c r="B1741" s="74"/>
      <c r="C1741" s="73"/>
      <c r="E1741" s="86"/>
      <c r="F1741" s="86"/>
      <c r="H1741" s="73"/>
      <c r="J1741" s="86"/>
      <c r="K1741" s="86"/>
      <c r="M1741" s="72"/>
      <c r="N1741" s="73"/>
      <c r="O1741" s="86"/>
      <c r="P1741" s="92"/>
    </row>
    <row r="1742" spans="2:16" ht="15.75" hidden="1" x14ac:dyDescent="0.25">
      <c r="B1742" s="70" t="str">
        <f>B1737</f>
        <v xml:space="preserve">  </v>
      </c>
      <c r="C1742" s="133" t="s">
        <v>34</v>
      </c>
      <c r="D1742" s="133"/>
      <c r="E1742" s="133"/>
      <c r="F1742" s="133"/>
      <c r="H1742" s="14" t="s">
        <v>103</v>
      </c>
      <c r="J1742" s="86" t="str">
        <f>IFERROR(VLOOKUP(B1742,Calculations!$Z$10:$AB$448,3,FALSE),0)</f>
        <v xml:space="preserve">  </v>
      </c>
      <c r="K1742" s="86"/>
      <c r="M1742" s="14" t="s">
        <v>104</v>
      </c>
      <c r="O1742" s="86" t="str">
        <f>J1742</f>
        <v xml:space="preserve">  </v>
      </c>
      <c r="P1742" s="92"/>
    </row>
    <row r="1743" spans="2:16" ht="15.75" hidden="1" x14ac:dyDescent="0.25">
      <c r="B1743" s="74"/>
      <c r="C1743" s="133"/>
      <c r="D1743" s="133"/>
      <c r="E1743" s="133"/>
      <c r="F1743" s="133"/>
      <c r="H1743" s="77"/>
      <c r="I1743" s="14" t="s">
        <v>91</v>
      </c>
      <c r="J1743" s="86"/>
      <c r="K1743" s="86" t="str">
        <f>J1742</f>
        <v xml:space="preserve">  </v>
      </c>
      <c r="M1743" s="77"/>
      <c r="N1743" s="14" t="s">
        <v>91</v>
      </c>
      <c r="O1743" s="86"/>
      <c r="P1743" s="92" t="str">
        <f>O1742</f>
        <v xml:space="preserve">  </v>
      </c>
    </row>
    <row r="1744" spans="2:16" ht="15.75" hidden="1" x14ac:dyDescent="0.25">
      <c r="B1744" s="74"/>
      <c r="C1744" s="133"/>
      <c r="D1744" s="133"/>
      <c r="E1744" s="133"/>
      <c r="F1744" s="133"/>
      <c r="H1744" s="77"/>
      <c r="J1744" s="86"/>
      <c r="K1744" s="86"/>
      <c r="M1744" s="77"/>
      <c r="O1744" s="86"/>
      <c r="P1744" s="92"/>
    </row>
    <row r="1745" spans="2:16" ht="15.75" hidden="1" x14ac:dyDescent="0.25">
      <c r="B1745" s="74"/>
      <c r="C1745" s="81"/>
      <c r="D1745" s="81"/>
      <c r="E1745" s="81"/>
      <c r="F1745" s="81"/>
      <c r="H1745" s="77"/>
      <c r="J1745" s="86"/>
      <c r="K1745" s="86"/>
      <c r="M1745" s="77"/>
      <c r="O1745" s="86"/>
      <c r="P1745" s="92"/>
    </row>
    <row r="1746" spans="2:16" ht="15.75" hidden="1" x14ac:dyDescent="0.25">
      <c r="B1746" s="70" t="str">
        <f>B1742</f>
        <v xml:space="preserve">  </v>
      </c>
      <c r="C1746" s="14" t="s">
        <v>106</v>
      </c>
      <c r="E1746" s="86" t="str">
        <f>IFERROR(VLOOKUP(B1746,Calculations!$G$10:$W$448,17,FALSE),0)</f>
        <v xml:space="preserve">  </v>
      </c>
      <c r="F1746" s="86"/>
      <c r="H1746" s="133" t="s">
        <v>34</v>
      </c>
      <c r="I1746" s="133"/>
      <c r="J1746" s="133"/>
      <c r="K1746" s="133"/>
      <c r="M1746" s="14" t="s">
        <v>105</v>
      </c>
      <c r="O1746" s="86" t="str">
        <f>E1746</f>
        <v xml:space="preserve">  </v>
      </c>
      <c r="P1746" s="92"/>
    </row>
    <row r="1747" spans="2:16" ht="15.75" hidden="1" x14ac:dyDescent="0.25">
      <c r="B1747" s="75"/>
      <c r="C1747" s="82"/>
      <c r="D1747" s="76" t="s">
        <v>31</v>
      </c>
      <c r="E1747" s="89"/>
      <c r="F1747" s="89" t="str">
        <f>E1746</f>
        <v xml:space="preserve">  </v>
      </c>
      <c r="G1747" s="76"/>
      <c r="H1747" s="134"/>
      <c r="I1747" s="134"/>
      <c r="J1747" s="134"/>
      <c r="K1747" s="134"/>
      <c r="L1747" s="76"/>
      <c r="M1747" s="82"/>
      <c r="N1747" s="76" t="s">
        <v>31</v>
      </c>
      <c r="O1747" s="89"/>
      <c r="P1747" s="90" t="str">
        <f>O1746</f>
        <v xml:space="preserve">  </v>
      </c>
    </row>
    <row r="1748" spans="2:16" ht="15.75" hidden="1" x14ac:dyDescent="0.25">
      <c r="B1748" s="60" t="str">
        <f>IFERROR(IF(EOMONTH(B1746,1)&gt;Questionnaire!$I$9,"  ",EOMONTH(B1746,1)),"  ")</f>
        <v xml:space="preserve">  </v>
      </c>
      <c r="C1748" s="61" t="s">
        <v>32</v>
      </c>
      <c r="D1748" s="61"/>
      <c r="E1748" s="84">
        <f>IFERROR(-VLOOKUP(B1748,Calculations!$G$10:$N$448,8,FALSE),0)</f>
        <v>0</v>
      </c>
      <c r="F1748" s="84"/>
      <c r="G1748" s="61"/>
      <c r="H1748" s="61" t="s">
        <v>102</v>
      </c>
      <c r="I1748" s="61"/>
      <c r="J1748" s="84">
        <f>K1750</f>
        <v>0</v>
      </c>
      <c r="K1748" s="84"/>
      <c r="L1748" s="61"/>
      <c r="M1748" s="61" t="s">
        <v>102</v>
      </c>
      <c r="N1748" s="68"/>
      <c r="O1748" s="84">
        <f>J1748</f>
        <v>0</v>
      </c>
      <c r="P1748" s="91"/>
    </row>
    <row r="1749" spans="2:16" ht="15.75" hidden="1" x14ac:dyDescent="0.25">
      <c r="B1749" s="74"/>
      <c r="C1749" s="14" t="s">
        <v>33</v>
      </c>
      <c r="E1749" s="86" t="str">
        <f>IFERROR(VLOOKUP(B1748,Calculations!$G$10:$M$448,7,FALSE),0)</f>
        <v xml:space="preserve">  </v>
      </c>
      <c r="F1749" s="86"/>
      <c r="H1749" s="14" t="s">
        <v>35</v>
      </c>
      <c r="J1749" s="86" t="str">
        <f>K1751</f>
        <v xml:space="preserve">  </v>
      </c>
      <c r="K1749" s="86"/>
      <c r="M1749" s="14" t="s">
        <v>94</v>
      </c>
      <c r="N1749" s="73"/>
      <c r="O1749" s="86" t="str">
        <f>J1749</f>
        <v xml:space="preserve">  </v>
      </c>
      <c r="P1749" s="92"/>
    </row>
    <row r="1750" spans="2:16" ht="15.75" hidden="1" x14ac:dyDescent="0.25">
      <c r="B1750" s="74"/>
      <c r="C1750" s="73"/>
      <c r="D1750" s="14" t="s">
        <v>31</v>
      </c>
      <c r="E1750" s="86"/>
      <c r="F1750" s="86">
        <f>IFERROR(E1748+E1749,0)</f>
        <v>0</v>
      </c>
      <c r="H1750" s="73"/>
      <c r="I1750" s="14" t="s">
        <v>32</v>
      </c>
      <c r="J1750" s="86"/>
      <c r="K1750" s="86">
        <f>E1748</f>
        <v>0</v>
      </c>
      <c r="M1750" s="72"/>
      <c r="N1750" s="14" t="s">
        <v>31</v>
      </c>
      <c r="O1750" s="86"/>
      <c r="P1750" s="92">
        <f>F1750</f>
        <v>0</v>
      </c>
    </row>
    <row r="1751" spans="2:16" ht="15.75" hidden="1" x14ac:dyDescent="0.25">
      <c r="B1751" s="74"/>
      <c r="C1751" s="73"/>
      <c r="E1751" s="86"/>
      <c r="F1751" s="86"/>
      <c r="H1751" s="73"/>
      <c r="I1751" s="14" t="s">
        <v>33</v>
      </c>
      <c r="J1751" s="86"/>
      <c r="K1751" s="86" t="str">
        <f>E1749</f>
        <v xml:space="preserve">  </v>
      </c>
      <c r="M1751" s="72"/>
      <c r="N1751" s="73"/>
      <c r="O1751" s="86"/>
      <c r="P1751" s="92"/>
    </row>
    <row r="1752" spans="2:16" ht="15.75" hidden="1" x14ac:dyDescent="0.25">
      <c r="B1752" s="74"/>
      <c r="C1752" s="73"/>
      <c r="E1752" s="86"/>
      <c r="F1752" s="86"/>
      <c r="H1752" s="73"/>
      <c r="J1752" s="86"/>
      <c r="K1752" s="86"/>
      <c r="M1752" s="72"/>
      <c r="N1752" s="73"/>
      <c r="O1752" s="86"/>
      <c r="P1752" s="92"/>
    </row>
    <row r="1753" spans="2:16" ht="15.75" hidden="1" x14ac:dyDescent="0.25">
      <c r="B1753" s="70" t="str">
        <f>B1748</f>
        <v xml:space="preserve">  </v>
      </c>
      <c r="C1753" s="133" t="s">
        <v>34</v>
      </c>
      <c r="D1753" s="133"/>
      <c r="E1753" s="133"/>
      <c r="F1753" s="133"/>
      <c r="H1753" s="14" t="s">
        <v>103</v>
      </c>
      <c r="J1753" s="86" t="str">
        <f>IFERROR(VLOOKUP(B1753,Calculations!$Z$10:$AB$448,3,FALSE),0)</f>
        <v xml:space="preserve">  </v>
      </c>
      <c r="K1753" s="86"/>
      <c r="M1753" s="14" t="s">
        <v>104</v>
      </c>
      <c r="O1753" s="86" t="str">
        <f>J1753</f>
        <v xml:space="preserve">  </v>
      </c>
      <c r="P1753" s="92"/>
    </row>
    <row r="1754" spans="2:16" ht="15.75" hidden="1" x14ac:dyDescent="0.25">
      <c r="B1754" s="74"/>
      <c r="C1754" s="133"/>
      <c r="D1754" s="133"/>
      <c r="E1754" s="133"/>
      <c r="F1754" s="133"/>
      <c r="H1754" s="77"/>
      <c r="I1754" s="14" t="s">
        <v>91</v>
      </c>
      <c r="J1754" s="86"/>
      <c r="K1754" s="86" t="str">
        <f>J1753</f>
        <v xml:space="preserve">  </v>
      </c>
      <c r="M1754" s="77"/>
      <c r="N1754" s="14" t="s">
        <v>91</v>
      </c>
      <c r="O1754" s="86"/>
      <c r="P1754" s="92" t="str">
        <f>O1753</f>
        <v xml:space="preserve">  </v>
      </c>
    </row>
    <row r="1755" spans="2:16" ht="15.75" hidden="1" x14ac:dyDescent="0.25">
      <c r="B1755" s="74"/>
      <c r="C1755" s="133"/>
      <c r="D1755" s="133"/>
      <c r="E1755" s="133"/>
      <c r="F1755" s="133"/>
      <c r="H1755" s="77"/>
      <c r="J1755" s="86"/>
      <c r="K1755" s="86"/>
      <c r="M1755" s="77"/>
      <c r="O1755" s="86"/>
      <c r="P1755" s="92"/>
    </row>
    <row r="1756" spans="2:16" ht="15.75" hidden="1" x14ac:dyDescent="0.25">
      <c r="B1756" s="74"/>
      <c r="C1756" s="81"/>
      <c r="D1756" s="81"/>
      <c r="E1756" s="81"/>
      <c r="F1756" s="81"/>
      <c r="H1756" s="77"/>
      <c r="J1756" s="86"/>
      <c r="K1756" s="86"/>
      <c r="M1756" s="77"/>
      <c r="O1756" s="86"/>
      <c r="P1756" s="92"/>
    </row>
    <row r="1757" spans="2:16" ht="15.75" hidden="1" x14ac:dyDescent="0.25">
      <c r="B1757" s="70" t="str">
        <f>B1753</f>
        <v xml:space="preserve">  </v>
      </c>
      <c r="C1757" s="14" t="s">
        <v>106</v>
      </c>
      <c r="E1757" s="86" t="str">
        <f>IFERROR(VLOOKUP(B1757,Calculations!$G$10:$W$448,17,FALSE),0)</f>
        <v xml:space="preserve">  </v>
      </c>
      <c r="F1757" s="86"/>
      <c r="H1757" s="133" t="s">
        <v>34</v>
      </c>
      <c r="I1757" s="133"/>
      <c r="J1757" s="133"/>
      <c r="K1757" s="133"/>
      <c r="M1757" s="14" t="s">
        <v>105</v>
      </c>
      <c r="O1757" s="86" t="str">
        <f>E1757</f>
        <v xml:space="preserve">  </v>
      </c>
      <c r="P1757" s="92"/>
    </row>
    <row r="1758" spans="2:16" ht="15.75" hidden="1" x14ac:dyDescent="0.25">
      <c r="B1758" s="75"/>
      <c r="C1758" s="82"/>
      <c r="D1758" s="76" t="s">
        <v>31</v>
      </c>
      <c r="E1758" s="89"/>
      <c r="F1758" s="89" t="str">
        <f>E1757</f>
        <v xml:space="preserve">  </v>
      </c>
      <c r="G1758" s="76"/>
      <c r="H1758" s="134"/>
      <c r="I1758" s="134"/>
      <c r="J1758" s="134"/>
      <c r="K1758" s="134"/>
      <c r="L1758" s="76"/>
      <c r="M1758" s="82"/>
      <c r="N1758" s="76" t="s">
        <v>31</v>
      </c>
      <c r="O1758" s="89"/>
      <c r="P1758" s="90" t="str">
        <f>O1757</f>
        <v xml:space="preserve">  </v>
      </c>
    </row>
    <row r="1759" spans="2:16" ht="15.75" hidden="1" x14ac:dyDescent="0.25">
      <c r="B1759" s="60" t="str">
        <f>IFERROR(IF(EOMONTH(B1757,1)&gt;Questionnaire!$I$9,"  ",EOMONTH(B1757,1)),"  ")</f>
        <v xml:space="preserve">  </v>
      </c>
      <c r="C1759" s="61" t="s">
        <v>32</v>
      </c>
      <c r="D1759" s="61"/>
      <c r="E1759" s="84">
        <f>IFERROR(-VLOOKUP(B1759,Calculations!$G$10:$N$448,8,FALSE),0)</f>
        <v>0</v>
      </c>
      <c r="F1759" s="84"/>
      <c r="G1759" s="61"/>
      <c r="H1759" s="61" t="s">
        <v>102</v>
      </c>
      <c r="I1759" s="61"/>
      <c r="J1759" s="84">
        <f>K1761</f>
        <v>0</v>
      </c>
      <c r="K1759" s="84"/>
      <c r="L1759" s="61"/>
      <c r="M1759" s="61" t="s">
        <v>102</v>
      </c>
      <c r="N1759" s="68"/>
      <c r="O1759" s="84">
        <f>J1759</f>
        <v>0</v>
      </c>
      <c r="P1759" s="91"/>
    </row>
    <row r="1760" spans="2:16" ht="15.75" hidden="1" x14ac:dyDescent="0.25">
      <c r="B1760" s="74"/>
      <c r="C1760" s="14" t="s">
        <v>33</v>
      </c>
      <c r="E1760" s="86" t="str">
        <f>IFERROR(VLOOKUP(B1759,Calculations!$G$10:$M$448,7,FALSE),0)</f>
        <v xml:space="preserve">  </v>
      </c>
      <c r="F1760" s="86"/>
      <c r="H1760" s="14" t="s">
        <v>35</v>
      </c>
      <c r="J1760" s="86" t="str">
        <f>K1762</f>
        <v xml:space="preserve">  </v>
      </c>
      <c r="K1760" s="86"/>
      <c r="M1760" s="14" t="s">
        <v>94</v>
      </c>
      <c r="N1760" s="73"/>
      <c r="O1760" s="86" t="str">
        <f>J1760</f>
        <v xml:space="preserve">  </v>
      </c>
      <c r="P1760" s="92"/>
    </row>
    <row r="1761" spans="2:16" ht="15.75" hidden="1" x14ac:dyDescent="0.25">
      <c r="B1761" s="74"/>
      <c r="C1761" s="73"/>
      <c r="D1761" s="14" t="s">
        <v>31</v>
      </c>
      <c r="E1761" s="86"/>
      <c r="F1761" s="86">
        <f>IFERROR(E1759+E1760,0)</f>
        <v>0</v>
      </c>
      <c r="H1761" s="73"/>
      <c r="I1761" s="14" t="s">
        <v>32</v>
      </c>
      <c r="J1761" s="86"/>
      <c r="K1761" s="86">
        <f>E1759</f>
        <v>0</v>
      </c>
      <c r="M1761" s="72"/>
      <c r="N1761" s="14" t="s">
        <v>31</v>
      </c>
      <c r="O1761" s="86"/>
      <c r="P1761" s="92">
        <f>F1761</f>
        <v>0</v>
      </c>
    </row>
    <row r="1762" spans="2:16" ht="15.75" hidden="1" x14ac:dyDescent="0.25">
      <c r="B1762" s="74"/>
      <c r="C1762" s="73"/>
      <c r="E1762" s="86"/>
      <c r="F1762" s="86"/>
      <c r="H1762" s="73"/>
      <c r="I1762" s="14" t="s">
        <v>33</v>
      </c>
      <c r="J1762" s="86"/>
      <c r="K1762" s="86" t="str">
        <f>E1760</f>
        <v xml:space="preserve">  </v>
      </c>
      <c r="M1762" s="72"/>
      <c r="N1762" s="73"/>
      <c r="O1762" s="86"/>
      <c r="P1762" s="92"/>
    </row>
    <row r="1763" spans="2:16" ht="15.75" hidden="1" x14ac:dyDescent="0.25">
      <c r="B1763" s="74"/>
      <c r="C1763" s="73"/>
      <c r="E1763" s="86"/>
      <c r="F1763" s="86"/>
      <c r="H1763" s="73"/>
      <c r="J1763" s="86"/>
      <c r="K1763" s="86"/>
      <c r="M1763" s="72"/>
      <c r="N1763" s="73"/>
      <c r="O1763" s="86"/>
      <c r="P1763" s="92"/>
    </row>
    <row r="1764" spans="2:16" ht="15.75" hidden="1" x14ac:dyDescent="0.25">
      <c r="B1764" s="70" t="str">
        <f>B1759</f>
        <v xml:space="preserve">  </v>
      </c>
      <c r="C1764" s="133" t="s">
        <v>34</v>
      </c>
      <c r="D1764" s="133"/>
      <c r="E1764" s="133"/>
      <c r="F1764" s="133"/>
      <c r="H1764" s="14" t="s">
        <v>103</v>
      </c>
      <c r="J1764" s="86" t="str">
        <f>IFERROR(VLOOKUP(B1764,Calculations!$Z$10:$AB$448,3,FALSE),0)</f>
        <v xml:space="preserve">  </v>
      </c>
      <c r="K1764" s="86"/>
      <c r="M1764" s="14" t="s">
        <v>104</v>
      </c>
      <c r="O1764" s="86" t="str">
        <f>J1764</f>
        <v xml:space="preserve">  </v>
      </c>
      <c r="P1764" s="92"/>
    </row>
    <row r="1765" spans="2:16" ht="15.75" hidden="1" x14ac:dyDescent="0.25">
      <c r="B1765" s="74"/>
      <c r="C1765" s="133"/>
      <c r="D1765" s="133"/>
      <c r="E1765" s="133"/>
      <c r="F1765" s="133"/>
      <c r="H1765" s="77"/>
      <c r="I1765" s="14" t="s">
        <v>91</v>
      </c>
      <c r="J1765" s="86"/>
      <c r="K1765" s="86" t="str">
        <f>J1764</f>
        <v xml:space="preserve">  </v>
      </c>
      <c r="M1765" s="77"/>
      <c r="N1765" s="14" t="s">
        <v>91</v>
      </c>
      <c r="O1765" s="86"/>
      <c r="P1765" s="92" t="str">
        <f>O1764</f>
        <v xml:space="preserve">  </v>
      </c>
    </row>
    <row r="1766" spans="2:16" ht="15.75" hidden="1" x14ac:dyDescent="0.25">
      <c r="B1766" s="74"/>
      <c r="C1766" s="133"/>
      <c r="D1766" s="133"/>
      <c r="E1766" s="133"/>
      <c r="F1766" s="133"/>
      <c r="H1766" s="77"/>
      <c r="J1766" s="86"/>
      <c r="K1766" s="86"/>
      <c r="M1766" s="77"/>
      <c r="O1766" s="86"/>
      <c r="P1766" s="92"/>
    </row>
    <row r="1767" spans="2:16" ht="15.75" hidden="1" x14ac:dyDescent="0.25">
      <c r="B1767" s="74"/>
      <c r="C1767" s="81"/>
      <c r="D1767" s="81"/>
      <c r="E1767" s="81"/>
      <c r="F1767" s="81"/>
      <c r="H1767" s="77"/>
      <c r="J1767" s="86"/>
      <c r="K1767" s="86"/>
      <c r="M1767" s="77"/>
      <c r="O1767" s="86"/>
      <c r="P1767" s="92"/>
    </row>
    <row r="1768" spans="2:16" ht="15.75" hidden="1" x14ac:dyDescent="0.25">
      <c r="B1768" s="70" t="str">
        <f>B1764</f>
        <v xml:space="preserve">  </v>
      </c>
      <c r="C1768" s="14" t="s">
        <v>106</v>
      </c>
      <c r="E1768" s="86" t="str">
        <f>IFERROR(VLOOKUP(B1768,Calculations!$G$10:$W$448,17,FALSE),0)</f>
        <v xml:space="preserve">  </v>
      </c>
      <c r="F1768" s="86"/>
      <c r="H1768" s="133" t="s">
        <v>34</v>
      </c>
      <c r="I1768" s="133"/>
      <c r="J1768" s="133"/>
      <c r="K1768" s="133"/>
      <c r="M1768" s="14" t="s">
        <v>105</v>
      </c>
      <c r="O1768" s="86" t="str">
        <f>E1768</f>
        <v xml:space="preserve">  </v>
      </c>
      <c r="P1768" s="92"/>
    </row>
    <row r="1769" spans="2:16" ht="15.75" hidden="1" x14ac:dyDescent="0.25">
      <c r="B1769" s="75"/>
      <c r="C1769" s="82"/>
      <c r="D1769" s="76" t="s">
        <v>31</v>
      </c>
      <c r="E1769" s="89"/>
      <c r="F1769" s="89" t="str">
        <f>E1768</f>
        <v xml:space="preserve">  </v>
      </c>
      <c r="G1769" s="76"/>
      <c r="H1769" s="134"/>
      <c r="I1769" s="134"/>
      <c r="J1769" s="134"/>
      <c r="K1769" s="134"/>
      <c r="L1769" s="76"/>
      <c r="M1769" s="82"/>
      <c r="N1769" s="76" t="s">
        <v>31</v>
      </c>
      <c r="O1769" s="89"/>
      <c r="P1769" s="90" t="str">
        <f>O1768</f>
        <v xml:space="preserve">  </v>
      </c>
    </row>
    <row r="1770" spans="2:16" ht="15.75" hidden="1" x14ac:dyDescent="0.25">
      <c r="B1770" s="60" t="str">
        <f>IFERROR(IF(EOMONTH(B1768,1)&gt;Questionnaire!$I$9,"  ",EOMONTH(B1768,1)),"  ")</f>
        <v xml:space="preserve">  </v>
      </c>
      <c r="C1770" s="61" t="s">
        <v>32</v>
      </c>
      <c r="D1770" s="61"/>
      <c r="E1770" s="84">
        <f>IFERROR(-VLOOKUP(B1770,Calculations!$G$10:$N$448,8,FALSE),0)</f>
        <v>0</v>
      </c>
      <c r="F1770" s="84"/>
      <c r="G1770" s="61"/>
      <c r="H1770" s="61" t="s">
        <v>102</v>
      </c>
      <c r="I1770" s="61"/>
      <c r="J1770" s="84">
        <f>K1772</f>
        <v>0</v>
      </c>
      <c r="K1770" s="84"/>
      <c r="L1770" s="61"/>
      <c r="M1770" s="61" t="s">
        <v>102</v>
      </c>
      <c r="N1770" s="68"/>
      <c r="O1770" s="84">
        <f>J1770</f>
        <v>0</v>
      </c>
      <c r="P1770" s="91"/>
    </row>
    <row r="1771" spans="2:16" ht="15.75" hidden="1" x14ac:dyDescent="0.25">
      <c r="B1771" s="74"/>
      <c r="C1771" s="14" t="s">
        <v>33</v>
      </c>
      <c r="E1771" s="86" t="str">
        <f>IFERROR(VLOOKUP(B1770,Calculations!$G$10:$M$448,7,FALSE),0)</f>
        <v xml:space="preserve">  </v>
      </c>
      <c r="F1771" s="86"/>
      <c r="H1771" s="14" t="s">
        <v>35</v>
      </c>
      <c r="J1771" s="86" t="str">
        <f>K1773</f>
        <v xml:space="preserve">  </v>
      </c>
      <c r="K1771" s="86"/>
      <c r="M1771" s="14" t="s">
        <v>94</v>
      </c>
      <c r="N1771" s="73"/>
      <c r="O1771" s="86" t="str">
        <f>J1771</f>
        <v xml:space="preserve">  </v>
      </c>
      <c r="P1771" s="92"/>
    </row>
    <row r="1772" spans="2:16" ht="15.75" hidden="1" x14ac:dyDescent="0.25">
      <c r="B1772" s="74"/>
      <c r="C1772" s="73"/>
      <c r="D1772" s="14" t="s">
        <v>31</v>
      </c>
      <c r="E1772" s="86"/>
      <c r="F1772" s="86">
        <f>IFERROR(E1770+E1771,0)</f>
        <v>0</v>
      </c>
      <c r="H1772" s="73"/>
      <c r="I1772" s="14" t="s">
        <v>32</v>
      </c>
      <c r="J1772" s="86"/>
      <c r="K1772" s="86">
        <f>E1770</f>
        <v>0</v>
      </c>
      <c r="M1772" s="72"/>
      <c r="N1772" s="14" t="s">
        <v>31</v>
      </c>
      <c r="O1772" s="86"/>
      <c r="P1772" s="92">
        <f>F1772</f>
        <v>0</v>
      </c>
    </row>
    <row r="1773" spans="2:16" ht="15.75" hidden="1" x14ac:dyDescent="0.25">
      <c r="B1773" s="74"/>
      <c r="C1773" s="73"/>
      <c r="E1773" s="86"/>
      <c r="F1773" s="86"/>
      <c r="H1773" s="73"/>
      <c r="I1773" s="14" t="s">
        <v>33</v>
      </c>
      <c r="J1773" s="86"/>
      <c r="K1773" s="86" t="str">
        <f>E1771</f>
        <v xml:space="preserve">  </v>
      </c>
      <c r="M1773" s="72"/>
      <c r="N1773" s="73"/>
      <c r="O1773" s="86"/>
      <c r="P1773" s="92"/>
    </row>
    <row r="1774" spans="2:16" ht="15.75" hidden="1" x14ac:dyDescent="0.25">
      <c r="B1774" s="74"/>
      <c r="C1774" s="73"/>
      <c r="E1774" s="86"/>
      <c r="F1774" s="86"/>
      <c r="H1774" s="73"/>
      <c r="J1774" s="86"/>
      <c r="K1774" s="86"/>
      <c r="M1774" s="72"/>
      <c r="N1774" s="73"/>
      <c r="O1774" s="86"/>
      <c r="P1774" s="92"/>
    </row>
    <row r="1775" spans="2:16" ht="15.75" hidden="1" x14ac:dyDescent="0.25">
      <c r="B1775" s="70" t="str">
        <f>B1770</f>
        <v xml:space="preserve">  </v>
      </c>
      <c r="C1775" s="133" t="s">
        <v>34</v>
      </c>
      <c r="D1775" s="133"/>
      <c r="E1775" s="133"/>
      <c r="F1775" s="133"/>
      <c r="H1775" s="14" t="s">
        <v>103</v>
      </c>
      <c r="J1775" s="86" t="str">
        <f>IFERROR(VLOOKUP(B1775,Calculations!$Z$10:$AB$448,3,FALSE),0)</f>
        <v xml:space="preserve">  </v>
      </c>
      <c r="K1775" s="86"/>
      <c r="M1775" s="14" t="s">
        <v>104</v>
      </c>
      <c r="O1775" s="86" t="str">
        <f>J1775</f>
        <v xml:space="preserve">  </v>
      </c>
      <c r="P1775" s="92"/>
    </row>
    <row r="1776" spans="2:16" ht="15.75" hidden="1" x14ac:dyDescent="0.25">
      <c r="B1776" s="74"/>
      <c r="C1776" s="133"/>
      <c r="D1776" s="133"/>
      <c r="E1776" s="133"/>
      <c r="F1776" s="133"/>
      <c r="H1776" s="77"/>
      <c r="I1776" s="14" t="s">
        <v>91</v>
      </c>
      <c r="J1776" s="86"/>
      <c r="K1776" s="86" t="str">
        <f>J1775</f>
        <v xml:space="preserve">  </v>
      </c>
      <c r="M1776" s="77"/>
      <c r="N1776" s="14" t="s">
        <v>91</v>
      </c>
      <c r="O1776" s="86"/>
      <c r="P1776" s="92" t="str">
        <f>O1775</f>
        <v xml:space="preserve">  </v>
      </c>
    </row>
    <row r="1777" spans="2:16" ht="15.75" hidden="1" x14ac:dyDescent="0.25">
      <c r="B1777" s="74"/>
      <c r="C1777" s="133"/>
      <c r="D1777" s="133"/>
      <c r="E1777" s="133"/>
      <c r="F1777" s="133"/>
      <c r="H1777" s="77"/>
      <c r="J1777" s="86"/>
      <c r="K1777" s="86"/>
      <c r="M1777" s="77"/>
      <c r="O1777" s="86"/>
      <c r="P1777" s="92"/>
    </row>
    <row r="1778" spans="2:16" ht="15.75" hidden="1" x14ac:dyDescent="0.25">
      <c r="B1778" s="74"/>
      <c r="C1778" s="81"/>
      <c r="D1778" s="81"/>
      <c r="E1778" s="81"/>
      <c r="F1778" s="81"/>
      <c r="H1778" s="77"/>
      <c r="J1778" s="86"/>
      <c r="K1778" s="86"/>
      <c r="M1778" s="77"/>
      <c r="O1778" s="86"/>
      <c r="P1778" s="92"/>
    </row>
    <row r="1779" spans="2:16" ht="15.75" hidden="1" x14ac:dyDescent="0.25">
      <c r="B1779" s="70" t="str">
        <f>B1775</f>
        <v xml:space="preserve">  </v>
      </c>
      <c r="C1779" s="14" t="s">
        <v>106</v>
      </c>
      <c r="E1779" s="86" t="str">
        <f>IFERROR(VLOOKUP(B1779,Calculations!$G$10:$W$448,17,FALSE),0)</f>
        <v xml:space="preserve">  </v>
      </c>
      <c r="F1779" s="86"/>
      <c r="H1779" s="133" t="s">
        <v>34</v>
      </c>
      <c r="I1779" s="133"/>
      <c r="J1779" s="133"/>
      <c r="K1779" s="133"/>
      <c r="M1779" s="14" t="s">
        <v>105</v>
      </c>
      <c r="O1779" s="86" t="str">
        <f>E1779</f>
        <v xml:space="preserve">  </v>
      </c>
      <c r="P1779" s="92"/>
    </row>
    <row r="1780" spans="2:16" ht="15.75" hidden="1" x14ac:dyDescent="0.25">
      <c r="B1780" s="75"/>
      <c r="C1780" s="82"/>
      <c r="D1780" s="76" t="s">
        <v>31</v>
      </c>
      <c r="E1780" s="89"/>
      <c r="F1780" s="89" t="str">
        <f>E1779</f>
        <v xml:space="preserve">  </v>
      </c>
      <c r="G1780" s="76"/>
      <c r="H1780" s="134"/>
      <c r="I1780" s="134"/>
      <c r="J1780" s="134"/>
      <c r="K1780" s="134"/>
      <c r="L1780" s="76"/>
      <c r="M1780" s="82"/>
      <c r="N1780" s="76" t="s">
        <v>31</v>
      </c>
      <c r="O1780" s="89"/>
      <c r="P1780" s="90" t="str">
        <f>O1779</f>
        <v xml:space="preserve">  </v>
      </c>
    </row>
    <row r="1781" spans="2:16" ht="15.75" hidden="1" x14ac:dyDescent="0.25">
      <c r="B1781" s="60" t="str">
        <f>IFERROR(IF(EOMONTH(B1779,1)&gt;Questionnaire!$I$9,"  ",EOMONTH(B1779,1)),"  ")</f>
        <v xml:space="preserve">  </v>
      </c>
      <c r="C1781" s="61" t="s">
        <v>32</v>
      </c>
      <c r="D1781" s="61"/>
      <c r="E1781" s="84">
        <f>IFERROR(-VLOOKUP(B1781,Calculations!$G$10:$N$448,8,FALSE),0)</f>
        <v>0</v>
      </c>
      <c r="F1781" s="84"/>
      <c r="G1781" s="61"/>
      <c r="H1781" s="61" t="s">
        <v>102</v>
      </c>
      <c r="I1781" s="61"/>
      <c r="J1781" s="84">
        <f>K1783</f>
        <v>0</v>
      </c>
      <c r="K1781" s="84"/>
      <c r="L1781" s="61"/>
      <c r="M1781" s="61" t="s">
        <v>102</v>
      </c>
      <c r="N1781" s="68"/>
      <c r="O1781" s="84">
        <f>J1781</f>
        <v>0</v>
      </c>
      <c r="P1781" s="91"/>
    </row>
    <row r="1782" spans="2:16" ht="15.75" hidden="1" x14ac:dyDescent="0.25">
      <c r="B1782" s="74"/>
      <c r="C1782" s="14" t="s">
        <v>33</v>
      </c>
      <c r="E1782" s="86" t="str">
        <f>IFERROR(VLOOKUP(B1781,Calculations!$G$10:$M$448,7,FALSE),0)</f>
        <v xml:space="preserve">  </v>
      </c>
      <c r="F1782" s="86"/>
      <c r="H1782" s="14" t="s">
        <v>35</v>
      </c>
      <c r="J1782" s="86" t="str">
        <f>K1784</f>
        <v xml:space="preserve">  </v>
      </c>
      <c r="K1782" s="86"/>
      <c r="M1782" s="14" t="s">
        <v>94</v>
      </c>
      <c r="N1782" s="73"/>
      <c r="O1782" s="86" t="str">
        <f>J1782</f>
        <v xml:space="preserve">  </v>
      </c>
      <c r="P1782" s="92"/>
    </row>
    <row r="1783" spans="2:16" ht="15.75" hidden="1" x14ac:dyDescent="0.25">
      <c r="B1783" s="74"/>
      <c r="C1783" s="73"/>
      <c r="D1783" s="14" t="s">
        <v>31</v>
      </c>
      <c r="E1783" s="86"/>
      <c r="F1783" s="86">
        <f>IFERROR(E1781+E1782,0)</f>
        <v>0</v>
      </c>
      <c r="H1783" s="73"/>
      <c r="I1783" s="14" t="s">
        <v>32</v>
      </c>
      <c r="J1783" s="86"/>
      <c r="K1783" s="86">
        <f>E1781</f>
        <v>0</v>
      </c>
      <c r="M1783" s="72"/>
      <c r="N1783" s="14" t="s">
        <v>31</v>
      </c>
      <c r="O1783" s="86"/>
      <c r="P1783" s="92">
        <f>F1783</f>
        <v>0</v>
      </c>
    </row>
    <row r="1784" spans="2:16" ht="15.75" hidden="1" x14ac:dyDescent="0.25">
      <c r="B1784" s="74"/>
      <c r="C1784" s="73"/>
      <c r="E1784" s="86"/>
      <c r="F1784" s="86"/>
      <c r="H1784" s="73"/>
      <c r="I1784" s="14" t="s">
        <v>33</v>
      </c>
      <c r="J1784" s="86"/>
      <c r="K1784" s="86" t="str">
        <f>E1782</f>
        <v xml:space="preserve">  </v>
      </c>
      <c r="M1784" s="72"/>
      <c r="N1784" s="73"/>
      <c r="O1784" s="86"/>
      <c r="P1784" s="92"/>
    </row>
    <row r="1785" spans="2:16" ht="15.75" hidden="1" x14ac:dyDescent="0.25">
      <c r="B1785" s="74"/>
      <c r="C1785" s="73"/>
      <c r="E1785" s="86"/>
      <c r="F1785" s="86"/>
      <c r="H1785" s="73"/>
      <c r="J1785" s="86"/>
      <c r="K1785" s="86"/>
      <c r="M1785" s="72"/>
      <c r="N1785" s="73"/>
      <c r="O1785" s="86"/>
      <c r="P1785" s="92"/>
    </row>
    <row r="1786" spans="2:16" ht="15.75" hidden="1" x14ac:dyDescent="0.25">
      <c r="B1786" s="70" t="str">
        <f>B1781</f>
        <v xml:space="preserve">  </v>
      </c>
      <c r="C1786" s="133" t="s">
        <v>34</v>
      </c>
      <c r="D1786" s="133"/>
      <c r="E1786" s="133"/>
      <c r="F1786" s="133"/>
      <c r="H1786" s="14" t="s">
        <v>103</v>
      </c>
      <c r="J1786" s="86" t="str">
        <f>IFERROR(VLOOKUP(B1786,Calculations!$Z$10:$AB$448,3,FALSE),0)</f>
        <v xml:space="preserve">  </v>
      </c>
      <c r="K1786" s="86"/>
      <c r="M1786" s="14" t="s">
        <v>104</v>
      </c>
      <c r="O1786" s="86" t="str">
        <f>J1786</f>
        <v xml:space="preserve">  </v>
      </c>
      <c r="P1786" s="92"/>
    </row>
    <row r="1787" spans="2:16" ht="15.75" hidden="1" x14ac:dyDescent="0.25">
      <c r="B1787" s="74"/>
      <c r="C1787" s="133"/>
      <c r="D1787" s="133"/>
      <c r="E1787" s="133"/>
      <c r="F1787" s="133"/>
      <c r="H1787" s="77"/>
      <c r="I1787" s="14" t="s">
        <v>91</v>
      </c>
      <c r="J1787" s="86"/>
      <c r="K1787" s="86" t="str">
        <f>J1786</f>
        <v xml:space="preserve">  </v>
      </c>
      <c r="M1787" s="77"/>
      <c r="N1787" s="14" t="s">
        <v>91</v>
      </c>
      <c r="O1787" s="86"/>
      <c r="P1787" s="92" t="str">
        <f>O1786</f>
        <v xml:space="preserve">  </v>
      </c>
    </row>
    <row r="1788" spans="2:16" ht="15.75" hidden="1" x14ac:dyDescent="0.25">
      <c r="B1788" s="74"/>
      <c r="C1788" s="133"/>
      <c r="D1788" s="133"/>
      <c r="E1788" s="133"/>
      <c r="F1788" s="133"/>
      <c r="H1788" s="77"/>
      <c r="J1788" s="86"/>
      <c r="K1788" s="86"/>
      <c r="M1788" s="77"/>
      <c r="O1788" s="86"/>
      <c r="P1788" s="92"/>
    </row>
    <row r="1789" spans="2:16" ht="15.75" hidden="1" x14ac:dyDescent="0.25">
      <c r="B1789" s="74"/>
      <c r="C1789" s="81"/>
      <c r="D1789" s="81"/>
      <c r="E1789" s="81"/>
      <c r="F1789" s="81"/>
      <c r="H1789" s="77"/>
      <c r="J1789" s="86"/>
      <c r="K1789" s="86"/>
      <c r="M1789" s="77"/>
      <c r="O1789" s="86"/>
      <c r="P1789" s="92"/>
    </row>
    <row r="1790" spans="2:16" ht="15.75" hidden="1" x14ac:dyDescent="0.25">
      <c r="B1790" s="70" t="str">
        <f>B1786</f>
        <v xml:space="preserve">  </v>
      </c>
      <c r="C1790" s="14" t="s">
        <v>106</v>
      </c>
      <c r="E1790" s="86" t="str">
        <f>IFERROR(VLOOKUP(B1790,Calculations!$G$10:$W$448,17,FALSE),0)</f>
        <v xml:space="preserve">  </v>
      </c>
      <c r="F1790" s="86"/>
      <c r="H1790" s="133" t="s">
        <v>34</v>
      </c>
      <c r="I1790" s="133"/>
      <c r="J1790" s="133"/>
      <c r="K1790" s="133"/>
      <c r="M1790" s="14" t="s">
        <v>105</v>
      </c>
      <c r="O1790" s="86" t="str">
        <f>E1790</f>
        <v xml:space="preserve">  </v>
      </c>
      <c r="P1790" s="92"/>
    </row>
    <row r="1791" spans="2:16" ht="15.75" hidden="1" x14ac:dyDescent="0.25">
      <c r="B1791" s="75"/>
      <c r="C1791" s="82"/>
      <c r="D1791" s="76" t="s">
        <v>31</v>
      </c>
      <c r="E1791" s="89"/>
      <c r="F1791" s="89" t="str">
        <f>E1790</f>
        <v xml:space="preserve">  </v>
      </c>
      <c r="G1791" s="76"/>
      <c r="H1791" s="134"/>
      <c r="I1791" s="134"/>
      <c r="J1791" s="134"/>
      <c r="K1791" s="134"/>
      <c r="L1791" s="76"/>
      <c r="M1791" s="82"/>
      <c r="N1791" s="76" t="s">
        <v>31</v>
      </c>
      <c r="O1791" s="89"/>
      <c r="P1791" s="90" t="str">
        <f>O1790</f>
        <v xml:space="preserve">  </v>
      </c>
    </row>
    <row r="1792" spans="2:16" ht="15.75" hidden="1" x14ac:dyDescent="0.25">
      <c r="B1792" s="60" t="str">
        <f>IFERROR(IF(EOMONTH(B1790,1)&gt;Questionnaire!$I$9,"  ",EOMONTH(B1790,1)),"  ")</f>
        <v xml:space="preserve">  </v>
      </c>
      <c r="C1792" s="61" t="s">
        <v>32</v>
      </c>
      <c r="D1792" s="61"/>
      <c r="E1792" s="84">
        <f>IFERROR(-VLOOKUP(B1792,Calculations!$G$10:$N$448,8,FALSE),0)</f>
        <v>0</v>
      </c>
      <c r="F1792" s="84"/>
      <c r="G1792" s="61"/>
      <c r="H1792" s="61" t="s">
        <v>102</v>
      </c>
      <c r="I1792" s="61"/>
      <c r="J1792" s="84">
        <f>K1794</f>
        <v>0</v>
      </c>
      <c r="K1792" s="84"/>
      <c r="L1792" s="61"/>
      <c r="M1792" s="61" t="s">
        <v>102</v>
      </c>
      <c r="N1792" s="68"/>
      <c r="O1792" s="84">
        <f>J1792</f>
        <v>0</v>
      </c>
      <c r="P1792" s="91"/>
    </row>
    <row r="1793" spans="2:16" ht="15.75" hidden="1" x14ac:dyDescent="0.25">
      <c r="B1793" s="74"/>
      <c r="C1793" s="14" t="s">
        <v>33</v>
      </c>
      <c r="E1793" s="86" t="str">
        <f>IFERROR(VLOOKUP(B1792,Calculations!$G$10:$M$448,7,FALSE),0)</f>
        <v xml:space="preserve">  </v>
      </c>
      <c r="F1793" s="86"/>
      <c r="H1793" s="14" t="s">
        <v>35</v>
      </c>
      <c r="J1793" s="86" t="str">
        <f>K1795</f>
        <v xml:space="preserve">  </v>
      </c>
      <c r="K1793" s="86"/>
      <c r="M1793" s="14" t="s">
        <v>94</v>
      </c>
      <c r="N1793" s="73"/>
      <c r="O1793" s="86" t="str">
        <f>J1793</f>
        <v xml:space="preserve">  </v>
      </c>
      <c r="P1793" s="92"/>
    </row>
    <row r="1794" spans="2:16" ht="15.75" hidden="1" x14ac:dyDescent="0.25">
      <c r="B1794" s="74"/>
      <c r="C1794" s="73"/>
      <c r="D1794" s="14" t="s">
        <v>31</v>
      </c>
      <c r="E1794" s="86"/>
      <c r="F1794" s="86">
        <f>IFERROR(E1792+E1793,0)</f>
        <v>0</v>
      </c>
      <c r="H1794" s="73"/>
      <c r="I1794" s="14" t="s">
        <v>32</v>
      </c>
      <c r="J1794" s="86"/>
      <c r="K1794" s="86">
        <f>E1792</f>
        <v>0</v>
      </c>
      <c r="M1794" s="72"/>
      <c r="N1794" s="14" t="s">
        <v>31</v>
      </c>
      <c r="O1794" s="86"/>
      <c r="P1794" s="92">
        <f>F1794</f>
        <v>0</v>
      </c>
    </row>
    <row r="1795" spans="2:16" ht="15.75" hidden="1" x14ac:dyDescent="0.25">
      <c r="B1795" s="74"/>
      <c r="C1795" s="73"/>
      <c r="E1795" s="86"/>
      <c r="F1795" s="86"/>
      <c r="H1795" s="73"/>
      <c r="I1795" s="14" t="s">
        <v>33</v>
      </c>
      <c r="J1795" s="86"/>
      <c r="K1795" s="86" t="str">
        <f>E1793</f>
        <v xml:space="preserve">  </v>
      </c>
      <c r="M1795" s="72"/>
      <c r="N1795" s="73"/>
      <c r="O1795" s="86"/>
      <c r="P1795" s="92"/>
    </row>
    <row r="1796" spans="2:16" ht="15.75" hidden="1" x14ac:dyDescent="0.25">
      <c r="B1796" s="74"/>
      <c r="C1796" s="73"/>
      <c r="E1796" s="86"/>
      <c r="F1796" s="86"/>
      <c r="H1796" s="73"/>
      <c r="J1796" s="86"/>
      <c r="K1796" s="86"/>
      <c r="M1796" s="72"/>
      <c r="N1796" s="73"/>
      <c r="O1796" s="86"/>
      <c r="P1796" s="92"/>
    </row>
    <row r="1797" spans="2:16" ht="15.75" hidden="1" x14ac:dyDescent="0.25">
      <c r="B1797" s="70" t="str">
        <f>B1792</f>
        <v xml:space="preserve">  </v>
      </c>
      <c r="C1797" s="133" t="s">
        <v>34</v>
      </c>
      <c r="D1797" s="133"/>
      <c r="E1797" s="133"/>
      <c r="F1797" s="133"/>
      <c r="H1797" s="14" t="s">
        <v>103</v>
      </c>
      <c r="J1797" s="86" t="str">
        <f>IFERROR(VLOOKUP(B1797,Calculations!$Z$10:$AB$448,3,FALSE),0)</f>
        <v xml:space="preserve">  </v>
      </c>
      <c r="K1797" s="86"/>
      <c r="M1797" s="14" t="s">
        <v>104</v>
      </c>
      <c r="O1797" s="86" t="str">
        <f>J1797</f>
        <v xml:space="preserve">  </v>
      </c>
      <c r="P1797" s="92"/>
    </row>
    <row r="1798" spans="2:16" ht="15.75" hidden="1" x14ac:dyDescent="0.25">
      <c r="B1798" s="74"/>
      <c r="C1798" s="133"/>
      <c r="D1798" s="133"/>
      <c r="E1798" s="133"/>
      <c r="F1798" s="133"/>
      <c r="H1798" s="77"/>
      <c r="I1798" s="14" t="s">
        <v>91</v>
      </c>
      <c r="J1798" s="86"/>
      <c r="K1798" s="86" t="str">
        <f>J1797</f>
        <v xml:space="preserve">  </v>
      </c>
      <c r="M1798" s="77"/>
      <c r="N1798" s="14" t="s">
        <v>91</v>
      </c>
      <c r="O1798" s="86"/>
      <c r="P1798" s="92" t="str">
        <f>O1797</f>
        <v xml:space="preserve">  </v>
      </c>
    </row>
    <row r="1799" spans="2:16" ht="15.75" hidden="1" x14ac:dyDescent="0.25">
      <c r="B1799" s="74"/>
      <c r="C1799" s="133"/>
      <c r="D1799" s="133"/>
      <c r="E1799" s="133"/>
      <c r="F1799" s="133"/>
      <c r="H1799" s="77"/>
      <c r="J1799" s="86"/>
      <c r="K1799" s="86"/>
      <c r="M1799" s="77"/>
      <c r="O1799" s="86"/>
      <c r="P1799" s="92"/>
    </row>
    <row r="1800" spans="2:16" ht="15.75" hidden="1" x14ac:dyDescent="0.25">
      <c r="B1800" s="74"/>
      <c r="C1800" s="81"/>
      <c r="D1800" s="81"/>
      <c r="E1800" s="81"/>
      <c r="F1800" s="81"/>
      <c r="H1800" s="77"/>
      <c r="J1800" s="86"/>
      <c r="K1800" s="86"/>
      <c r="M1800" s="77"/>
      <c r="O1800" s="86"/>
      <c r="P1800" s="92"/>
    </row>
    <row r="1801" spans="2:16" ht="15.75" hidden="1" x14ac:dyDescent="0.25">
      <c r="B1801" s="70" t="str">
        <f>B1797</f>
        <v xml:space="preserve">  </v>
      </c>
      <c r="C1801" s="14" t="s">
        <v>106</v>
      </c>
      <c r="E1801" s="86" t="str">
        <f>IFERROR(VLOOKUP(B1801,Calculations!$G$10:$W$448,17,FALSE),0)</f>
        <v xml:space="preserve">  </v>
      </c>
      <c r="F1801" s="86"/>
      <c r="H1801" s="133" t="s">
        <v>34</v>
      </c>
      <c r="I1801" s="133"/>
      <c r="J1801" s="133"/>
      <c r="K1801" s="133"/>
      <c r="M1801" s="14" t="s">
        <v>105</v>
      </c>
      <c r="O1801" s="86" t="str">
        <f>E1801</f>
        <v xml:space="preserve">  </v>
      </c>
      <c r="P1801" s="92"/>
    </row>
    <row r="1802" spans="2:16" ht="15.75" hidden="1" x14ac:dyDescent="0.25">
      <c r="B1802" s="75"/>
      <c r="C1802" s="82"/>
      <c r="D1802" s="76" t="s">
        <v>31</v>
      </c>
      <c r="E1802" s="89"/>
      <c r="F1802" s="89" t="str">
        <f>E1801</f>
        <v xml:space="preserve">  </v>
      </c>
      <c r="G1802" s="76"/>
      <c r="H1802" s="134"/>
      <c r="I1802" s="134"/>
      <c r="J1802" s="134"/>
      <c r="K1802" s="134"/>
      <c r="L1802" s="76"/>
      <c r="M1802" s="82"/>
      <c r="N1802" s="76" t="s">
        <v>31</v>
      </c>
      <c r="O1802" s="89"/>
      <c r="P1802" s="90" t="str">
        <f>O1801</f>
        <v xml:space="preserve">  </v>
      </c>
    </row>
    <row r="1803" spans="2:16" ht="15.75" hidden="1" x14ac:dyDescent="0.25">
      <c r="B1803" s="60" t="str">
        <f>IFERROR(IF(EOMONTH(B1801,1)&gt;Questionnaire!$I$9,"  ",EOMONTH(B1801,1)),"  ")</f>
        <v xml:space="preserve">  </v>
      </c>
      <c r="C1803" s="61" t="s">
        <v>32</v>
      </c>
      <c r="D1803" s="61"/>
      <c r="E1803" s="84">
        <f>IFERROR(-VLOOKUP(B1803,Calculations!$G$10:$N$448,8,FALSE),0)</f>
        <v>0</v>
      </c>
      <c r="F1803" s="84"/>
      <c r="G1803" s="61"/>
      <c r="H1803" s="61" t="s">
        <v>102</v>
      </c>
      <c r="I1803" s="61"/>
      <c r="J1803" s="84">
        <f>K1805</f>
        <v>0</v>
      </c>
      <c r="K1803" s="84"/>
      <c r="L1803" s="61"/>
      <c r="M1803" s="61" t="s">
        <v>102</v>
      </c>
      <c r="N1803" s="68"/>
      <c r="O1803" s="84">
        <f>J1803</f>
        <v>0</v>
      </c>
      <c r="P1803" s="91"/>
    </row>
    <row r="1804" spans="2:16" ht="15.75" hidden="1" x14ac:dyDescent="0.25">
      <c r="B1804" s="74"/>
      <c r="C1804" s="14" t="s">
        <v>33</v>
      </c>
      <c r="E1804" s="86" t="str">
        <f>IFERROR(VLOOKUP(B1803,Calculations!$G$10:$M$448,7,FALSE),0)</f>
        <v xml:space="preserve">  </v>
      </c>
      <c r="F1804" s="86"/>
      <c r="H1804" s="14" t="s">
        <v>35</v>
      </c>
      <c r="J1804" s="86" t="str">
        <f>K1806</f>
        <v xml:space="preserve">  </v>
      </c>
      <c r="K1804" s="86"/>
      <c r="M1804" s="14" t="s">
        <v>94</v>
      </c>
      <c r="N1804" s="73"/>
      <c r="O1804" s="86" t="str">
        <f>J1804</f>
        <v xml:space="preserve">  </v>
      </c>
      <c r="P1804" s="92"/>
    </row>
    <row r="1805" spans="2:16" ht="15.75" hidden="1" x14ac:dyDescent="0.25">
      <c r="B1805" s="74"/>
      <c r="C1805" s="73"/>
      <c r="D1805" s="14" t="s">
        <v>31</v>
      </c>
      <c r="E1805" s="86"/>
      <c r="F1805" s="86">
        <f>IFERROR(E1803+E1804,0)</f>
        <v>0</v>
      </c>
      <c r="H1805" s="73"/>
      <c r="I1805" s="14" t="s">
        <v>32</v>
      </c>
      <c r="J1805" s="86"/>
      <c r="K1805" s="86">
        <f>E1803</f>
        <v>0</v>
      </c>
      <c r="M1805" s="72"/>
      <c r="N1805" s="14" t="s">
        <v>31</v>
      </c>
      <c r="O1805" s="86"/>
      <c r="P1805" s="92">
        <f>F1805</f>
        <v>0</v>
      </c>
    </row>
    <row r="1806" spans="2:16" ht="15.75" hidden="1" x14ac:dyDescent="0.25">
      <c r="B1806" s="74"/>
      <c r="C1806" s="73"/>
      <c r="E1806" s="86"/>
      <c r="F1806" s="86"/>
      <c r="H1806" s="73"/>
      <c r="I1806" s="14" t="s">
        <v>33</v>
      </c>
      <c r="J1806" s="86"/>
      <c r="K1806" s="86" t="str">
        <f>E1804</f>
        <v xml:space="preserve">  </v>
      </c>
      <c r="M1806" s="72"/>
      <c r="N1806" s="73"/>
      <c r="O1806" s="86"/>
      <c r="P1806" s="92"/>
    </row>
    <row r="1807" spans="2:16" ht="15.75" hidden="1" x14ac:dyDescent="0.25">
      <c r="B1807" s="74"/>
      <c r="C1807" s="73"/>
      <c r="E1807" s="86"/>
      <c r="F1807" s="86"/>
      <c r="H1807" s="73"/>
      <c r="J1807" s="86"/>
      <c r="K1807" s="86"/>
      <c r="M1807" s="72"/>
      <c r="N1807" s="73"/>
      <c r="O1807" s="86"/>
      <c r="P1807" s="92"/>
    </row>
    <row r="1808" spans="2:16" ht="15.75" hidden="1" x14ac:dyDescent="0.25">
      <c r="B1808" s="70" t="str">
        <f>B1803</f>
        <v xml:space="preserve">  </v>
      </c>
      <c r="C1808" s="133" t="s">
        <v>34</v>
      </c>
      <c r="D1808" s="133"/>
      <c r="E1808" s="133"/>
      <c r="F1808" s="133"/>
      <c r="H1808" s="14" t="s">
        <v>103</v>
      </c>
      <c r="J1808" s="86" t="str">
        <f>IFERROR(VLOOKUP(B1808,Calculations!$Z$10:$AB$448,3,FALSE),0)</f>
        <v xml:space="preserve">  </v>
      </c>
      <c r="K1808" s="86"/>
      <c r="M1808" s="14" t="s">
        <v>104</v>
      </c>
      <c r="O1808" s="86" t="str">
        <f>J1808</f>
        <v xml:space="preserve">  </v>
      </c>
      <c r="P1808" s="92"/>
    </row>
    <row r="1809" spans="2:16" ht="15.75" hidden="1" x14ac:dyDescent="0.25">
      <c r="B1809" s="74"/>
      <c r="C1809" s="133"/>
      <c r="D1809" s="133"/>
      <c r="E1809" s="133"/>
      <c r="F1809" s="133"/>
      <c r="H1809" s="77"/>
      <c r="I1809" s="14" t="s">
        <v>91</v>
      </c>
      <c r="J1809" s="86"/>
      <c r="K1809" s="86" t="str">
        <f>J1808</f>
        <v xml:space="preserve">  </v>
      </c>
      <c r="M1809" s="77"/>
      <c r="N1809" s="14" t="s">
        <v>91</v>
      </c>
      <c r="O1809" s="86"/>
      <c r="P1809" s="92" t="str">
        <f>O1808</f>
        <v xml:space="preserve">  </v>
      </c>
    </row>
    <row r="1810" spans="2:16" ht="15.75" hidden="1" x14ac:dyDescent="0.25">
      <c r="B1810" s="74"/>
      <c r="C1810" s="133"/>
      <c r="D1810" s="133"/>
      <c r="E1810" s="133"/>
      <c r="F1810" s="133"/>
      <c r="H1810" s="77"/>
      <c r="J1810" s="86"/>
      <c r="K1810" s="86"/>
      <c r="M1810" s="77"/>
      <c r="O1810" s="86"/>
      <c r="P1810" s="92"/>
    </row>
    <row r="1811" spans="2:16" ht="15.75" hidden="1" x14ac:dyDescent="0.25">
      <c r="B1811" s="74"/>
      <c r="C1811" s="81"/>
      <c r="D1811" s="81"/>
      <c r="E1811" s="81"/>
      <c r="F1811" s="81"/>
      <c r="H1811" s="77"/>
      <c r="J1811" s="86"/>
      <c r="K1811" s="86"/>
      <c r="M1811" s="77"/>
      <c r="O1811" s="86"/>
      <c r="P1811" s="92"/>
    </row>
    <row r="1812" spans="2:16" ht="15.75" hidden="1" x14ac:dyDescent="0.25">
      <c r="B1812" s="70" t="str">
        <f>B1808</f>
        <v xml:space="preserve">  </v>
      </c>
      <c r="C1812" s="14" t="s">
        <v>106</v>
      </c>
      <c r="E1812" s="86" t="str">
        <f>IFERROR(VLOOKUP(B1812,Calculations!$G$10:$W$448,17,FALSE),0)</f>
        <v xml:space="preserve">  </v>
      </c>
      <c r="F1812" s="86"/>
      <c r="H1812" s="133" t="s">
        <v>34</v>
      </c>
      <c r="I1812" s="133"/>
      <c r="J1812" s="133"/>
      <c r="K1812" s="133"/>
      <c r="M1812" s="14" t="s">
        <v>105</v>
      </c>
      <c r="O1812" s="86" t="str">
        <f>E1812</f>
        <v xml:space="preserve">  </v>
      </c>
      <c r="P1812" s="92"/>
    </row>
    <row r="1813" spans="2:16" ht="15.75" hidden="1" x14ac:dyDescent="0.25">
      <c r="B1813" s="75"/>
      <c r="C1813" s="82"/>
      <c r="D1813" s="76" t="s">
        <v>31</v>
      </c>
      <c r="E1813" s="89"/>
      <c r="F1813" s="89" t="str">
        <f>E1812</f>
        <v xml:space="preserve">  </v>
      </c>
      <c r="G1813" s="76"/>
      <c r="H1813" s="134"/>
      <c r="I1813" s="134"/>
      <c r="J1813" s="134"/>
      <c r="K1813" s="134"/>
      <c r="L1813" s="76"/>
      <c r="M1813" s="82"/>
      <c r="N1813" s="76" t="s">
        <v>31</v>
      </c>
      <c r="O1813" s="89"/>
      <c r="P1813" s="90" t="str">
        <f>O1812</f>
        <v xml:space="preserve">  </v>
      </c>
    </row>
    <row r="1814" spans="2:16" ht="15.75" hidden="1" x14ac:dyDescent="0.25">
      <c r="B1814" s="60" t="str">
        <f>IFERROR(IF(EOMONTH(B1812,1)&gt;Questionnaire!$I$9,"  ",EOMONTH(B1812,1)),"  ")</f>
        <v xml:space="preserve">  </v>
      </c>
      <c r="C1814" s="61" t="s">
        <v>32</v>
      </c>
      <c r="D1814" s="61"/>
      <c r="E1814" s="84">
        <f>IFERROR(-VLOOKUP(B1814,Calculations!$G$10:$N$448,8,FALSE),0)</f>
        <v>0</v>
      </c>
      <c r="F1814" s="84"/>
      <c r="G1814" s="61"/>
      <c r="H1814" s="61" t="s">
        <v>102</v>
      </c>
      <c r="I1814" s="61"/>
      <c r="J1814" s="84">
        <f>K1816</f>
        <v>0</v>
      </c>
      <c r="K1814" s="84"/>
      <c r="L1814" s="61"/>
      <c r="M1814" s="61" t="s">
        <v>102</v>
      </c>
      <c r="N1814" s="68"/>
      <c r="O1814" s="84">
        <f>J1814</f>
        <v>0</v>
      </c>
      <c r="P1814" s="91"/>
    </row>
    <row r="1815" spans="2:16" ht="15.75" hidden="1" x14ac:dyDescent="0.25">
      <c r="B1815" s="74"/>
      <c r="C1815" s="14" t="s">
        <v>33</v>
      </c>
      <c r="E1815" s="86" t="str">
        <f>IFERROR(VLOOKUP(B1814,Calculations!$G$10:$M$448,7,FALSE),0)</f>
        <v xml:space="preserve">  </v>
      </c>
      <c r="F1815" s="86"/>
      <c r="H1815" s="14" t="s">
        <v>35</v>
      </c>
      <c r="J1815" s="86" t="str">
        <f>K1817</f>
        <v xml:space="preserve">  </v>
      </c>
      <c r="K1815" s="86"/>
      <c r="M1815" s="14" t="s">
        <v>94</v>
      </c>
      <c r="N1815" s="73"/>
      <c r="O1815" s="86" t="str">
        <f>J1815</f>
        <v xml:space="preserve">  </v>
      </c>
      <c r="P1815" s="92"/>
    </row>
    <row r="1816" spans="2:16" ht="15.75" hidden="1" x14ac:dyDescent="0.25">
      <c r="B1816" s="74"/>
      <c r="C1816" s="73"/>
      <c r="D1816" s="14" t="s">
        <v>31</v>
      </c>
      <c r="E1816" s="86"/>
      <c r="F1816" s="86">
        <f>IFERROR(E1814+E1815,0)</f>
        <v>0</v>
      </c>
      <c r="H1816" s="73"/>
      <c r="I1816" s="14" t="s">
        <v>32</v>
      </c>
      <c r="J1816" s="86"/>
      <c r="K1816" s="86">
        <f>E1814</f>
        <v>0</v>
      </c>
      <c r="M1816" s="72"/>
      <c r="N1816" s="14" t="s">
        <v>31</v>
      </c>
      <c r="O1816" s="86"/>
      <c r="P1816" s="92">
        <f>F1816</f>
        <v>0</v>
      </c>
    </row>
    <row r="1817" spans="2:16" ht="15.75" hidden="1" x14ac:dyDescent="0.25">
      <c r="B1817" s="74"/>
      <c r="C1817" s="73"/>
      <c r="E1817" s="86"/>
      <c r="F1817" s="86"/>
      <c r="H1817" s="73"/>
      <c r="I1817" s="14" t="s">
        <v>33</v>
      </c>
      <c r="J1817" s="86"/>
      <c r="K1817" s="86" t="str">
        <f>E1815</f>
        <v xml:space="preserve">  </v>
      </c>
      <c r="M1817" s="72"/>
      <c r="N1817" s="73"/>
      <c r="O1817" s="86"/>
      <c r="P1817" s="92"/>
    </row>
    <row r="1818" spans="2:16" ht="15.75" hidden="1" x14ac:dyDescent="0.25">
      <c r="B1818" s="74"/>
      <c r="C1818" s="73"/>
      <c r="E1818" s="86"/>
      <c r="F1818" s="86"/>
      <c r="H1818" s="73"/>
      <c r="J1818" s="86"/>
      <c r="K1818" s="86"/>
      <c r="M1818" s="72"/>
      <c r="N1818" s="73"/>
      <c r="O1818" s="86"/>
      <c r="P1818" s="92"/>
    </row>
    <row r="1819" spans="2:16" ht="15.75" hidden="1" x14ac:dyDescent="0.25">
      <c r="B1819" s="70" t="str">
        <f>B1814</f>
        <v xml:space="preserve">  </v>
      </c>
      <c r="C1819" s="133" t="s">
        <v>34</v>
      </c>
      <c r="D1819" s="133"/>
      <c r="E1819" s="133"/>
      <c r="F1819" s="133"/>
      <c r="H1819" s="14" t="s">
        <v>103</v>
      </c>
      <c r="J1819" s="86" t="str">
        <f>IFERROR(VLOOKUP(B1819,Calculations!$Z$10:$AB$448,3,FALSE),0)</f>
        <v xml:space="preserve">  </v>
      </c>
      <c r="K1819" s="86"/>
      <c r="M1819" s="14" t="s">
        <v>104</v>
      </c>
      <c r="O1819" s="86" t="str">
        <f>J1819</f>
        <v xml:space="preserve">  </v>
      </c>
      <c r="P1819" s="92"/>
    </row>
    <row r="1820" spans="2:16" ht="15.75" hidden="1" x14ac:dyDescent="0.25">
      <c r="B1820" s="74"/>
      <c r="C1820" s="133"/>
      <c r="D1820" s="133"/>
      <c r="E1820" s="133"/>
      <c r="F1820" s="133"/>
      <c r="H1820" s="77"/>
      <c r="I1820" s="14" t="s">
        <v>91</v>
      </c>
      <c r="J1820" s="86"/>
      <c r="K1820" s="86" t="str">
        <f>J1819</f>
        <v xml:space="preserve">  </v>
      </c>
      <c r="M1820" s="77"/>
      <c r="N1820" s="14" t="s">
        <v>91</v>
      </c>
      <c r="O1820" s="86"/>
      <c r="P1820" s="92" t="str">
        <f>O1819</f>
        <v xml:space="preserve">  </v>
      </c>
    </row>
    <row r="1821" spans="2:16" ht="15.75" hidden="1" x14ac:dyDescent="0.25">
      <c r="B1821" s="74"/>
      <c r="C1821" s="133"/>
      <c r="D1821" s="133"/>
      <c r="E1821" s="133"/>
      <c r="F1821" s="133"/>
      <c r="H1821" s="77"/>
      <c r="J1821" s="86"/>
      <c r="K1821" s="86"/>
      <c r="M1821" s="77"/>
      <c r="O1821" s="86"/>
      <c r="P1821" s="92"/>
    </row>
    <row r="1822" spans="2:16" ht="15.75" hidden="1" x14ac:dyDescent="0.25">
      <c r="B1822" s="74"/>
      <c r="C1822" s="81"/>
      <c r="D1822" s="81"/>
      <c r="E1822" s="81"/>
      <c r="F1822" s="81"/>
      <c r="H1822" s="77"/>
      <c r="J1822" s="86"/>
      <c r="K1822" s="86"/>
      <c r="M1822" s="77"/>
      <c r="O1822" s="86"/>
      <c r="P1822" s="92"/>
    </row>
    <row r="1823" spans="2:16" ht="15.75" hidden="1" x14ac:dyDescent="0.25">
      <c r="B1823" s="70" t="str">
        <f>B1819</f>
        <v xml:space="preserve">  </v>
      </c>
      <c r="C1823" s="14" t="s">
        <v>106</v>
      </c>
      <c r="E1823" s="86" t="str">
        <f>IFERROR(VLOOKUP(B1823,Calculations!$G$10:$W$448,17,FALSE),0)</f>
        <v xml:space="preserve">  </v>
      </c>
      <c r="F1823" s="86"/>
      <c r="H1823" s="133" t="s">
        <v>34</v>
      </c>
      <c r="I1823" s="133"/>
      <c r="J1823" s="133"/>
      <c r="K1823" s="133"/>
      <c r="M1823" s="14" t="s">
        <v>105</v>
      </c>
      <c r="O1823" s="86" t="str">
        <f>E1823</f>
        <v xml:space="preserve">  </v>
      </c>
      <c r="P1823" s="92"/>
    </row>
    <row r="1824" spans="2:16" ht="15.75" hidden="1" x14ac:dyDescent="0.25">
      <c r="B1824" s="75"/>
      <c r="C1824" s="82"/>
      <c r="D1824" s="76" t="s">
        <v>31</v>
      </c>
      <c r="E1824" s="89"/>
      <c r="F1824" s="89" t="str">
        <f>E1823</f>
        <v xml:space="preserve">  </v>
      </c>
      <c r="G1824" s="76"/>
      <c r="H1824" s="134"/>
      <c r="I1824" s="134"/>
      <c r="J1824" s="134"/>
      <c r="K1824" s="134"/>
      <c r="L1824" s="76"/>
      <c r="M1824" s="82"/>
      <c r="N1824" s="76" t="s">
        <v>31</v>
      </c>
      <c r="O1824" s="89"/>
      <c r="P1824" s="90" t="str">
        <f>O1823</f>
        <v xml:space="preserve">  </v>
      </c>
    </row>
    <row r="1825" spans="2:16" ht="15.75" hidden="1" x14ac:dyDescent="0.25">
      <c r="B1825" s="60" t="str">
        <f>IFERROR(IF(EOMONTH(B1823,1)&gt;Questionnaire!$I$9,"  ",EOMONTH(B1823,1)),"  ")</f>
        <v xml:space="preserve">  </v>
      </c>
      <c r="C1825" s="61" t="s">
        <v>32</v>
      </c>
      <c r="D1825" s="61"/>
      <c r="E1825" s="84">
        <f>IFERROR(-VLOOKUP(B1825,Calculations!$G$10:$N$448,8,FALSE),0)</f>
        <v>0</v>
      </c>
      <c r="F1825" s="84"/>
      <c r="G1825" s="61"/>
      <c r="H1825" s="61" t="s">
        <v>102</v>
      </c>
      <c r="I1825" s="61"/>
      <c r="J1825" s="84">
        <f>K1827</f>
        <v>0</v>
      </c>
      <c r="K1825" s="84"/>
      <c r="L1825" s="61"/>
      <c r="M1825" s="61" t="s">
        <v>102</v>
      </c>
      <c r="N1825" s="68"/>
      <c r="O1825" s="84">
        <f>J1825</f>
        <v>0</v>
      </c>
      <c r="P1825" s="91"/>
    </row>
    <row r="1826" spans="2:16" ht="15.75" hidden="1" x14ac:dyDescent="0.25">
      <c r="B1826" s="74"/>
      <c r="C1826" s="14" t="s">
        <v>33</v>
      </c>
      <c r="E1826" s="86" t="str">
        <f>IFERROR(VLOOKUP(B1825,Calculations!$G$10:$M$448,7,FALSE),0)</f>
        <v xml:space="preserve">  </v>
      </c>
      <c r="F1826" s="86"/>
      <c r="H1826" s="14" t="s">
        <v>35</v>
      </c>
      <c r="J1826" s="86" t="str">
        <f>K1828</f>
        <v xml:space="preserve">  </v>
      </c>
      <c r="K1826" s="86"/>
      <c r="M1826" s="14" t="s">
        <v>94</v>
      </c>
      <c r="N1826" s="73"/>
      <c r="O1826" s="86" t="str">
        <f>J1826</f>
        <v xml:space="preserve">  </v>
      </c>
      <c r="P1826" s="92"/>
    </row>
    <row r="1827" spans="2:16" ht="15.75" hidden="1" x14ac:dyDescent="0.25">
      <c r="B1827" s="74"/>
      <c r="C1827" s="73"/>
      <c r="D1827" s="14" t="s">
        <v>31</v>
      </c>
      <c r="E1827" s="86"/>
      <c r="F1827" s="86">
        <f>IFERROR(E1825+E1826,0)</f>
        <v>0</v>
      </c>
      <c r="H1827" s="73"/>
      <c r="I1827" s="14" t="s">
        <v>32</v>
      </c>
      <c r="J1827" s="86"/>
      <c r="K1827" s="86">
        <f>E1825</f>
        <v>0</v>
      </c>
      <c r="M1827" s="72"/>
      <c r="N1827" s="14" t="s">
        <v>31</v>
      </c>
      <c r="O1827" s="86"/>
      <c r="P1827" s="92">
        <f>F1827</f>
        <v>0</v>
      </c>
    </row>
    <row r="1828" spans="2:16" ht="15.75" hidden="1" x14ac:dyDescent="0.25">
      <c r="B1828" s="74"/>
      <c r="C1828" s="73"/>
      <c r="E1828" s="86"/>
      <c r="F1828" s="86"/>
      <c r="H1828" s="73"/>
      <c r="I1828" s="14" t="s">
        <v>33</v>
      </c>
      <c r="J1828" s="86"/>
      <c r="K1828" s="86" t="str">
        <f>E1826</f>
        <v xml:space="preserve">  </v>
      </c>
      <c r="M1828" s="72"/>
      <c r="N1828" s="73"/>
      <c r="O1828" s="86"/>
      <c r="P1828" s="92"/>
    </row>
    <row r="1829" spans="2:16" ht="15.75" hidden="1" x14ac:dyDescent="0.25">
      <c r="B1829" s="74"/>
      <c r="C1829" s="73"/>
      <c r="E1829" s="86"/>
      <c r="F1829" s="86"/>
      <c r="H1829" s="73"/>
      <c r="J1829" s="86"/>
      <c r="K1829" s="86"/>
      <c r="M1829" s="72"/>
      <c r="N1829" s="73"/>
      <c r="O1829" s="86"/>
      <c r="P1829" s="92"/>
    </row>
    <row r="1830" spans="2:16" ht="15.75" hidden="1" x14ac:dyDescent="0.25">
      <c r="B1830" s="70" t="str">
        <f>B1825</f>
        <v xml:space="preserve">  </v>
      </c>
      <c r="C1830" s="133" t="s">
        <v>34</v>
      </c>
      <c r="D1830" s="133"/>
      <c r="E1830" s="133"/>
      <c r="F1830" s="133"/>
      <c r="H1830" s="14" t="s">
        <v>103</v>
      </c>
      <c r="J1830" s="86" t="str">
        <f>IFERROR(VLOOKUP(B1830,Calculations!$Z$10:$AB$448,3,FALSE),0)</f>
        <v xml:space="preserve">  </v>
      </c>
      <c r="K1830" s="86"/>
      <c r="M1830" s="14" t="s">
        <v>104</v>
      </c>
      <c r="O1830" s="86" t="str">
        <f>J1830</f>
        <v xml:space="preserve">  </v>
      </c>
      <c r="P1830" s="92"/>
    </row>
    <row r="1831" spans="2:16" ht="15.75" hidden="1" x14ac:dyDescent="0.25">
      <c r="B1831" s="74"/>
      <c r="C1831" s="133"/>
      <c r="D1831" s="133"/>
      <c r="E1831" s="133"/>
      <c r="F1831" s="133"/>
      <c r="H1831" s="77"/>
      <c r="I1831" s="14" t="s">
        <v>91</v>
      </c>
      <c r="J1831" s="86"/>
      <c r="K1831" s="86" t="str">
        <f>J1830</f>
        <v xml:space="preserve">  </v>
      </c>
      <c r="M1831" s="77"/>
      <c r="N1831" s="14" t="s">
        <v>91</v>
      </c>
      <c r="O1831" s="86"/>
      <c r="P1831" s="92" t="str">
        <f>O1830</f>
        <v xml:space="preserve">  </v>
      </c>
    </row>
    <row r="1832" spans="2:16" ht="15.75" hidden="1" x14ac:dyDescent="0.25">
      <c r="B1832" s="74"/>
      <c r="C1832" s="133"/>
      <c r="D1832" s="133"/>
      <c r="E1832" s="133"/>
      <c r="F1832" s="133"/>
      <c r="H1832" s="77"/>
      <c r="J1832" s="86"/>
      <c r="K1832" s="86"/>
      <c r="M1832" s="77"/>
      <c r="O1832" s="86"/>
      <c r="P1832" s="92"/>
    </row>
    <row r="1833" spans="2:16" ht="15.75" hidden="1" x14ac:dyDescent="0.25">
      <c r="B1833" s="74"/>
      <c r="C1833" s="81"/>
      <c r="D1833" s="81"/>
      <c r="E1833" s="81"/>
      <c r="F1833" s="81"/>
      <c r="H1833" s="77"/>
      <c r="J1833" s="86"/>
      <c r="K1833" s="86"/>
      <c r="M1833" s="77"/>
      <c r="O1833" s="86"/>
      <c r="P1833" s="92"/>
    </row>
    <row r="1834" spans="2:16" ht="15.75" hidden="1" x14ac:dyDescent="0.25">
      <c r="B1834" s="70" t="str">
        <f>B1830</f>
        <v xml:space="preserve">  </v>
      </c>
      <c r="C1834" s="14" t="s">
        <v>106</v>
      </c>
      <c r="E1834" s="86" t="str">
        <f>IFERROR(VLOOKUP(B1834,Calculations!$G$10:$W$448,17,FALSE),0)</f>
        <v xml:space="preserve">  </v>
      </c>
      <c r="F1834" s="86"/>
      <c r="H1834" s="133" t="s">
        <v>34</v>
      </c>
      <c r="I1834" s="133"/>
      <c r="J1834" s="133"/>
      <c r="K1834" s="133"/>
      <c r="M1834" s="14" t="s">
        <v>105</v>
      </c>
      <c r="O1834" s="86" t="str">
        <f>E1834</f>
        <v xml:space="preserve">  </v>
      </c>
      <c r="P1834" s="92"/>
    </row>
    <row r="1835" spans="2:16" ht="15.75" hidden="1" x14ac:dyDescent="0.25">
      <c r="B1835" s="75"/>
      <c r="C1835" s="82"/>
      <c r="D1835" s="76" t="s">
        <v>31</v>
      </c>
      <c r="E1835" s="89"/>
      <c r="F1835" s="89" t="str">
        <f>E1834</f>
        <v xml:space="preserve">  </v>
      </c>
      <c r="G1835" s="76"/>
      <c r="H1835" s="134"/>
      <c r="I1835" s="134"/>
      <c r="J1835" s="134"/>
      <c r="K1835" s="134"/>
      <c r="L1835" s="76"/>
      <c r="M1835" s="82"/>
      <c r="N1835" s="76" t="s">
        <v>31</v>
      </c>
      <c r="O1835" s="89"/>
      <c r="P1835" s="90" t="str">
        <f>O1834</f>
        <v xml:space="preserve">  </v>
      </c>
    </row>
    <row r="1836" spans="2:16" ht="15.75" hidden="1" x14ac:dyDescent="0.25">
      <c r="B1836" s="60" t="str">
        <f>IFERROR(IF(EOMONTH(B1834,1)&gt;Questionnaire!$I$9,"  ",EOMONTH(B1834,1)),"  ")</f>
        <v xml:space="preserve">  </v>
      </c>
      <c r="C1836" s="61" t="s">
        <v>32</v>
      </c>
      <c r="D1836" s="61"/>
      <c r="E1836" s="84">
        <f>IFERROR(-VLOOKUP(B1836,Calculations!$G$10:$N$448,8,FALSE),0)</f>
        <v>0</v>
      </c>
      <c r="F1836" s="84"/>
      <c r="G1836" s="61"/>
      <c r="H1836" s="61" t="s">
        <v>102</v>
      </c>
      <c r="I1836" s="61"/>
      <c r="J1836" s="84">
        <f>K1838</f>
        <v>0</v>
      </c>
      <c r="K1836" s="84"/>
      <c r="L1836" s="61"/>
      <c r="M1836" s="61" t="s">
        <v>102</v>
      </c>
      <c r="N1836" s="68"/>
      <c r="O1836" s="84">
        <f>J1836</f>
        <v>0</v>
      </c>
      <c r="P1836" s="91"/>
    </row>
    <row r="1837" spans="2:16" ht="15.75" hidden="1" x14ac:dyDescent="0.25">
      <c r="B1837" s="74"/>
      <c r="C1837" s="14" t="s">
        <v>33</v>
      </c>
      <c r="E1837" s="86" t="str">
        <f>IFERROR(VLOOKUP(B1836,Calculations!$G$10:$M$448,7,FALSE),0)</f>
        <v xml:space="preserve">  </v>
      </c>
      <c r="F1837" s="86"/>
      <c r="H1837" s="14" t="s">
        <v>35</v>
      </c>
      <c r="J1837" s="86" t="str">
        <f>K1839</f>
        <v xml:space="preserve">  </v>
      </c>
      <c r="K1837" s="86"/>
      <c r="M1837" s="14" t="s">
        <v>94</v>
      </c>
      <c r="N1837" s="73"/>
      <c r="O1837" s="86" t="str">
        <f>J1837</f>
        <v xml:space="preserve">  </v>
      </c>
      <c r="P1837" s="92"/>
    </row>
    <row r="1838" spans="2:16" ht="15.75" hidden="1" x14ac:dyDescent="0.25">
      <c r="B1838" s="74"/>
      <c r="C1838" s="73"/>
      <c r="D1838" s="14" t="s">
        <v>31</v>
      </c>
      <c r="E1838" s="86"/>
      <c r="F1838" s="86">
        <f>IFERROR(E1836+E1837,0)</f>
        <v>0</v>
      </c>
      <c r="H1838" s="73"/>
      <c r="I1838" s="14" t="s">
        <v>32</v>
      </c>
      <c r="J1838" s="86"/>
      <c r="K1838" s="86">
        <f>E1836</f>
        <v>0</v>
      </c>
      <c r="M1838" s="72"/>
      <c r="N1838" s="14" t="s">
        <v>31</v>
      </c>
      <c r="O1838" s="86"/>
      <c r="P1838" s="92">
        <f>F1838</f>
        <v>0</v>
      </c>
    </row>
    <row r="1839" spans="2:16" ht="15.75" hidden="1" x14ac:dyDescent="0.25">
      <c r="B1839" s="74"/>
      <c r="C1839" s="73"/>
      <c r="E1839" s="86"/>
      <c r="F1839" s="86"/>
      <c r="H1839" s="73"/>
      <c r="I1839" s="14" t="s">
        <v>33</v>
      </c>
      <c r="J1839" s="86"/>
      <c r="K1839" s="86" t="str">
        <f>E1837</f>
        <v xml:space="preserve">  </v>
      </c>
      <c r="M1839" s="72"/>
      <c r="N1839" s="73"/>
      <c r="O1839" s="86"/>
      <c r="P1839" s="92"/>
    </row>
    <row r="1840" spans="2:16" ht="15.75" hidden="1" x14ac:dyDescent="0.25">
      <c r="B1840" s="74"/>
      <c r="C1840" s="73"/>
      <c r="E1840" s="86"/>
      <c r="F1840" s="86"/>
      <c r="H1840" s="73"/>
      <c r="J1840" s="86"/>
      <c r="K1840" s="86"/>
      <c r="M1840" s="72"/>
      <c r="N1840" s="73"/>
      <c r="O1840" s="86"/>
      <c r="P1840" s="92"/>
    </row>
    <row r="1841" spans="2:16" ht="15.75" hidden="1" x14ac:dyDescent="0.25">
      <c r="B1841" s="70" t="str">
        <f>B1836</f>
        <v xml:space="preserve">  </v>
      </c>
      <c r="C1841" s="133" t="s">
        <v>34</v>
      </c>
      <c r="D1841" s="133"/>
      <c r="E1841" s="133"/>
      <c r="F1841" s="133"/>
      <c r="H1841" s="14" t="s">
        <v>103</v>
      </c>
      <c r="J1841" s="86" t="str">
        <f>IFERROR(VLOOKUP(B1841,Calculations!$Z$10:$AB$448,3,FALSE),0)</f>
        <v xml:space="preserve">  </v>
      </c>
      <c r="K1841" s="86"/>
      <c r="M1841" s="14" t="s">
        <v>104</v>
      </c>
      <c r="O1841" s="86" t="str">
        <f>J1841</f>
        <v xml:space="preserve">  </v>
      </c>
      <c r="P1841" s="92"/>
    </row>
    <row r="1842" spans="2:16" ht="15.75" hidden="1" x14ac:dyDescent="0.25">
      <c r="B1842" s="74"/>
      <c r="C1842" s="133"/>
      <c r="D1842" s="133"/>
      <c r="E1842" s="133"/>
      <c r="F1842" s="133"/>
      <c r="H1842" s="77"/>
      <c r="I1842" s="14" t="s">
        <v>91</v>
      </c>
      <c r="J1842" s="86"/>
      <c r="K1842" s="86" t="str">
        <f>J1841</f>
        <v xml:space="preserve">  </v>
      </c>
      <c r="M1842" s="77"/>
      <c r="N1842" s="14" t="s">
        <v>91</v>
      </c>
      <c r="O1842" s="86"/>
      <c r="P1842" s="92" t="str">
        <f>O1841</f>
        <v xml:space="preserve">  </v>
      </c>
    </row>
    <row r="1843" spans="2:16" ht="15.75" hidden="1" x14ac:dyDescent="0.25">
      <c r="B1843" s="74"/>
      <c r="C1843" s="133"/>
      <c r="D1843" s="133"/>
      <c r="E1843" s="133"/>
      <c r="F1843" s="133"/>
      <c r="H1843" s="77"/>
      <c r="J1843" s="86"/>
      <c r="K1843" s="86"/>
      <c r="M1843" s="77"/>
      <c r="O1843" s="86"/>
      <c r="P1843" s="92"/>
    </row>
    <row r="1844" spans="2:16" ht="15.75" hidden="1" x14ac:dyDescent="0.25">
      <c r="B1844" s="74"/>
      <c r="C1844" s="81"/>
      <c r="D1844" s="81"/>
      <c r="E1844" s="81"/>
      <c r="F1844" s="81"/>
      <c r="H1844" s="77"/>
      <c r="J1844" s="86"/>
      <c r="K1844" s="86"/>
      <c r="M1844" s="77"/>
      <c r="O1844" s="86"/>
      <c r="P1844" s="92"/>
    </row>
    <row r="1845" spans="2:16" ht="15.75" hidden="1" x14ac:dyDescent="0.25">
      <c r="B1845" s="70" t="str">
        <f>B1841</f>
        <v xml:space="preserve">  </v>
      </c>
      <c r="C1845" s="14" t="s">
        <v>106</v>
      </c>
      <c r="E1845" s="86" t="str">
        <f>IFERROR(VLOOKUP(B1845,Calculations!$G$10:$W$448,17,FALSE),0)</f>
        <v xml:space="preserve">  </v>
      </c>
      <c r="F1845" s="86"/>
      <c r="H1845" s="133" t="s">
        <v>34</v>
      </c>
      <c r="I1845" s="133"/>
      <c r="J1845" s="133"/>
      <c r="K1845" s="133"/>
      <c r="M1845" s="14" t="s">
        <v>105</v>
      </c>
      <c r="O1845" s="86" t="str">
        <f>E1845</f>
        <v xml:space="preserve">  </v>
      </c>
      <c r="P1845" s="92"/>
    </row>
    <row r="1846" spans="2:16" ht="15.75" hidden="1" x14ac:dyDescent="0.25">
      <c r="B1846" s="75"/>
      <c r="C1846" s="82"/>
      <c r="D1846" s="76" t="s">
        <v>31</v>
      </c>
      <c r="E1846" s="89"/>
      <c r="F1846" s="89" t="str">
        <f>E1845</f>
        <v xml:space="preserve">  </v>
      </c>
      <c r="G1846" s="76"/>
      <c r="H1846" s="134"/>
      <c r="I1846" s="134"/>
      <c r="J1846" s="134"/>
      <c r="K1846" s="134"/>
      <c r="L1846" s="76"/>
      <c r="M1846" s="82"/>
      <c r="N1846" s="76" t="s">
        <v>31</v>
      </c>
      <c r="O1846" s="89"/>
      <c r="P1846" s="90" t="str">
        <f>O1845</f>
        <v xml:space="preserve">  </v>
      </c>
    </row>
    <row r="1847" spans="2:16" ht="15.75" hidden="1" x14ac:dyDescent="0.25">
      <c r="B1847" s="60" t="str">
        <f>IFERROR(IF(EOMONTH(B1845,1)&gt;Questionnaire!$I$9,"  ",EOMONTH(B1845,1)),"  ")</f>
        <v xml:space="preserve">  </v>
      </c>
      <c r="C1847" s="61" t="s">
        <v>32</v>
      </c>
      <c r="D1847" s="61"/>
      <c r="E1847" s="84">
        <f>IFERROR(-VLOOKUP(B1847,Calculations!$G$10:$N$448,8,FALSE),0)</f>
        <v>0</v>
      </c>
      <c r="F1847" s="84"/>
      <c r="G1847" s="61"/>
      <c r="H1847" s="61" t="s">
        <v>102</v>
      </c>
      <c r="I1847" s="61"/>
      <c r="J1847" s="84">
        <f>K1849</f>
        <v>0</v>
      </c>
      <c r="K1847" s="84"/>
      <c r="L1847" s="61"/>
      <c r="M1847" s="61" t="s">
        <v>102</v>
      </c>
      <c r="N1847" s="68"/>
      <c r="O1847" s="84">
        <f>J1847</f>
        <v>0</v>
      </c>
      <c r="P1847" s="91"/>
    </row>
    <row r="1848" spans="2:16" ht="15.75" hidden="1" x14ac:dyDescent="0.25">
      <c r="B1848" s="74"/>
      <c r="C1848" s="14" t="s">
        <v>33</v>
      </c>
      <c r="E1848" s="86" t="str">
        <f>IFERROR(VLOOKUP(B1847,Calculations!$G$10:$M$448,7,FALSE),0)</f>
        <v xml:space="preserve">  </v>
      </c>
      <c r="F1848" s="86"/>
      <c r="H1848" s="14" t="s">
        <v>35</v>
      </c>
      <c r="J1848" s="86" t="str">
        <f>K1850</f>
        <v xml:space="preserve">  </v>
      </c>
      <c r="K1848" s="86"/>
      <c r="M1848" s="14" t="s">
        <v>94</v>
      </c>
      <c r="N1848" s="73"/>
      <c r="O1848" s="86" t="str">
        <f>J1848</f>
        <v xml:space="preserve">  </v>
      </c>
      <c r="P1848" s="92"/>
    </row>
    <row r="1849" spans="2:16" ht="15.75" hidden="1" x14ac:dyDescent="0.25">
      <c r="B1849" s="74"/>
      <c r="C1849" s="73"/>
      <c r="D1849" s="14" t="s">
        <v>31</v>
      </c>
      <c r="E1849" s="86"/>
      <c r="F1849" s="86">
        <f>IFERROR(E1847+E1848,0)</f>
        <v>0</v>
      </c>
      <c r="H1849" s="73"/>
      <c r="I1849" s="14" t="s">
        <v>32</v>
      </c>
      <c r="J1849" s="86"/>
      <c r="K1849" s="86">
        <f>E1847</f>
        <v>0</v>
      </c>
      <c r="M1849" s="72"/>
      <c r="N1849" s="14" t="s">
        <v>31</v>
      </c>
      <c r="O1849" s="86"/>
      <c r="P1849" s="92">
        <f>F1849</f>
        <v>0</v>
      </c>
    </row>
    <row r="1850" spans="2:16" ht="15.75" hidden="1" x14ac:dyDescent="0.25">
      <c r="B1850" s="74"/>
      <c r="C1850" s="73"/>
      <c r="E1850" s="86"/>
      <c r="F1850" s="86"/>
      <c r="H1850" s="73"/>
      <c r="I1850" s="14" t="s">
        <v>33</v>
      </c>
      <c r="J1850" s="86"/>
      <c r="K1850" s="86" t="str">
        <f>E1848</f>
        <v xml:space="preserve">  </v>
      </c>
      <c r="M1850" s="72"/>
      <c r="N1850" s="73"/>
      <c r="O1850" s="86"/>
      <c r="P1850" s="92"/>
    </row>
    <row r="1851" spans="2:16" ht="15.75" hidden="1" x14ac:dyDescent="0.25">
      <c r="B1851" s="74"/>
      <c r="C1851" s="73"/>
      <c r="E1851" s="86"/>
      <c r="F1851" s="86"/>
      <c r="H1851" s="73"/>
      <c r="J1851" s="86"/>
      <c r="K1851" s="86"/>
      <c r="M1851" s="72"/>
      <c r="N1851" s="73"/>
      <c r="O1851" s="86"/>
      <c r="P1851" s="92"/>
    </row>
    <row r="1852" spans="2:16" ht="15.75" hidden="1" x14ac:dyDescent="0.25">
      <c r="B1852" s="70" t="str">
        <f>B1847</f>
        <v xml:space="preserve">  </v>
      </c>
      <c r="C1852" s="133" t="s">
        <v>34</v>
      </c>
      <c r="D1852" s="133"/>
      <c r="E1852" s="133"/>
      <c r="F1852" s="133"/>
      <c r="H1852" s="14" t="s">
        <v>103</v>
      </c>
      <c r="J1852" s="86" t="str">
        <f>IFERROR(VLOOKUP(B1852,Calculations!$Z$10:$AB$448,3,FALSE),0)</f>
        <v xml:space="preserve">  </v>
      </c>
      <c r="K1852" s="86"/>
      <c r="M1852" s="14" t="s">
        <v>104</v>
      </c>
      <c r="O1852" s="86" t="str">
        <f>J1852</f>
        <v xml:space="preserve">  </v>
      </c>
      <c r="P1852" s="92"/>
    </row>
    <row r="1853" spans="2:16" ht="15.75" hidden="1" x14ac:dyDescent="0.25">
      <c r="B1853" s="74"/>
      <c r="C1853" s="133"/>
      <c r="D1853" s="133"/>
      <c r="E1853" s="133"/>
      <c r="F1853" s="133"/>
      <c r="H1853" s="77"/>
      <c r="I1853" s="14" t="s">
        <v>91</v>
      </c>
      <c r="J1853" s="86"/>
      <c r="K1853" s="86" t="str">
        <f>J1852</f>
        <v xml:space="preserve">  </v>
      </c>
      <c r="M1853" s="77"/>
      <c r="N1853" s="14" t="s">
        <v>91</v>
      </c>
      <c r="O1853" s="86"/>
      <c r="P1853" s="92" t="str">
        <f>O1852</f>
        <v xml:space="preserve">  </v>
      </c>
    </row>
    <row r="1854" spans="2:16" ht="15.75" hidden="1" x14ac:dyDescent="0.25">
      <c r="B1854" s="74"/>
      <c r="C1854" s="133"/>
      <c r="D1854" s="133"/>
      <c r="E1854" s="133"/>
      <c r="F1854" s="133"/>
      <c r="H1854" s="77"/>
      <c r="J1854" s="86"/>
      <c r="K1854" s="86"/>
      <c r="M1854" s="77"/>
      <c r="O1854" s="86"/>
      <c r="P1854" s="92"/>
    </row>
    <row r="1855" spans="2:16" ht="15.75" hidden="1" x14ac:dyDescent="0.25">
      <c r="B1855" s="74"/>
      <c r="C1855" s="81"/>
      <c r="D1855" s="81"/>
      <c r="E1855" s="81"/>
      <c r="F1855" s="81"/>
      <c r="H1855" s="77"/>
      <c r="J1855" s="86"/>
      <c r="K1855" s="86"/>
      <c r="M1855" s="77"/>
      <c r="O1855" s="86"/>
      <c r="P1855" s="92"/>
    </row>
    <row r="1856" spans="2:16" ht="15.75" hidden="1" x14ac:dyDescent="0.25">
      <c r="B1856" s="70" t="str">
        <f>B1852</f>
        <v xml:space="preserve">  </v>
      </c>
      <c r="C1856" s="14" t="s">
        <v>106</v>
      </c>
      <c r="E1856" s="86" t="str">
        <f>IFERROR(VLOOKUP(B1856,Calculations!$G$10:$W$448,17,FALSE),0)</f>
        <v xml:space="preserve">  </v>
      </c>
      <c r="F1856" s="86"/>
      <c r="H1856" s="133" t="s">
        <v>34</v>
      </c>
      <c r="I1856" s="133"/>
      <c r="J1856" s="133"/>
      <c r="K1856" s="133"/>
      <c r="M1856" s="14" t="s">
        <v>105</v>
      </c>
      <c r="O1856" s="86" t="str">
        <f>E1856</f>
        <v xml:space="preserve">  </v>
      </c>
      <c r="P1856" s="92"/>
    </row>
    <row r="1857" spans="2:16" ht="15.75" hidden="1" x14ac:dyDescent="0.25">
      <c r="B1857" s="75"/>
      <c r="C1857" s="82"/>
      <c r="D1857" s="76" t="s">
        <v>31</v>
      </c>
      <c r="E1857" s="89"/>
      <c r="F1857" s="89" t="str">
        <f>E1856</f>
        <v xml:space="preserve">  </v>
      </c>
      <c r="G1857" s="76"/>
      <c r="H1857" s="134"/>
      <c r="I1857" s="134"/>
      <c r="J1857" s="134"/>
      <c r="K1857" s="134"/>
      <c r="L1857" s="76"/>
      <c r="M1857" s="82"/>
      <c r="N1857" s="76" t="s">
        <v>31</v>
      </c>
      <c r="O1857" s="89"/>
      <c r="P1857" s="90" t="str">
        <f>O1856</f>
        <v xml:space="preserve">  </v>
      </c>
    </row>
    <row r="1858" spans="2:16" ht="15.75" hidden="1" x14ac:dyDescent="0.25">
      <c r="B1858" s="60" t="str">
        <f>IFERROR(IF(EOMONTH(B1856,1)&gt;Questionnaire!$I$9,"  ",EOMONTH(B1856,1)),"  ")</f>
        <v xml:space="preserve">  </v>
      </c>
      <c r="C1858" s="61" t="s">
        <v>32</v>
      </c>
      <c r="D1858" s="61"/>
      <c r="E1858" s="84">
        <f>IFERROR(-VLOOKUP(B1858,Calculations!$G$10:$N$448,8,FALSE),0)</f>
        <v>0</v>
      </c>
      <c r="F1858" s="84"/>
      <c r="G1858" s="61"/>
      <c r="H1858" s="61" t="s">
        <v>102</v>
      </c>
      <c r="I1858" s="61"/>
      <c r="J1858" s="84">
        <f>K1860</f>
        <v>0</v>
      </c>
      <c r="K1858" s="84"/>
      <c r="L1858" s="61"/>
      <c r="M1858" s="61" t="s">
        <v>102</v>
      </c>
      <c r="N1858" s="68"/>
      <c r="O1858" s="84">
        <f>J1858</f>
        <v>0</v>
      </c>
      <c r="P1858" s="91"/>
    </row>
    <row r="1859" spans="2:16" ht="15.75" hidden="1" x14ac:dyDescent="0.25">
      <c r="B1859" s="74"/>
      <c r="C1859" s="14" t="s">
        <v>33</v>
      </c>
      <c r="E1859" s="86" t="str">
        <f>IFERROR(VLOOKUP(B1858,Calculations!$G$10:$M$448,7,FALSE),0)</f>
        <v xml:space="preserve">  </v>
      </c>
      <c r="F1859" s="86"/>
      <c r="H1859" s="14" t="s">
        <v>35</v>
      </c>
      <c r="J1859" s="86" t="str">
        <f>K1861</f>
        <v xml:space="preserve">  </v>
      </c>
      <c r="K1859" s="86"/>
      <c r="M1859" s="14" t="s">
        <v>94</v>
      </c>
      <c r="N1859" s="73"/>
      <c r="O1859" s="86" t="str">
        <f>J1859</f>
        <v xml:space="preserve">  </v>
      </c>
      <c r="P1859" s="92"/>
    </row>
    <row r="1860" spans="2:16" ht="15.75" hidden="1" x14ac:dyDescent="0.25">
      <c r="B1860" s="74"/>
      <c r="C1860" s="73"/>
      <c r="D1860" s="14" t="s">
        <v>31</v>
      </c>
      <c r="E1860" s="86"/>
      <c r="F1860" s="86">
        <f>IFERROR(E1858+E1859,0)</f>
        <v>0</v>
      </c>
      <c r="H1860" s="73"/>
      <c r="I1860" s="14" t="s">
        <v>32</v>
      </c>
      <c r="J1860" s="86"/>
      <c r="K1860" s="86">
        <f>E1858</f>
        <v>0</v>
      </c>
      <c r="M1860" s="72"/>
      <c r="N1860" s="14" t="s">
        <v>31</v>
      </c>
      <c r="O1860" s="86"/>
      <c r="P1860" s="92">
        <f>F1860</f>
        <v>0</v>
      </c>
    </row>
    <row r="1861" spans="2:16" ht="15.75" hidden="1" x14ac:dyDescent="0.25">
      <c r="B1861" s="74"/>
      <c r="C1861" s="73"/>
      <c r="E1861" s="86"/>
      <c r="F1861" s="86"/>
      <c r="H1861" s="73"/>
      <c r="I1861" s="14" t="s">
        <v>33</v>
      </c>
      <c r="J1861" s="86"/>
      <c r="K1861" s="86" t="str">
        <f>E1859</f>
        <v xml:space="preserve">  </v>
      </c>
      <c r="M1861" s="72"/>
      <c r="N1861" s="73"/>
      <c r="O1861" s="86"/>
      <c r="P1861" s="92"/>
    </row>
    <row r="1862" spans="2:16" ht="15.75" hidden="1" x14ac:dyDescent="0.25">
      <c r="B1862" s="74"/>
      <c r="C1862" s="73"/>
      <c r="E1862" s="86"/>
      <c r="F1862" s="86"/>
      <c r="H1862" s="73"/>
      <c r="J1862" s="86"/>
      <c r="K1862" s="86"/>
      <c r="M1862" s="72"/>
      <c r="N1862" s="73"/>
      <c r="O1862" s="86"/>
      <c r="P1862" s="92"/>
    </row>
    <row r="1863" spans="2:16" ht="15.75" hidden="1" x14ac:dyDescent="0.25">
      <c r="B1863" s="70" t="str">
        <f>B1858</f>
        <v xml:space="preserve">  </v>
      </c>
      <c r="C1863" s="133" t="s">
        <v>34</v>
      </c>
      <c r="D1863" s="133"/>
      <c r="E1863" s="133"/>
      <c r="F1863" s="133"/>
      <c r="H1863" s="14" t="s">
        <v>103</v>
      </c>
      <c r="J1863" s="86" t="str">
        <f>IFERROR(VLOOKUP(B1863,Calculations!$Z$10:$AB$448,3,FALSE),0)</f>
        <v xml:space="preserve">  </v>
      </c>
      <c r="K1863" s="86"/>
      <c r="M1863" s="14" t="s">
        <v>104</v>
      </c>
      <c r="O1863" s="86" t="str">
        <f>J1863</f>
        <v xml:space="preserve">  </v>
      </c>
      <c r="P1863" s="92"/>
    </row>
    <row r="1864" spans="2:16" ht="15.75" hidden="1" x14ac:dyDescent="0.25">
      <c r="B1864" s="74"/>
      <c r="C1864" s="133"/>
      <c r="D1864" s="133"/>
      <c r="E1864" s="133"/>
      <c r="F1864" s="133"/>
      <c r="H1864" s="77"/>
      <c r="I1864" s="14" t="s">
        <v>91</v>
      </c>
      <c r="J1864" s="86"/>
      <c r="K1864" s="86" t="str">
        <f>J1863</f>
        <v xml:space="preserve">  </v>
      </c>
      <c r="M1864" s="77"/>
      <c r="N1864" s="14" t="s">
        <v>91</v>
      </c>
      <c r="O1864" s="86"/>
      <c r="P1864" s="92" t="str">
        <f>O1863</f>
        <v xml:space="preserve">  </v>
      </c>
    </row>
    <row r="1865" spans="2:16" ht="15.75" hidden="1" x14ac:dyDescent="0.25">
      <c r="B1865" s="74"/>
      <c r="C1865" s="133"/>
      <c r="D1865" s="133"/>
      <c r="E1865" s="133"/>
      <c r="F1865" s="133"/>
      <c r="H1865" s="77"/>
      <c r="J1865" s="86"/>
      <c r="K1865" s="86"/>
      <c r="M1865" s="77"/>
      <c r="O1865" s="86"/>
      <c r="P1865" s="92"/>
    </row>
    <row r="1866" spans="2:16" ht="15.75" hidden="1" x14ac:dyDescent="0.25">
      <c r="B1866" s="74"/>
      <c r="C1866" s="81"/>
      <c r="D1866" s="81"/>
      <c r="E1866" s="81"/>
      <c r="F1866" s="81"/>
      <c r="H1866" s="77"/>
      <c r="J1866" s="86"/>
      <c r="K1866" s="86"/>
      <c r="M1866" s="77"/>
      <c r="O1866" s="86"/>
      <c r="P1866" s="92"/>
    </row>
    <row r="1867" spans="2:16" ht="15.75" hidden="1" x14ac:dyDescent="0.25">
      <c r="B1867" s="70" t="str">
        <f>B1863</f>
        <v xml:space="preserve">  </v>
      </c>
      <c r="C1867" s="14" t="s">
        <v>106</v>
      </c>
      <c r="E1867" s="86" t="str">
        <f>IFERROR(VLOOKUP(B1867,Calculations!$G$10:$W$448,17,FALSE),0)</f>
        <v xml:space="preserve">  </v>
      </c>
      <c r="F1867" s="86"/>
      <c r="H1867" s="133" t="s">
        <v>34</v>
      </c>
      <c r="I1867" s="133"/>
      <c r="J1867" s="133"/>
      <c r="K1867" s="133"/>
      <c r="M1867" s="14" t="s">
        <v>105</v>
      </c>
      <c r="O1867" s="86" t="str">
        <f>E1867</f>
        <v xml:space="preserve">  </v>
      </c>
      <c r="P1867" s="92"/>
    </row>
    <row r="1868" spans="2:16" ht="15.75" hidden="1" x14ac:dyDescent="0.25">
      <c r="B1868" s="75"/>
      <c r="C1868" s="82"/>
      <c r="D1868" s="76" t="s">
        <v>31</v>
      </c>
      <c r="E1868" s="89"/>
      <c r="F1868" s="89" t="str">
        <f>E1867</f>
        <v xml:space="preserve">  </v>
      </c>
      <c r="G1868" s="76"/>
      <c r="H1868" s="134"/>
      <c r="I1868" s="134"/>
      <c r="J1868" s="134"/>
      <c r="K1868" s="134"/>
      <c r="L1868" s="76"/>
      <c r="M1868" s="82"/>
      <c r="N1868" s="76" t="s">
        <v>31</v>
      </c>
      <c r="O1868" s="89"/>
      <c r="P1868" s="90" t="str">
        <f>O1867</f>
        <v xml:space="preserve">  </v>
      </c>
    </row>
    <row r="1869" spans="2:16" ht="15.75" x14ac:dyDescent="0.25">
      <c r="B1869" s="60"/>
      <c r="C1869" s="61"/>
      <c r="D1869" s="61"/>
      <c r="E1869" s="84"/>
      <c r="F1869" s="84"/>
      <c r="G1869" s="61"/>
      <c r="H1869" s="61"/>
      <c r="I1869" s="61"/>
      <c r="J1869" s="84"/>
      <c r="K1869" s="84"/>
      <c r="L1869" s="61"/>
      <c r="M1869" s="61"/>
      <c r="N1869" s="68"/>
      <c r="O1869" s="84"/>
      <c r="P1869" s="91"/>
    </row>
    <row r="1870" spans="2:16" ht="15.75" x14ac:dyDescent="0.25">
      <c r="B1870" s="74"/>
      <c r="E1870" s="86"/>
      <c r="F1870" s="86"/>
      <c r="J1870" s="86"/>
      <c r="K1870" s="86"/>
      <c r="N1870" s="73"/>
      <c r="O1870" s="86"/>
      <c r="P1870" s="92"/>
    </row>
    <row r="1871" spans="2:16" ht="15.75" x14ac:dyDescent="0.25">
      <c r="B1871" s="74"/>
      <c r="C1871" s="73"/>
      <c r="E1871" s="86"/>
      <c r="F1871" s="86"/>
      <c r="H1871" s="73"/>
      <c r="J1871" s="86"/>
      <c r="K1871" s="86"/>
      <c r="M1871" s="72"/>
      <c r="O1871" s="86"/>
      <c r="P1871" s="92"/>
    </row>
    <row r="1872" spans="2:16" ht="15.75" x14ac:dyDescent="0.25">
      <c r="B1872" s="74"/>
      <c r="C1872" s="73"/>
      <c r="E1872" s="86"/>
      <c r="F1872" s="86"/>
      <c r="H1872" s="73"/>
      <c r="J1872" s="86"/>
      <c r="K1872" s="86"/>
      <c r="M1872" s="72"/>
      <c r="N1872" s="73"/>
      <c r="O1872" s="86"/>
      <c r="P1872" s="92"/>
    </row>
    <row r="1873" spans="2:16" ht="15.75" x14ac:dyDescent="0.25">
      <c r="B1873" s="74"/>
      <c r="C1873" s="73"/>
      <c r="E1873" s="86"/>
      <c r="F1873" s="86"/>
      <c r="H1873" s="73"/>
      <c r="J1873" s="86"/>
      <c r="K1873" s="86"/>
      <c r="M1873" s="72"/>
      <c r="N1873" s="73"/>
      <c r="O1873" s="86"/>
      <c r="P1873" s="92"/>
    </row>
    <row r="1874" spans="2:16" ht="15.75" x14ac:dyDescent="0.25">
      <c r="B1874" s="70"/>
      <c r="C1874" s="133"/>
      <c r="D1874" s="133"/>
      <c r="E1874" s="133"/>
      <c r="F1874" s="133"/>
      <c r="J1874" s="86"/>
      <c r="K1874" s="86"/>
      <c r="O1874" s="86"/>
      <c r="P1874" s="92"/>
    </row>
    <row r="1875" spans="2:16" ht="15.75" x14ac:dyDescent="0.25">
      <c r="B1875" s="74"/>
      <c r="C1875" s="133"/>
      <c r="D1875" s="133"/>
      <c r="E1875" s="133"/>
      <c r="F1875" s="133"/>
      <c r="H1875" s="77"/>
      <c r="J1875" s="86"/>
      <c r="K1875" s="86"/>
      <c r="M1875" s="77"/>
      <c r="O1875" s="86"/>
      <c r="P1875" s="92"/>
    </row>
    <row r="1876" spans="2:16" ht="15.75" x14ac:dyDescent="0.25">
      <c r="B1876" s="74"/>
      <c r="C1876" s="133"/>
      <c r="D1876" s="133"/>
      <c r="E1876" s="133"/>
      <c r="F1876" s="133"/>
      <c r="H1876" s="77"/>
      <c r="J1876" s="86"/>
      <c r="K1876" s="86"/>
      <c r="M1876" s="77"/>
      <c r="O1876" s="86"/>
      <c r="P1876" s="92"/>
    </row>
    <row r="1877" spans="2:16" ht="15.75" x14ac:dyDescent="0.25">
      <c r="B1877" s="74"/>
      <c r="C1877" s="81"/>
      <c r="D1877" s="81"/>
      <c r="E1877" s="81"/>
      <c r="F1877" s="81"/>
      <c r="H1877" s="77"/>
      <c r="J1877" s="86"/>
      <c r="K1877" s="86"/>
      <c r="M1877" s="77"/>
      <c r="O1877" s="86"/>
      <c r="P1877" s="92"/>
    </row>
    <row r="1878" spans="2:16" ht="15.75" x14ac:dyDescent="0.25">
      <c r="B1878" s="70"/>
      <c r="E1878" s="86"/>
      <c r="F1878" s="86"/>
      <c r="H1878" s="133"/>
      <c r="I1878" s="133"/>
      <c r="J1878" s="133"/>
      <c r="K1878" s="133"/>
      <c r="O1878" s="86"/>
      <c r="P1878" s="92"/>
    </row>
    <row r="1879" spans="2:16" ht="15.75" x14ac:dyDescent="0.25">
      <c r="B1879" s="75"/>
      <c r="C1879" s="82"/>
      <c r="D1879" s="76"/>
      <c r="E1879" s="89"/>
      <c r="F1879" s="89"/>
      <c r="G1879" s="76"/>
      <c r="H1879" s="134"/>
      <c r="I1879" s="134"/>
      <c r="J1879" s="134"/>
      <c r="K1879" s="134"/>
      <c r="L1879" s="76"/>
      <c r="M1879" s="82"/>
      <c r="N1879" s="76"/>
      <c r="O1879" s="89"/>
      <c r="P1879" s="90"/>
    </row>
  </sheetData>
  <sheetProtection algorithmName="SHA-512" hashValue="Lz8J1ZO2b7CIzTwF+rXaj9jWlDBf/iwnzRg0lrfgmWUqZ1lehiA8JPWuMDGjqCBjPEkuC9D+JoB5cLaJz6H0nA==" saltValue="5fjZt0RyaoKP3SjX4nchZA==" spinCount="100000" sheet="1" objects="1" scenarios="1"/>
  <customSheetViews>
    <customSheetView guid="{FCA35455-335F-4626-96F0-BE56B1506CD1}" scale="70" hiddenRows="1" topLeftCell="A428">
      <selection activeCell="I1886" sqref="I1886"/>
      <pageMargins left="0.7" right="0.7" top="0.75" bottom="0.75" header="0.3" footer="0.3"/>
      <pageSetup orientation="portrait" r:id="rId1"/>
    </customSheetView>
    <customSheetView guid="{AC4B4CCF-BBC3-4509-AA28-900EA04D9756}" scale="70" hiddenRows="1" topLeftCell="A428">
      <selection activeCell="I1886" sqref="I1886"/>
      <pageMargins left="0.7" right="0.7" top="0.75" bottom="0.75" header="0.3" footer="0.3"/>
      <pageSetup orientation="portrait" r:id="rId2"/>
    </customSheetView>
    <customSheetView guid="{8C97AF9F-B562-4B43-9554-4EA4A9ADCFA1}" scale="70" hiddenRows="1" topLeftCell="A428">
      <selection activeCell="I1886" sqref="I1886"/>
      <pageMargins left="0.7" right="0.7" top="0.75" bottom="0.75" header="0.3" footer="0.3"/>
      <pageSetup orientation="portrait" r:id="rId3"/>
    </customSheetView>
  </customSheetViews>
  <mergeCells count="353">
    <mergeCell ref="C1:F1"/>
    <mergeCell ref="H1:K1"/>
    <mergeCell ref="M1:P1"/>
    <mergeCell ref="C10:D10"/>
    <mergeCell ref="H10:I10"/>
    <mergeCell ref="M10:N10"/>
    <mergeCell ref="C25:F27"/>
    <mergeCell ref="H28:I28"/>
    <mergeCell ref="M28:N28"/>
    <mergeCell ref="H30:K31"/>
    <mergeCell ref="C33:D33"/>
    <mergeCell ref="M33:N33"/>
    <mergeCell ref="C15:D15"/>
    <mergeCell ref="H15:I15"/>
    <mergeCell ref="M15:N15"/>
    <mergeCell ref="C22:D22"/>
    <mergeCell ref="H22:I22"/>
    <mergeCell ref="M22:N22"/>
    <mergeCell ref="C74:F76"/>
    <mergeCell ref="H78:K79"/>
    <mergeCell ref="C85:F87"/>
    <mergeCell ref="H89:K90"/>
    <mergeCell ref="C96:F98"/>
    <mergeCell ref="H100:K101"/>
    <mergeCell ref="C41:F43"/>
    <mergeCell ref="H45:K46"/>
    <mergeCell ref="C52:F54"/>
    <mergeCell ref="H56:K57"/>
    <mergeCell ref="C63:F65"/>
    <mergeCell ref="H67:K68"/>
    <mergeCell ref="C140:F142"/>
    <mergeCell ref="H144:K145"/>
    <mergeCell ref="C151:F153"/>
    <mergeCell ref="H155:K156"/>
    <mergeCell ref="C158:F160"/>
    <mergeCell ref="C169:F171"/>
    <mergeCell ref="C107:F109"/>
    <mergeCell ref="H111:K112"/>
    <mergeCell ref="C118:F120"/>
    <mergeCell ref="H122:K123"/>
    <mergeCell ref="C129:F131"/>
    <mergeCell ref="H133:K134"/>
    <mergeCell ref="H206:K207"/>
    <mergeCell ref="C213:F215"/>
    <mergeCell ref="H217:K218"/>
    <mergeCell ref="C224:F226"/>
    <mergeCell ref="H228:K229"/>
    <mergeCell ref="C235:F237"/>
    <mergeCell ref="H173:K174"/>
    <mergeCell ref="C180:F182"/>
    <mergeCell ref="H184:K185"/>
    <mergeCell ref="C191:F193"/>
    <mergeCell ref="H195:K196"/>
    <mergeCell ref="C202:F204"/>
    <mergeCell ref="H272:K273"/>
    <mergeCell ref="C279:F281"/>
    <mergeCell ref="H283:K284"/>
    <mergeCell ref="C290:F292"/>
    <mergeCell ref="H294:K295"/>
    <mergeCell ref="C301:F303"/>
    <mergeCell ref="H239:K240"/>
    <mergeCell ref="C246:F248"/>
    <mergeCell ref="H250:K251"/>
    <mergeCell ref="C257:F259"/>
    <mergeCell ref="H261:K262"/>
    <mergeCell ref="C268:F270"/>
    <mergeCell ref="H338:K339"/>
    <mergeCell ref="C345:F347"/>
    <mergeCell ref="H349:K350"/>
    <mergeCell ref="C356:F358"/>
    <mergeCell ref="H360:K361"/>
    <mergeCell ref="C367:F369"/>
    <mergeCell ref="H305:K306"/>
    <mergeCell ref="C312:F314"/>
    <mergeCell ref="H316:K317"/>
    <mergeCell ref="C323:F325"/>
    <mergeCell ref="H327:K328"/>
    <mergeCell ref="C334:F336"/>
    <mergeCell ref="H404:K405"/>
    <mergeCell ref="C411:F413"/>
    <mergeCell ref="H415:K416"/>
    <mergeCell ref="C422:F424"/>
    <mergeCell ref="H426:K427"/>
    <mergeCell ref="C433:F435"/>
    <mergeCell ref="H371:K372"/>
    <mergeCell ref="C378:F380"/>
    <mergeCell ref="H382:K383"/>
    <mergeCell ref="C389:F391"/>
    <mergeCell ref="H393:K394"/>
    <mergeCell ref="C400:F402"/>
    <mergeCell ref="H470:K471"/>
    <mergeCell ref="C477:F479"/>
    <mergeCell ref="H481:K482"/>
    <mergeCell ref="C488:F490"/>
    <mergeCell ref="H492:K493"/>
    <mergeCell ref="C499:F501"/>
    <mergeCell ref="H437:K438"/>
    <mergeCell ref="C444:F446"/>
    <mergeCell ref="H448:K449"/>
    <mergeCell ref="C455:F457"/>
    <mergeCell ref="H459:K460"/>
    <mergeCell ref="C466:F468"/>
    <mergeCell ref="H536:K537"/>
    <mergeCell ref="C543:F545"/>
    <mergeCell ref="H547:K548"/>
    <mergeCell ref="C554:F556"/>
    <mergeCell ref="H558:K559"/>
    <mergeCell ref="C565:F567"/>
    <mergeCell ref="H503:K504"/>
    <mergeCell ref="C510:F512"/>
    <mergeCell ref="H514:K515"/>
    <mergeCell ref="C521:F523"/>
    <mergeCell ref="H525:K526"/>
    <mergeCell ref="C532:F534"/>
    <mergeCell ref="H602:K603"/>
    <mergeCell ref="C609:F611"/>
    <mergeCell ref="H613:K614"/>
    <mergeCell ref="C620:F622"/>
    <mergeCell ref="H624:K625"/>
    <mergeCell ref="C631:F633"/>
    <mergeCell ref="H569:K570"/>
    <mergeCell ref="C576:F578"/>
    <mergeCell ref="H580:K581"/>
    <mergeCell ref="C587:F589"/>
    <mergeCell ref="H591:K592"/>
    <mergeCell ref="C598:F600"/>
    <mergeCell ref="H668:K669"/>
    <mergeCell ref="C675:F677"/>
    <mergeCell ref="H679:K680"/>
    <mergeCell ref="C686:F688"/>
    <mergeCell ref="H690:K691"/>
    <mergeCell ref="C697:F699"/>
    <mergeCell ref="H635:K636"/>
    <mergeCell ref="C642:F644"/>
    <mergeCell ref="H646:K647"/>
    <mergeCell ref="C653:F655"/>
    <mergeCell ref="H657:K658"/>
    <mergeCell ref="C664:F666"/>
    <mergeCell ref="H734:K735"/>
    <mergeCell ref="C741:F743"/>
    <mergeCell ref="H745:K746"/>
    <mergeCell ref="C752:F754"/>
    <mergeCell ref="H756:K757"/>
    <mergeCell ref="C763:F765"/>
    <mergeCell ref="H701:K702"/>
    <mergeCell ref="C708:F710"/>
    <mergeCell ref="H712:K713"/>
    <mergeCell ref="C719:F721"/>
    <mergeCell ref="H723:K724"/>
    <mergeCell ref="C730:F732"/>
    <mergeCell ref="H800:K801"/>
    <mergeCell ref="C807:F809"/>
    <mergeCell ref="H811:K812"/>
    <mergeCell ref="C818:F820"/>
    <mergeCell ref="H822:K823"/>
    <mergeCell ref="C829:F831"/>
    <mergeCell ref="H767:K768"/>
    <mergeCell ref="C774:F776"/>
    <mergeCell ref="H778:K779"/>
    <mergeCell ref="C785:F787"/>
    <mergeCell ref="H789:K790"/>
    <mergeCell ref="C796:F798"/>
    <mergeCell ref="H866:K867"/>
    <mergeCell ref="C873:F875"/>
    <mergeCell ref="H877:K878"/>
    <mergeCell ref="C884:F886"/>
    <mergeCell ref="H888:K889"/>
    <mergeCell ref="C895:F897"/>
    <mergeCell ref="H833:K834"/>
    <mergeCell ref="C840:F842"/>
    <mergeCell ref="H844:K845"/>
    <mergeCell ref="C851:F853"/>
    <mergeCell ref="H855:K856"/>
    <mergeCell ref="C862:F864"/>
    <mergeCell ref="H932:K933"/>
    <mergeCell ref="C939:F941"/>
    <mergeCell ref="H943:K944"/>
    <mergeCell ref="C950:F952"/>
    <mergeCell ref="H954:K955"/>
    <mergeCell ref="C961:F963"/>
    <mergeCell ref="H899:K900"/>
    <mergeCell ref="C906:F908"/>
    <mergeCell ref="H910:K911"/>
    <mergeCell ref="C917:F919"/>
    <mergeCell ref="H921:K922"/>
    <mergeCell ref="C928:F930"/>
    <mergeCell ref="H998:K999"/>
    <mergeCell ref="C1005:F1007"/>
    <mergeCell ref="H1009:K1010"/>
    <mergeCell ref="C1016:F1018"/>
    <mergeCell ref="H1020:K1021"/>
    <mergeCell ref="C1027:F1029"/>
    <mergeCell ref="H965:K966"/>
    <mergeCell ref="C972:F974"/>
    <mergeCell ref="H976:K977"/>
    <mergeCell ref="C983:F985"/>
    <mergeCell ref="H987:K988"/>
    <mergeCell ref="C994:F996"/>
    <mergeCell ref="H1064:K1065"/>
    <mergeCell ref="C1071:F1073"/>
    <mergeCell ref="H1075:K1076"/>
    <mergeCell ref="C1082:F1084"/>
    <mergeCell ref="H1086:K1087"/>
    <mergeCell ref="C1093:F1095"/>
    <mergeCell ref="H1031:K1032"/>
    <mergeCell ref="C1038:F1040"/>
    <mergeCell ref="H1042:K1043"/>
    <mergeCell ref="C1049:F1051"/>
    <mergeCell ref="H1053:K1054"/>
    <mergeCell ref="C1060:F1062"/>
    <mergeCell ref="H1130:K1131"/>
    <mergeCell ref="C1137:F1139"/>
    <mergeCell ref="H1141:K1142"/>
    <mergeCell ref="C1148:F1150"/>
    <mergeCell ref="H1152:K1153"/>
    <mergeCell ref="C1159:F1161"/>
    <mergeCell ref="H1097:K1098"/>
    <mergeCell ref="C1104:F1106"/>
    <mergeCell ref="H1108:K1109"/>
    <mergeCell ref="C1115:F1117"/>
    <mergeCell ref="H1119:K1120"/>
    <mergeCell ref="C1126:F1128"/>
    <mergeCell ref="H1196:K1197"/>
    <mergeCell ref="C1203:F1205"/>
    <mergeCell ref="H1207:K1208"/>
    <mergeCell ref="C1214:F1216"/>
    <mergeCell ref="H1218:K1219"/>
    <mergeCell ref="C1225:F1227"/>
    <mergeCell ref="H1163:K1164"/>
    <mergeCell ref="C1170:F1172"/>
    <mergeCell ref="H1174:K1175"/>
    <mergeCell ref="C1181:F1183"/>
    <mergeCell ref="H1185:K1186"/>
    <mergeCell ref="C1192:F1194"/>
    <mergeCell ref="H1262:K1263"/>
    <mergeCell ref="C1269:F1271"/>
    <mergeCell ref="H1273:K1274"/>
    <mergeCell ref="C1280:F1282"/>
    <mergeCell ref="H1284:K1285"/>
    <mergeCell ref="C1291:F1293"/>
    <mergeCell ref="H1229:K1230"/>
    <mergeCell ref="C1236:F1238"/>
    <mergeCell ref="H1240:K1241"/>
    <mergeCell ref="C1247:F1249"/>
    <mergeCell ref="H1251:K1252"/>
    <mergeCell ref="C1258:F1260"/>
    <mergeCell ref="H1328:K1329"/>
    <mergeCell ref="C1335:F1337"/>
    <mergeCell ref="H1339:K1340"/>
    <mergeCell ref="C1346:F1348"/>
    <mergeCell ref="H1350:K1351"/>
    <mergeCell ref="C1357:F1359"/>
    <mergeCell ref="H1295:K1296"/>
    <mergeCell ref="C1302:F1304"/>
    <mergeCell ref="H1306:K1307"/>
    <mergeCell ref="C1313:F1315"/>
    <mergeCell ref="H1317:K1318"/>
    <mergeCell ref="C1324:F1326"/>
    <mergeCell ref="H1394:K1395"/>
    <mergeCell ref="C1401:F1403"/>
    <mergeCell ref="H1405:K1406"/>
    <mergeCell ref="C1412:F1414"/>
    <mergeCell ref="H1416:K1417"/>
    <mergeCell ref="C1423:F1425"/>
    <mergeCell ref="H1361:K1362"/>
    <mergeCell ref="C1368:F1370"/>
    <mergeCell ref="H1372:K1373"/>
    <mergeCell ref="C1379:F1381"/>
    <mergeCell ref="H1383:K1384"/>
    <mergeCell ref="C1390:F1392"/>
    <mergeCell ref="H1460:K1461"/>
    <mergeCell ref="C1467:F1469"/>
    <mergeCell ref="H1471:K1472"/>
    <mergeCell ref="C1478:F1480"/>
    <mergeCell ref="H1482:K1483"/>
    <mergeCell ref="C1489:F1491"/>
    <mergeCell ref="H1427:K1428"/>
    <mergeCell ref="C1434:F1436"/>
    <mergeCell ref="H1438:K1439"/>
    <mergeCell ref="C1445:F1447"/>
    <mergeCell ref="H1449:K1450"/>
    <mergeCell ref="C1456:F1458"/>
    <mergeCell ref="H1526:K1527"/>
    <mergeCell ref="C1533:F1535"/>
    <mergeCell ref="H1537:K1538"/>
    <mergeCell ref="C1544:F1546"/>
    <mergeCell ref="H1548:K1549"/>
    <mergeCell ref="C1555:F1557"/>
    <mergeCell ref="H1493:K1494"/>
    <mergeCell ref="C1500:F1502"/>
    <mergeCell ref="H1504:K1505"/>
    <mergeCell ref="C1511:F1513"/>
    <mergeCell ref="H1515:K1516"/>
    <mergeCell ref="C1522:F1524"/>
    <mergeCell ref="H1592:K1593"/>
    <mergeCell ref="C1599:F1601"/>
    <mergeCell ref="H1603:K1604"/>
    <mergeCell ref="C1610:F1612"/>
    <mergeCell ref="H1614:K1615"/>
    <mergeCell ref="C1621:F1623"/>
    <mergeCell ref="H1559:K1560"/>
    <mergeCell ref="C1566:F1568"/>
    <mergeCell ref="H1570:K1571"/>
    <mergeCell ref="C1577:F1579"/>
    <mergeCell ref="H1581:K1582"/>
    <mergeCell ref="C1588:F1590"/>
    <mergeCell ref="H1658:K1659"/>
    <mergeCell ref="C1665:F1667"/>
    <mergeCell ref="H1669:K1670"/>
    <mergeCell ref="C1676:F1678"/>
    <mergeCell ref="H1680:K1681"/>
    <mergeCell ref="C1687:F1689"/>
    <mergeCell ref="H1625:K1626"/>
    <mergeCell ref="C1632:F1634"/>
    <mergeCell ref="H1636:K1637"/>
    <mergeCell ref="C1643:F1645"/>
    <mergeCell ref="H1647:K1648"/>
    <mergeCell ref="C1654:F1656"/>
    <mergeCell ref="H1724:K1725"/>
    <mergeCell ref="C1731:F1733"/>
    <mergeCell ref="H1735:K1736"/>
    <mergeCell ref="C1742:F1744"/>
    <mergeCell ref="H1746:K1747"/>
    <mergeCell ref="C1753:F1755"/>
    <mergeCell ref="H1691:K1692"/>
    <mergeCell ref="C1698:F1700"/>
    <mergeCell ref="H1702:K1703"/>
    <mergeCell ref="C1709:F1711"/>
    <mergeCell ref="H1713:K1714"/>
    <mergeCell ref="C1720:F1722"/>
    <mergeCell ref="H1790:K1791"/>
    <mergeCell ref="C1797:F1799"/>
    <mergeCell ref="H1801:K1802"/>
    <mergeCell ref="C1808:F1810"/>
    <mergeCell ref="H1812:K1813"/>
    <mergeCell ref="C1819:F1821"/>
    <mergeCell ref="H1757:K1758"/>
    <mergeCell ref="C1764:F1766"/>
    <mergeCell ref="H1768:K1769"/>
    <mergeCell ref="C1775:F1777"/>
    <mergeCell ref="H1779:K1780"/>
    <mergeCell ref="C1786:F1788"/>
    <mergeCell ref="H1856:K1857"/>
    <mergeCell ref="C1863:F1865"/>
    <mergeCell ref="H1867:K1868"/>
    <mergeCell ref="C1874:F1876"/>
    <mergeCell ref="H1878:K1879"/>
    <mergeCell ref="H1823:K1824"/>
    <mergeCell ref="C1830:F1832"/>
    <mergeCell ref="H1834:K1835"/>
    <mergeCell ref="C1841:F1843"/>
    <mergeCell ref="H1845:K1846"/>
    <mergeCell ref="C1852:F1854"/>
  </mergeCells>
  <pageMargins left="0.7" right="0.7" top="0.75" bottom="0.75" header="0.3" footer="0.3"/>
  <pageSetup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2E0A-C04A-411A-A974-E01AF779A5BB}">
  <sheetPr>
    <pageSetUpPr fitToPage="1"/>
  </sheetPr>
  <dimension ref="B1:F23"/>
  <sheetViews>
    <sheetView zoomScaleNormal="100" workbookViewId="0">
      <selection activeCell="C36" sqref="C36"/>
    </sheetView>
  </sheetViews>
  <sheetFormatPr defaultColWidth="9.140625" defaultRowHeight="15" x14ac:dyDescent="0.2"/>
  <cols>
    <col min="1" max="1" width="9.140625" style="10"/>
    <col min="2" max="2" width="50.7109375" style="14" customWidth="1"/>
    <col min="3" max="3" width="14.42578125" style="10" hidden="1" customWidth="1"/>
    <col min="4" max="4" width="12.7109375" style="10" customWidth="1"/>
    <col min="5" max="5" width="13.28515625" style="10" customWidth="1"/>
    <col min="6" max="6" width="14.42578125" style="10" customWidth="1"/>
    <col min="7" max="16384" width="9.140625" style="10"/>
  </cols>
  <sheetData>
    <row r="1" spans="2:6" x14ac:dyDescent="0.2">
      <c r="C1" s="96">
        <f>Questionnaire!I7</f>
        <v>45473</v>
      </c>
      <c r="F1" s="96" t="str">
        <f>'4th Year AJEs'!B549</f>
        <v xml:space="preserve">  </v>
      </c>
    </row>
    <row r="2" spans="2:6" ht="28.5" x14ac:dyDescent="0.2">
      <c r="C2" s="97" t="s">
        <v>41</v>
      </c>
      <c r="D2" s="97" t="s">
        <v>125</v>
      </c>
      <c r="E2" s="97" t="s">
        <v>126</v>
      </c>
      <c r="F2" s="97" t="s">
        <v>48</v>
      </c>
    </row>
    <row r="3" spans="2:6" ht="15.75" x14ac:dyDescent="0.25">
      <c r="B3" s="108" t="s">
        <v>43</v>
      </c>
      <c r="C3" s="98"/>
    </row>
    <row r="4" spans="2:6" x14ac:dyDescent="0.2">
      <c r="B4" s="73" t="s">
        <v>31</v>
      </c>
      <c r="C4" s="98"/>
      <c r="D4" s="31">
        <f>SUMIF('4th Year AJEs'!$M$428:$M$559,'4th YearTrial Balance Crosswalk'!B4,'4th Year AJEs'!$O$428:$O$559)</f>
        <v>0</v>
      </c>
      <c r="E4" s="31">
        <f>SUMIF('4th Year AJEs'!$N$428:$N$559,'4th YearTrial Balance Crosswalk'!B4,'4th Year AJEs'!$P$428:$P$559)</f>
        <v>0</v>
      </c>
      <c r="F4" s="31">
        <f>C4+D4-E4</f>
        <v>0</v>
      </c>
    </row>
    <row r="5" spans="2:6" x14ac:dyDescent="0.2">
      <c r="B5" s="73" t="s">
        <v>90</v>
      </c>
      <c r="C5" s="31">
        <v>0</v>
      </c>
      <c r="D5" s="31">
        <f>SUMIF('4th Year AJEs'!$M$428:$M$559,'4th YearTrial Balance Crosswalk'!B5,'4th Year AJEs'!$O$428:$O$559)</f>
        <v>0</v>
      </c>
      <c r="E5" s="31">
        <f>SUMIF('4th Year AJEs'!$N$428:$N$559,'4th YearTrial Balance Crosswalk'!B5,'4th Year AJEs'!$P$428:$P$559)</f>
        <v>0</v>
      </c>
      <c r="F5" s="31">
        <f t="shared" ref="F5:F12" si="0">C5+D5-E5</f>
        <v>0</v>
      </c>
    </row>
    <row r="6" spans="2:6" x14ac:dyDescent="0.2">
      <c r="B6" s="73" t="s">
        <v>91</v>
      </c>
      <c r="C6" s="31">
        <v>0</v>
      </c>
      <c r="D6" s="31">
        <f>SUMIF('4th Year AJEs'!$M$428:$M$559,'4th YearTrial Balance Crosswalk'!B6,'4th Year AJEs'!$O$428:$O$559)</f>
        <v>0</v>
      </c>
      <c r="E6" s="31">
        <f>SUMIF('4th Year AJEs'!$N$428:$N$559,'4th YearTrial Balance Crosswalk'!B6,'4th Year AJEs'!$P$428:$P$559)</f>
        <v>0</v>
      </c>
      <c r="F6" s="31">
        <f t="shared" si="0"/>
        <v>0</v>
      </c>
    </row>
    <row r="7" spans="2:6" hidden="1" x14ac:dyDescent="0.2">
      <c r="B7" s="73" t="s">
        <v>25</v>
      </c>
      <c r="C7" s="31">
        <f>Questionnaire!I23</f>
        <v>0</v>
      </c>
      <c r="D7" s="31">
        <f>SUMIF('1st Year AJEs'!$M$4:$M$162,'4th YearTrial Balance Crosswalk'!B7,'1st Year AJEs'!$O$4:$O$162)</f>
        <v>0</v>
      </c>
      <c r="E7" s="31">
        <f>SUMIF('1st Year AJEs'!$N$4:$N$162,'4th YearTrial Balance Crosswalk'!B7,'1st Year AJEs'!$P$4:$P$162)</f>
        <v>0</v>
      </c>
      <c r="F7" s="31">
        <f t="shared" si="0"/>
        <v>0</v>
      </c>
    </row>
    <row r="8" spans="2:6" hidden="1" x14ac:dyDescent="0.2">
      <c r="B8" s="14" t="s">
        <v>24</v>
      </c>
      <c r="C8" s="31">
        <f>Questionnaire!I24</f>
        <v>0</v>
      </c>
      <c r="D8" s="31">
        <f>SUMIF('1st Year AJEs'!$M$4:$M$162,'4th YearTrial Balance Crosswalk'!B8,'1st Year AJEs'!$O$4:$O$162)</f>
        <v>0</v>
      </c>
      <c r="E8" s="31">
        <f>SUMIF('1st Year AJEs'!$N$4:$N$162,'4th YearTrial Balance Crosswalk'!B8,'1st Year AJEs'!$P$4:$P$162)</f>
        <v>0</v>
      </c>
      <c r="F8" s="31">
        <f t="shared" si="0"/>
        <v>0</v>
      </c>
    </row>
    <row r="9" spans="2:6" x14ac:dyDescent="0.2">
      <c r="B9" s="73" t="s">
        <v>92</v>
      </c>
      <c r="C9" s="31">
        <v>0</v>
      </c>
      <c r="D9" s="31">
        <f>SUMIF('4th Year AJEs'!$M$428:$M$559,'4th YearTrial Balance Crosswalk'!B9,'4th Year AJEs'!$O$428:$O$559)</f>
        <v>0</v>
      </c>
      <c r="E9" s="31">
        <f>SUMIF('4th Year AJEs'!$N$428:$N$559,'4th YearTrial Balance Crosswalk'!B9,'4th Year AJEs'!$P$428:$P$559)</f>
        <v>0</v>
      </c>
      <c r="F9" s="31">
        <f t="shared" si="0"/>
        <v>0</v>
      </c>
    </row>
    <row r="10" spans="2:6" hidden="1" x14ac:dyDescent="0.2">
      <c r="B10" s="73" t="s">
        <v>27</v>
      </c>
      <c r="C10" s="31">
        <f>Questionnaire!I25</f>
        <v>0</v>
      </c>
      <c r="D10" s="31">
        <f>SUMIF('1st Year AJEs'!$M$4:$M$162,'4th YearTrial Balance Crosswalk'!B10,'1st Year AJEs'!$O$4:$O$162)</f>
        <v>0</v>
      </c>
      <c r="E10" s="31">
        <f>SUMIF('1st Year AJEs'!$N$4:$N$162,'4th YearTrial Balance Crosswalk'!B10,'1st Year AJEs'!$P$4:$P$162)</f>
        <v>0</v>
      </c>
      <c r="F10" s="31">
        <f t="shared" si="0"/>
        <v>0</v>
      </c>
    </row>
    <row r="11" spans="2:6" x14ac:dyDescent="0.2">
      <c r="B11" s="73" t="s">
        <v>60</v>
      </c>
      <c r="C11" s="31">
        <v>0</v>
      </c>
      <c r="D11" s="31">
        <f>SUMIF('4th Year AJEs'!$M$428:$M$559,'4th YearTrial Balance Crosswalk'!B11,'4th Year AJEs'!$O$428:$O$559)</f>
        <v>0</v>
      </c>
      <c r="E11" s="31">
        <f>SUMIF('4th Year AJEs'!$N$428:$N$559,'4th YearTrial Balance Crosswalk'!B11,'4th Year AJEs'!$P$428:$P$559)</f>
        <v>0</v>
      </c>
      <c r="F11" s="31">
        <f t="shared" si="0"/>
        <v>0</v>
      </c>
    </row>
    <row r="12" spans="2:6" x14ac:dyDescent="0.2">
      <c r="B12" s="73" t="s">
        <v>22</v>
      </c>
      <c r="C12" s="31">
        <v>0</v>
      </c>
      <c r="D12" s="31">
        <f>SUMIF('4th Year AJEs'!$M$428:$M$559,'4th YearTrial Balance Crosswalk'!B12,'4th Year AJEs'!$O$428:$O$559)</f>
        <v>0</v>
      </c>
      <c r="E12" s="31">
        <f>SUMIF('4th Year AJEs'!$N$428:$N$559,'4th YearTrial Balance Crosswalk'!B12,'4th Year AJEs'!$P$428:$P$559)</f>
        <v>0</v>
      </c>
      <c r="F12" s="31">
        <f t="shared" si="0"/>
        <v>0</v>
      </c>
    </row>
    <row r="13" spans="2:6" x14ac:dyDescent="0.2">
      <c r="B13" s="73"/>
      <c r="C13" s="31"/>
    </row>
    <row r="14" spans="2:6" x14ac:dyDescent="0.2">
      <c r="C14" s="31"/>
    </row>
    <row r="15" spans="2:6" ht="15.75" x14ac:dyDescent="0.2">
      <c r="B15" s="99" t="s">
        <v>42</v>
      </c>
      <c r="C15" s="31"/>
    </row>
    <row r="16" spans="2:6" x14ac:dyDescent="0.2">
      <c r="B16" s="14" t="s">
        <v>93</v>
      </c>
      <c r="C16" s="31"/>
      <c r="D16" s="31">
        <f>SUMIF('4th Year AJEs'!$M$428:$M$559,'4th YearTrial Balance Crosswalk'!B16,'4th Year AJEs'!$O$428:$O$559)</f>
        <v>0</v>
      </c>
      <c r="E16" s="31">
        <f>SUMIF('4th Year AJEs'!$N$428:$N$559,'4th YearTrial Balance Crosswalk'!B16,'4th Year AJEs'!$P$428:$P$559)</f>
        <v>0</v>
      </c>
      <c r="F16" s="32">
        <f>D16-E16</f>
        <v>0</v>
      </c>
    </row>
    <row r="17" spans="2:6" x14ac:dyDescent="0.2">
      <c r="B17" s="72" t="s">
        <v>94</v>
      </c>
      <c r="C17" s="31"/>
      <c r="D17" s="31">
        <f>SUMIF('4th Year AJEs'!$M$428:$M$559,'4th YearTrial Balance Crosswalk'!B17,'4th Year AJEs'!$O$428:$O$559)</f>
        <v>0</v>
      </c>
      <c r="E17" s="31">
        <f>SUMIF('4th Year AJEs'!$N$428:$N$559,'4th YearTrial Balance Crosswalk'!B17,'4th Year AJEs'!$P$428:$P$559)</f>
        <v>0</v>
      </c>
      <c r="F17" s="32">
        <f t="shared" ref="F17:F18" si="1">D17-E17</f>
        <v>0</v>
      </c>
    </row>
    <row r="18" spans="2:6" x14ac:dyDescent="0.2">
      <c r="B18" s="14" t="s">
        <v>97</v>
      </c>
      <c r="C18" s="31"/>
      <c r="D18" s="31">
        <f>SUMIF('4th Year AJEs'!$M$428:$M$559,'4th YearTrial Balance Crosswalk'!B18,'4th Year AJEs'!$O$428:$O$559)</f>
        <v>0</v>
      </c>
      <c r="E18" s="31">
        <f>SUMIF('4th Year AJEs'!$N$428:$N$559,'4th YearTrial Balance Crosswalk'!B18,'4th Year AJEs'!$P$428:$P$559)</f>
        <v>0</v>
      </c>
      <c r="F18" s="32">
        <f t="shared" si="1"/>
        <v>0</v>
      </c>
    </row>
    <row r="19" spans="2:6" x14ac:dyDescent="0.2">
      <c r="C19" s="31"/>
    </row>
    <row r="20" spans="2:6" x14ac:dyDescent="0.2">
      <c r="C20" s="100"/>
    </row>
    <row r="21" spans="2:6" x14ac:dyDescent="0.2">
      <c r="C21" s="31"/>
    </row>
    <row r="22" spans="2:6" ht="15.75" thickBot="1" x14ac:dyDescent="0.25">
      <c r="B22" s="24"/>
      <c r="C22" s="31"/>
      <c r="D22" s="101">
        <f>SUM(D4:D18)</f>
        <v>0</v>
      </c>
      <c r="E22" s="101">
        <f>SUM(E4:E18)</f>
        <v>0</v>
      </c>
    </row>
    <row r="23" spans="2:6" ht="15.75" thickTop="1" x14ac:dyDescent="0.2">
      <c r="C23" s="31"/>
    </row>
  </sheetData>
  <sheetProtection algorithmName="SHA-512" hashValue="oWGZWkez3KlLc19Nyi4U2UZgtjZkbeNN8xoJ42a7CtEHKA7nc3Qg2GxATZF4ZXVdt2mIE4LF69JJClquect7Ng==" saltValue="kCooXgCg7tnYtQs6Kz0sBw==" spinCount="100000" sheet="1" objects="1" scenarios="1"/>
  <customSheetViews>
    <customSheetView guid="{FCA35455-335F-4626-96F0-BE56B1506CD1}" fitToPage="1" hiddenRows="1" hiddenColumns="1">
      <selection activeCell="D29" sqref="D29"/>
      <pageMargins left="0.7" right="0.7" top="0.75" bottom="0.75" header="0.3" footer="0.3"/>
      <pageSetup fitToHeight="0" orientation="landscape" r:id="rId1"/>
    </customSheetView>
    <customSheetView guid="{AC4B4CCF-BBC3-4509-AA28-900EA04D9756}" fitToPage="1" hiddenRows="1" hiddenColumns="1">
      <selection activeCell="D29" sqref="D29"/>
      <pageMargins left="0.7" right="0.7" top="0.75" bottom="0.75" header="0.3" footer="0.3"/>
      <pageSetup fitToHeight="0" orientation="landscape" r:id="rId2"/>
    </customSheetView>
    <customSheetView guid="{8C97AF9F-B562-4B43-9554-4EA4A9ADCFA1}" fitToPage="1" hiddenRows="1" hiddenColumns="1">
      <selection activeCell="D29" sqref="D29"/>
      <pageMargins left="0.7" right="0.7" top="0.75" bottom="0.75" header="0.3" footer="0.3"/>
      <pageSetup fitToHeight="0" orientation="landscape" r:id="rId3"/>
    </customSheetView>
  </customSheetViews>
  <pageMargins left="0.7" right="0.7" top="0.75" bottom="0.75" header="0.3" footer="0.3"/>
  <pageSetup fitToHeight="0"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252BE-9682-4CC9-B9D1-AF2960378042}">
  <dimension ref="B1:Q647"/>
  <sheetViews>
    <sheetView zoomScale="70" zoomScaleNormal="70" workbookViewId="0">
      <selection activeCell="C36" sqref="C36"/>
    </sheetView>
  </sheetViews>
  <sheetFormatPr defaultColWidth="9.140625" defaultRowHeight="15" x14ac:dyDescent="0.2"/>
  <cols>
    <col min="1" max="1" width="9.140625" style="14"/>
    <col min="2" max="2" width="18.140625" style="14" customWidth="1"/>
    <col min="3" max="3" width="24.7109375" style="14" customWidth="1"/>
    <col min="4" max="4" width="34.42578125" style="14" customWidth="1"/>
    <col min="5" max="5" width="17.7109375" style="14" customWidth="1"/>
    <col min="6" max="6" width="16.7109375" style="14" customWidth="1"/>
    <col min="7" max="7" width="10.42578125" style="14" customWidth="1"/>
    <col min="8" max="8" width="33.42578125" style="14" customWidth="1"/>
    <col min="9" max="9" width="28.42578125" style="14" customWidth="1"/>
    <col min="10" max="10" width="18.42578125" style="14" customWidth="1"/>
    <col min="11" max="11" width="20.28515625" style="14" customWidth="1"/>
    <col min="12" max="12" width="7.42578125" style="14" customWidth="1"/>
    <col min="13" max="13" width="25.28515625" style="14" customWidth="1"/>
    <col min="14" max="14" width="52" style="14" customWidth="1"/>
    <col min="15" max="15" width="15.140625" style="14" customWidth="1"/>
    <col min="16" max="16" width="19.28515625" style="14" customWidth="1"/>
    <col min="17" max="17" width="14.7109375" style="14" customWidth="1"/>
    <col min="18" max="16384" width="9.140625" style="14"/>
  </cols>
  <sheetData>
    <row r="1" spans="2:16" ht="15.75" x14ac:dyDescent="0.25">
      <c r="B1" s="54"/>
      <c r="C1" s="135" t="s">
        <v>17</v>
      </c>
      <c r="D1" s="136"/>
      <c r="E1" s="136"/>
      <c r="F1" s="137"/>
      <c r="H1" s="135" t="s">
        <v>18</v>
      </c>
      <c r="I1" s="136"/>
      <c r="J1" s="136"/>
      <c r="K1" s="137"/>
      <c r="M1" s="135" t="s">
        <v>19</v>
      </c>
      <c r="N1" s="136"/>
      <c r="O1" s="136"/>
      <c r="P1" s="137"/>
    </row>
    <row r="2" spans="2:16" ht="15.75" x14ac:dyDescent="0.25">
      <c r="B2" s="54" t="s">
        <v>30</v>
      </c>
      <c r="C2" s="55"/>
      <c r="D2" s="55"/>
      <c r="E2" s="56" t="s">
        <v>20</v>
      </c>
      <c r="F2" s="56" t="s">
        <v>21</v>
      </c>
      <c r="H2" s="55"/>
      <c r="I2" s="55"/>
      <c r="J2" s="56" t="s">
        <v>20</v>
      </c>
      <c r="K2" s="56" t="s">
        <v>21</v>
      </c>
      <c r="M2" s="55"/>
      <c r="N2" s="55"/>
      <c r="O2" s="56" t="s">
        <v>20</v>
      </c>
      <c r="P2" s="56" t="s">
        <v>21</v>
      </c>
    </row>
    <row r="3" spans="2:16" ht="15.75" x14ac:dyDescent="0.25">
      <c r="B3" s="57"/>
      <c r="C3" s="16"/>
      <c r="D3" s="16"/>
      <c r="E3" s="58"/>
      <c r="F3" s="58"/>
      <c r="H3" s="16"/>
      <c r="I3" s="16"/>
      <c r="J3" s="58"/>
      <c r="K3" s="58"/>
      <c r="M3" s="16"/>
      <c r="N3" s="16"/>
      <c r="O3" s="59"/>
      <c r="P3" s="59"/>
    </row>
    <row r="4" spans="2:16" ht="15.75" hidden="1" x14ac:dyDescent="0.25">
      <c r="B4" s="60" t="e">
        <f>IF(Questionnaire!H5&gt;VLOOKUP(Questionnaire!I4,Questionnaire!E39:I42,5,FALSE),Questionnaire!H5,VLOOKUP(Questionnaire!I4,Questionnaire!E39:I42,5,FALSE))</f>
        <v>#N/A</v>
      </c>
      <c r="C4" s="61" t="s">
        <v>23</v>
      </c>
      <c r="D4" s="61"/>
      <c r="E4" s="62">
        <f>-Questionnaire!I25</f>
        <v>0</v>
      </c>
      <c r="F4" s="62"/>
      <c r="G4" s="61"/>
      <c r="H4" s="61" t="s">
        <v>27</v>
      </c>
      <c r="I4" s="63"/>
      <c r="J4" s="62">
        <f>E4</f>
        <v>0</v>
      </c>
      <c r="K4" s="62"/>
      <c r="L4" s="61"/>
      <c r="M4" s="61" t="s">
        <v>27</v>
      </c>
      <c r="N4" s="63"/>
      <c r="O4" s="64">
        <f>J4</f>
        <v>0</v>
      </c>
      <c r="P4" s="65"/>
    </row>
    <row r="5" spans="2:16" ht="15.75" hidden="1" x14ac:dyDescent="0.25">
      <c r="B5" s="66"/>
      <c r="D5" s="14" t="s">
        <v>26</v>
      </c>
      <c r="E5" s="58"/>
      <c r="F5" s="58">
        <f>Questionnaire!I23+Questionnaire!I24</f>
        <v>0</v>
      </c>
      <c r="H5" s="16"/>
      <c r="I5" s="14" t="s">
        <v>23</v>
      </c>
      <c r="J5" s="58"/>
      <c r="K5" s="58">
        <f>J4</f>
        <v>0</v>
      </c>
      <c r="M5" s="14" t="s">
        <v>24</v>
      </c>
      <c r="N5" s="16"/>
      <c r="O5" s="59">
        <f>J7</f>
        <v>0</v>
      </c>
      <c r="P5" s="67"/>
    </row>
    <row r="6" spans="2:16" ht="15.75" hidden="1" x14ac:dyDescent="0.25">
      <c r="B6" s="66"/>
      <c r="C6" s="14" t="str">
        <f>IF(E4&gt;F5,"  ","Cumulative Effect PPA")</f>
        <v>Cumulative Effect PPA</v>
      </c>
      <c r="D6" s="14" t="str">
        <f>IF(E4&gt;F5,"Cumulative Effect PPA","  ")</f>
        <v xml:space="preserve">  </v>
      </c>
      <c r="E6" s="58">
        <f>IF(F5-E4&gt;0,F5-E4,0)</f>
        <v>0</v>
      </c>
      <c r="F6" s="58">
        <f>IF(E4-F5&gt;0,E4-F5,0)</f>
        <v>0</v>
      </c>
      <c r="H6" s="14" t="s">
        <v>26</v>
      </c>
      <c r="I6" s="16"/>
      <c r="J6" s="58">
        <f>F5</f>
        <v>0</v>
      </c>
      <c r="K6" s="58"/>
      <c r="M6" s="16"/>
      <c r="N6" s="14" t="s">
        <v>25</v>
      </c>
      <c r="O6" s="59"/>
      <c r="P6" s="67">
        <f>K8</f>
        <v>0</v>
      </c>
    </row>
    <row r="7" spans="2:16" ht="15.75" hidden="1" x14ac:dyDescent="0.25">
      <c r="B7" s="66"/>
      <c r="C7" s="16"/>
      <c r="D7" s="16"/>
      <c r="E7" s="58"/>
      <c r="F7" s="58"/>
      <c r="H7" s="14" t="s">
        <v>24</v>
      </c>
      <c r="I7" s="16"/>
      <c r="J7" s="58">
        <f>-Questionnaire!I24</f>
        <v>0</v>
      </c>
      <c r="K7" s="58"/>
      <c r="M7" s="14" t="str">
        <f>C6</f>
        <v>Cumulative Effect PPA</v>
      </c>
      <c r="N7" s="14" t="str">
        <f>D6</f>
        <v xml:space="preserve">  </v>
      </c>
      <c r="O7" s="59">
        <f>E6</f>
        <v>0</v>
      </c>
      <c r="P7" s="67">
        <f>F6</f>
        <v>0</v>
      </c>
    </row>
    <row r="8" spans="2:16" ht="15.75" hidden="1" x14ac:dyDescent="0.25">
      <c r="B8" s="66"/>
      <c r="C8" s="16"/>
      <c r="D8" s="16"/>
      <c r="E8" s="58"/>
      <c r="F8" s="58"/>
      <c r="H8" s="16"/>
      <c r="I8" s="14" t="s">
        <v>25</v>
      </c>
      <c r="J8" s="58"/>
      <c r="K8" s="58">
        <f>Questionnaire!I23</f>
        <v>0</v>
      </c>
      <c r="M8" s="16"/>
      <c r="N8" s="16"/>
      <c r="O8" s="59"/>
      <c r="P8" s="67"/>
    </row>
    <row r="9" spans="2:16" ht="15.75" hidden="1" x14ac:dyDescent="0.25">
      <c r="B9" s="66"/>
      <c r="C9" s="16"/>
      <c r="D9" s="16"/>
      <c r="E9" s="58"/>
      <c r="F9" s="58"/>
      <c r="I9" s="16"/>
      <c r="J9" s="58"/>
      <c r="K9" s="58"/>
      <c r="M9" s="16"/>
      <c r="N9" s="16"/>
      <c r="O9" s="59"/>
      <c r="P9" s="67"/>
    </row>
    <row r="10" spans="2:16" ht="33" hidden="1" customHeight="1" x14ac:dyDescent="0.25">
      <c r="B10" s="66"/>
      <c r="C10" s="140" t="s">
        <v>59</v>
      </c>
      <c r="D10" s="140"/>
      <c r="E10" s="58"/>
      <c r="F10" s="58"/>
      <c r="H10" s="140" t="s">
        <v>59</v>
      </c>
      <c r="I10" s="140"/>
      <c r="J10" s="58"/>
      <c r="K10" s="58"/>
      <c r="M10" s="140" t="s">
        <v>59</v>
      </c>
      <c r="N10" s="140"/>
      <c r="O10" s="59"/>
      <c r="P10" s="67"/>
    </row>
    <row r="11" spans="2:16" ht="15.75" hidden="1" x14ac:dyDescent="0.25">
      <c r="B11" s="60" t="e">
        <f>IF(Questionnaire!H5&gt;VLOOKUP(Questionnaire!I4,Questionnaire!E39:I42,5,FALSE),Questionnaire!H5,VLOOKUP(Questionnaire!I4,Questionnaire!E39:I42,5,FALSE))</f>
        <v>#N/A</v>
      </c>
      <c r="C11" s="61" t="s">
        <v>26</v>
      </c>
      <c r="D11" s="68"/>
      <c r="E11" s="83">
        <f>Calculations!L7</f>
        <v>0</v>
      </c>
      <c r="F11" s="69"/>
      <c r="G11" s="61"/>
      <c r="H11" s="61" t="s">
        <v>90</v>
      </c>
      <c r="I11" s="61"/>
      <c r="J11" s="83">
        <f>E11</f>
        <v>0</v>
      </c>
      <c r="K11" s="84"/>
      <c r="L11" s="61"/>
      <c r="M11" s="61" t="s">
        <v>90</v>
      </c>
      <c r="N11" s="61"/>
      <c r="O11" s="83">
        <f>J11</f>
        <v>0</v>
      </c>
      <c r="P11" s="85"/>
    </row>
    <row r="12" spans="2:16" ht="15.75" hidden="1" x14ac:dyDescent="0.25">
      <c r="B12" s="70"/>
      <c r="D12" s="14" t="s">
        <v>23</v>
      </c>
      <c r="E12" s="86"/>
      <c r="F12" s="87">
        <f>Calculations!L5</f>
        <v>0</v>
      </c>
      <c r="H12" s="17" t="s">
        <v>23</v>
      </c>
      <c r="I12" s="71"/>
      <c r="J12" s="87">
        <f>K13</f>
        <v>0</v>
      </c>
      <c r="K12" s="86"/>
      <c r="N12" s="14" t="s">
        <v>92</v>
      </c>
      <c r="O12" s="87"/>
      <c r="P12" s="88">
        <f>K13</f>
        <v>0</v>
      </c>
    </row>
    <row r="13" spans="2:16" ht="15.75" hidden="1" x14ac:dyDescent="0.25">
      <c r="B13" s="70"/>
      <c r="C13" s="72"/>
      <c r="D13" s="17" t="str">
        <f>IF(Questionnaire!I5&lt;=Questionnaire!I7,"Cumulative Effect PPA","Cash")</f>
        <v>Cumulative Effect PPA</v>
      </c>
      <c r="E13" s="86"/>
      <c r="F13" s="87">
        <f>E11-F12</f>
        <v>0</v>
      </c>
      <c r="I13" s="14" t="s">
        <v>92</v>
      </c>
      <c r="J13" s="86"/>
      <c r="K13" s="87">
        <f>F12</f>
        <v>0</v>
      </c>
      <c r="M13" s="73"/>
      <c r="N13" s="14" t="s">
        <v>31</v>
      </c>
      <c r="O13" s="87"/>
      <c r="P13" s="88">
        <f>F13</f>
        <v>0</v>
      </c>
    </row>
    <row r="14" spans="2:16" ht="15.75" hidden="1" x14ac:dyDescent="0.25">
      <c r="B14" s="74"/>
      <c r="E14" s="86"/>
      <c r="F14" s="86"/>
      <c r="H14" s="73"/>
      <c r="I14" s="14" t="s">
        <v>26</v>
      </c>
      <c r="J14" s="86"/>
      <c r="K14" s="87">
        <f>J11</f>
        <v>0</v>
      </c>
      <c r="N14" s="72"/>
      <c r="O14" s="87"/>
      <c r="P14" s="88"/>
    </row>
    <row r="15" spans="2:16" ht="67.5" hidden="1" customHeight="1" x14ac:dyDescent="0.25">
      <c r="B15" s="75"/>
      <c r="C15" s="138" t="s">
        <v>117</v>
      </c>
      <c r="D15" s="138"/>
      <c r="E15" s="89"/>
      <c r="F15" s="89"/>
      <c r="G15" s="76"/>
      <c r="H15" s="138" t="s">
        <v>117</v>
      </c>
      <c r="I15" s="138"/>
      <c r="J15" s="89"/>
      <c r="K15" s="89"/>
      <c r="L15" s="76"/>
      <c r="M15" s="138" t="s">
        <v>117</v>
      </c>
      <c r="N15" s="138"/>
      <c r="O15" s="89"/>
      <c r="P15" s="90"/>
    </row>
    <row r="16" spans="2:16" ht="15.75" hidden="1" x14ac:dyDescent="0.25">
      <c r="B16" s="54"/>
      <c r="C16" s="77"/>
      <c r="E16" s="34"/>
      <c r="F16" s="34"/>
      <c r="H16" s="77"/>
      <c r="J16" s="34"/>
      <c r="K16" s="34"/>
      <c r="M16" s="77"/>
      <c r="N16" s="73"/>
      <c r="O16" s="34"/>
      <c r="P16" s="34"/>
    </row>
    <row r="17" spans="2:16" ht="15.75" hidden="1" x14ac:dyDescent="0.25">
      <c r="B17" s="54"/>
      <c r="C17" s="77"/>
      <c r="E17" s="34"/>
      <c r="F17" s="34"/>
      <c r="H17" s="77"/>
      <c r="J17" s="34"/>
      <c r="K17" s="34"/>
      <c r="M17" s="77"/>
      <c r="N17" s="73"/>
      <c r="O17" s="34"/>
      <c r="P17" s="34"/>
    </row>
    <row r="18" spans="2:16" ht="15.75" hidden="1" x14ac:dyDescent="0.25">
      <c r="B18" s="60" t="e">
        <f>B11</f>
        <v>#N/A</v>
      </c>
      <c r="C18" s="61" t="s">
        <v>32</v>
      </c>
      <c r="D18" s="61"/>
      <c r="E18" s="84">
        <f>IFERROR(-VLOOKUP(B18,Calculations!$G$10:$N$448,8,FALSE),0)</f>
        <v>0</v>
      </c>
      <c r="F18" s="84"/>
      <c r="G18" s="61"/>
      <c r="H18" s="61" t="s">
        <v>92</v>
      </c>
      <c r="I18" s="61"/>
      <c r="J18" s="84">
        <f>K20</f>
        <v>0</v>
      </c>
      <c r="K18" s="84"/>
      <c r="L18" s="61"/>
      <c r="M18" s="61" t="s">
        <v>92</v>
      </c>
      <c r="N18" s="68"/>
      <c r="O18" s="84">
        <f>J18</f>
        <v>0</v>
      </c>
      <c r="P18" s="91"/>
    </row>
    <row r="19" spans="2:16" ht="15.75" hidden="1" x14ac:dyDescent="0.25">
      <c r="B19" s="74"/>
      <c r="C19" s="14" t="s">
        <v>33</v>
      </c>
      <c r="E19" s="86">
        <f>IFERROR(VLOOKUP(B18,Calculations!$G$10:$M$448,7,FALSE),0)</f>
        <v>0</v>
      </c>
      <c r="F19" s="86"/>
      <c r="H19" s="14" t="s">
        <v>35</v>
      </c>
      <c r="J19" s="86">
        <f>K21</f>
        <v>0</v>
      </c>
      <c r="K19" s="86"/>
      <c r="M19" s="14" t="s">
        <v>94</v>
      </c>
      <c r="N19" s="73"/>
      <c r="O19" s="86">
        <f>J19</f>
        <v>0</v>
      </c>
      <c r="P19" s="92"/>
    </row>
    <row r="20" spans="2:16" ht="15.75" hidden="1" x14ac:dyDescent="0.25">
      <c r="B20" s="70"/>
      <c r="C20" s="73"/>
      <c r="D20" s="14" t="s">
        <v>31</v>
      </c>
      <c r="E20" s="86"/>
      <c r="F20" s="86">
        <f>E18+E19</f>
        <v>0</v>
      </c>
      <c r="H20" s="73"/>
      <c r="I20" s="14" t="s">
        <v>32</v>
      </c>
      <c r="J20" s="86"/>
      <c r="K20" s="86">
        <f>E18</f>
        <v>0</v>
      </c>
      <c r="M20" s="72"/>
      <c r="N20" s="14" t="s">
        <v>31</v>
      </c>
      <c r="O20" s="86"/>
      <c r="P20" s="92">
        <f>F20</f>
        <v>0</v>
      </c>
    </row>
    <row r="21" spans="2:16" ht="15.75" hidden="1" x14ac:dyDescent="0.25">
      <c r="B21" s="74"/>
      <c r="C21" s="73"/>
      <c r="E21" s="86"/>
      <c r="F21" s="86"/>
      <c r="H21" s="73"/>
      <c r="I21" s="14" t="s">
        <v>33</v>
      </c>
      <c r="J21" s="86"/>
      <c r="K21" s="86">
        <f>E19</f>
        <v>0</v>
      </c>
      <c r="M21" s="72"/>
      <c r="N21" s="73"/>
      <c r="O21" s="86"/>
      <c r="P21" s="92"/>
    </row>
    <row r="22" spans="2:16" ht="15.75" hidden="1" x14ac:dyDescent="0.25">
      <c r="B22" s="75"/>
      <c r="C22" s="139" t="s">
        <v>89</v>
      </c>
      <c r="D22" s="139"/>
      <c r="E22" s="89"/>
      <c r="F22" s="89"/>
      <c r="G22" s="76"/>
      <c r="H22" s="139" t="s">
        <v>89</v>
      </c>
      <c r="I22" s="139"/>
      <c r="J22" s="89"/>
      <c r="K22" s="89"/>
      <c r="L22" s="76"/>
      <c r="M22" s="139" t="s">
        <v>89</v>
      </c>
      <c r="N22" s="139"/>
      <c r="O22" s="89"/>
      <c r="P22" s="90"/>
    </row>
    <row r="23" spans="2:16" ht="15.75" hidden="1" x14ac:dyDescent="0.25">
      <c r="B23" s="54"/>
      <c r="C23" s="77"/>
      <c r="E23" s="34"/>
      <c r="F23" s="34"/>
      <c r="H23" s="77"/>
      <c r="I23" s="73"/>
      <c r="J23" s="34"/>
      <c r="K23" s="34"/>
      <c r="M23" s="77"/>
      <c r="N23" s="73"/>
      <c r="O23" s="34"/>
      <c r="P23" s="34"/>
    </row>
    <row r="24" spans="2:16" ht="15.75" hidden="1" x14ac:dyDescent="0.25">
      <c r="B24" s="54"/>
      <c r="C24" s="77"/>
      <c r="E24" s="34"/>
      <c r="F24" s="34"/>
      <c r="H24" s="77"/>
      <c r="I24" s="73"/>
      <c r="J24" s="34"/>
      <c r="K24" s="34"/>
      <c r="M24" s="77"/>
      <c r="N24" s="73"/>
      <c r="O24" s="34"/>
      <c r="P24" s="34"/>
    </row>
    <row r="25" spans="2:16" ht="15.75" hidden="1" x14ac:dyDescent="0.25">
      <c r="B25" s="60" t="e">
        <f>B18</f>
        <v>#N/A</v>
      </c>
      <c r="C25" s="142" t="s">
        <v>34</v>
      </c>
      <c r="D25" s="142"/>
      <c r="E25" s="142"/>
      <c r="F25" s="142"/>
      <c r="G25" s="61"/>
      <c r="H25" s="61" t="s">
        <v>99</v>
      </c>
      <c r="I25" s="61"/>
      <c r="J25" s="84">
        <f>IFERROR(VLOOKUP(B25,Calculations!$Z$10:$AB$448,3,FALSE),0)</f>
        <v>0</v>
      </c>
      <c r="K25" s="84"/>
      <c r="L25" s="61"/>
      <c r="M25" s="61" t="s">
        <v>93</v>
      </c>
      <c r="N25" s="61"/>
      <c r="O25" s="84">
        <f>J25</f>
        <v>0</v>
      </c>
      <c r="P25" s="91"/>
    </row>
    <row r="26" spans="2:16" ht="15.75" hidden="1" x14ac:dyDescent="0.25">
      <c r="B26" s="74"/>
      <c r="C26" s="133"/>
      <c r="D26" s="133"/>
      <c r="E26" s="133"/>
      <c r="F26" s="133"/>
      <c r="H26" s="77"/>
      <c r="I26" s="14" t="s">
        <v>91</v>
      </c>
      <c r="J26" s="86"/>
      <c r="K26" s="86">
        <f>J25</f>
        <v>0</v>
      </c>
      <c r="M26" s="77"/>
      <c r="N26" s="14" t="s">
        <v>91</v>
      </c>
      <c r="O26" s="86"/>
      <c r="P26" s="92">
        <f>O25</f>
        <v>0</v>
      </c>
    </row>
    <row r="27" spans="2:16" ht="15.75" hidden="1" x14ac:dyDescent="0.25">
      <c r="B27" s="74"/>
      <c r="C27" s="133"/>
      <c r="D27" s="133"/>
      <c r="E27" s="133"/>
      <c r="F27" s="133"/>
      <c r="H27" s="77"/>
      <c r="J27" s="86"/>
      <c r="K27" s="86"/>
      <c r="M27" s="77"/>
      <c r="O27" s="86"/>
      <c r="P27" s="92"/>
    </row>
    <row r="28" spans="2:16" ht="15.75" hidden="1" x14ac:dyDescent="0.25">
      <c r="B28" s="78"/>
      <c r="C28" s="76"/>
      <c r="D28" s="79"/>
      <c r="E28" s="89"/>
      <c r="F28" s="89"/>
      <c r="G28" s="76"/>
      <c r="H28" s="139" t="s">
        <v>100</v>
      </c>
      <c r="I28" s="139"/>
      <c r="J28" s="89"/>
      <c r="K28" s="89"/>
      <c r="L28" s="76"/>
      <c r="M28" s="139" t="s">
        <v>100</v>
      </c>
      <c r="N28" s="139"/>
      <c r="O28" s="89"/>
      <c r="P28" s="90"/>
    </row>
    <row r="29" spans="2:16" ht="15.75" hidden="1" x14ac:dyDescent="0.25">
      <c r="B29" s="54"/>
      <c r="E29" s="34"/>
      <c r="F29" s="34"/>
      <c r="H29" s="55"/>
      <c r="I29" s="73"/>
      <c r="J29" s="34"/>
      <c r="K29" s="34"/>
      <c r="O29" s="34"/>
      <c r="P29" s="34"/>
    </row>
    <row r="30" spans="2:16" ht="15.75" hidden="1" x14ac:dyDescent="0.25">
      <c r="B30" s="60" t="e">
        <f>B25</f>
        <v>#N/A</v>
      </c>
      <c r="C30" s="61" t="s">
        <v>98</v>
      </c>
      <c r="D30" s="61"/>
      <c r="E30" s="84">
        <f>IFERROR(VLOOKUP(B30,Calculations!$G$10:$W$448,17,FALSE),0)</f>
        <v>0</v>
      </c>
      <c r="F30" s="84"/>
      <c r="G30" s="61"/>
      <c r="H30" s="142" t="s">
        <v>34</v>
      </c>
      <c r="I30" s="142"/>
      <c r="J30" s="142"/>
      <c r="K30" s="142"/>
      <c r="L30" s="61"/>
      <c r="M30" s="61" t="s">
        <v>95</v>
      </c>
      <c r="N30" s="61"/>
      <c r="O30" s="84">
        <f>E30</f>
        <v>0</v>
      </c>
      <c r="P30" s="91"/>
    </row>
    <row r="31" spans="2:16" ht="15.75" hidden="1" x14ac:dyDescent="0.25">
      <c r="B31" s="74"/>
      <c r="C31" s="77"/>
      <c r="D31" s="14" t="s">
        <v>31</v>
      </c>
      <c r="E31" s="86"/>
      <c r="F31" s="86">
        <f>E30</f>
        <v>0</v>
      </c>
      <c r="H31" s="133"/>
      <c r="I31" s="133"/>
      <c r="J31" s="133"/>
      <c r="K31" s="133"/>
      <c r="M31" s="77"/>
      <c r="N31" s="14" t="s">
        <v>31</v>
      </c>
      <c r="O31" s="86"/>
      <c r="P31" s="92">
        <f>O30</f>
        <v>0</v>
      </c>
    </row>
    <row r="32" spans="2:16" ht="15.75" hidden="1" x14ac:dyDescent="0.25">
      <c r="B32" s="74"/>
      <c r="C32" s="77"/>
      <c r="D32" s="73"/>
      <c r="E32" s="86"/>
      <c r="F32" s="86"/>
      <c r="H32" s="77"/>
      <c r="I32" s="77"/>
      <c r="J32" s="86"/>
      <c r="K32" s="86"/>
      <c r="M32" s="77"/>
      <c r="N32" s="73"/>
      <c r="O32" s="86"/>
      <c r="P32" s="92"/>
    </row>
    <row r="33" spans="2:16" ht="15.75" hidden="1" x14ac:dyDescent="0.25">
      <c r="B33" s="75"/>
      <c r="C33" s="141" t="s">
        <v>101</v>
      </c>
      <c r="D33" s="141"/>
      <c r="E33" s="89"/>
      <c r="F33" s="89"/>
      <c r="G33" s="76"/>
      <c r="H33" s="76"/>
      <c r="I33" s="76"/>
      <c r="J33" s="89"/>
      <c r="K33" s="89"/>
      <c r="L33" s="76"/>
      <c r="M33" s="141" t="s">
        <v>101</v>
      </c>
      <c r="N33" s="141"/>
      <c r="O33" s="89"/>
      <c r="P33" s="90"/>
    </row>
    <row r="34" spans="2:16" ht="15.75" hidden="1" x14ac:dyDescent="0.25">
      <c r="B34" s="80"/>
      <c r="E34" s="34"/>
      <c r="F34" s="34"/>
      <c r="H34" s="73"/>
      <c r="I34" s="73"/>
      <c r="J34" s="34"/>
      <c r="K34" s="34"/>
      <c r="N34" s="73"/>
      <c r="O34" s="34"/>
      <c r="P34" s="34"/>
    </row>
    <row r="35" spans="2:16" hidden="1" x14ac:dyDescent="0.2">
      <c r="E35" s="34"/>
      <c r="F35" s="34"/>
      <c r="J35" s="34"/>
      <c r="K35" s="34"/>
      <c r="O35" s="34"/>
      <c r="P35" s="34"/>
    </row>
    <row r="36" spans="2:16" ht="15.75" hidden="1" x14ac:dyDescent="0.25">
      <c r="B36" s="60" t="str">
        <f>IFERROR(IF(EOMONTH(B34,1)&gt;Questionnaire!$I$4,"  ",EOMONTH(B30,1)),"  ")</f>
        <v xml:space="preserve">  </v>
      </c>
      <c r="C36" s="61" t="s">
        <v>32</v>
      </c>
      <c r="D36" s="61"/>
      <c r="E36" s="84">
        <f>IFERROR(-VLOOKUP(B36,Calculations!$G$10:$N$448,8,FALSE),0)</f>
        <v>0</v>
      </c>
      <c r="F36" s="84"/>
      <c r="G36" s="61"/>
      <c r="H36" s="61" t="s">
        <v>92</v>
      </c>
      <c r="I36" s="61"/>
      <c r="J36" s="84">
        <f>K38</f>
        <v>0</v>
      </c>
      <c r="K36" s="84"/>
      <c r="L36" s="61"/>
      <c r="M36" s="61" t="s">
        <v>92</v>
      </c>
      <c r="N36" s="68"/>
      <c r="O36" s="84">
        <f>J36</f>
        <v>0</v>
      </c>
      <c r="P36" s="91"/>
    </row>
    <row r="37" spans="2:16" hidden="1" x14ac:dyDescent="0.2">
      <c r="B37" s="93"/>
      <c r="C37" s="14" t="s">
        <v>33</v>
      </c>
      <c r="E37" s="86" t="str">
        <f>IFERROR(VLOOKUP(B36,Calculations!$G$10:$M$448,7,FALSE),0)</f>
        <v xml:space="preserve">  </v>
      </c>
      <c r="F37" s="86"/>
      <c r="H37" s="14" t="s">
        <v>35</v>
      </c>
      <c r="J37" s="86" t="str">
        <f>K39</f>
        <v xml:space="preserve">  </v>
      </c>
      <c r="K37" s="86"/>
      <c r="M37" s="14" t="s">
        <v>94</v>
      </c>
      <c r="N37" s="73"/>
      <c r="O37" s="86" t="str">
        <f>J37</f>
        <v xml:space="preserve">  </v>
      </c>
      <c r="P37" s="92"/>
    </row>
    <row r="38" spans="2:16" hidden="1" x14ac:dyDescent="0.2">
      <c r="B38" s="93"/>
      <c r="C38" s="73"/>
      <c r="D38" s="14" t="s">
        <v>31</v>
      </c>
      <c r="E38" s="86"/>
      <c r="F38" s="86">
        <f>IFERROR(E36+E37,0)</f>
        <v>0</v>
      </c>
      <c r="H38" s="73"/>
      <c r="I38" s="14" t="s">
        <v>32</v>
      </c>
      <c r="J38" s="86"/>
      <c r="K38" s="86">
        <f>E36</f>
        <v>0</v>
      </c>
      <c r="M38" s="72"/>
      <c r="N38" s="14" t="s">
        <v>31</v>
      </c>
      <c r="O38" s="86"/>
      <c r="P38" s="92">
        <f>F38</f>
        <v>0</v>
      </c>
    </row>
    <row r="39" spans="2:16" ht="15.75" hidden="1" x14ac:dyDescent="0.25">
      <c r="B39" s="74"/>
      <c r="C39" s="73"/>
      <c r="E39" s="86"/>
      <c r="F39" s="86"/>
      <c r="H39" s="73"/>
      <c r="I39" s="14" t="s">
        <v>33</v>
      </c>
      <c r="J39" s="86"/>
      <c r="K39" s="86" t="str">
        <f>E37</f>
        <v xml:space="preserve">  </v>
      </c>
      <c r="M39" s="72"/>
      <c r="N39" s="73"/>
      <c r="O39" s="86"/>
      <c r="P39" s="92"/>
    </row>
    <row r="40" spans="2:16" ht="15.75" hidden="1" x14ac:dyDescent="0.25">
      <c r="B40" s="74"/>
      <c r="C40" s="73"/>
      <c r="E40" s="86"/>
      <c r="F40" s="86"/>
      <c r="H40" s="73"/>
      <c r="J40" s="86"/>
      <c r="K40" s="86"/>
      <c r="M40" s="72"/>
      <c r="N40" s="73"/>
      <c r="O40" s="86"/>
      <c r="P40" s="92"/>
    </row>
    <row r="41" spans="2:16" ht="15.75" hidden="1" x14ac:dyDescent="0.25">
      <c r="B41" s="70" t="str">
        <f>B36</f>
        <v xml:space="preserve">  </v>
      </c>
      <c r="C41" s="133" t="s">
        <v>34</v>
      </c>
      <c r="D41" s="133"/>
      <c r="E41" s="133"/>
      <c r="F41" s="133"/>
      <c r="H41" s="61" t="s">
        <v>99</v>
      </c>
      <c r="J41" s="86" t="str">
        <f>IFERROR(VLOOKUP(B41,Calculations!$Z$10:$AB$448,3,FALSE),0)</f>
        <v xml:space="preserve">  </v>
      </c>
      <c r="K41" s="86"/>
      <c r="M41" s="14" t="s">
        <v>93</v>
      </c>
      <c r="O41" s="86" t="str">
        <f>J41</f>
        <v xml:space="preserve">  </v>
      </c>
      <c r="P41" s="92"/>
    </row>
    <row r="42" spans="2:16" ht="15.75" hidden="1" x14ac:dyDescent="0.25">
      <c r="B42" s="74"/>
      <c r="C42" s="133"/>
      <c r="D42" s="133"/>
      <c r="E42" s="133"/>
      <c r="F42" s="133"/>
      <c r="H42" s="77"/>
      <c r="I42" s="14" t="s">
        <v>91</v>
      </c>
      <c r="J42" s="86"/>
      <c r="K42" s="86" t="str">
        <f>J41</f>
        <v xml:space="preserve">  </v>
      </c>
      <c r="M42" s="77"/>
      <c r="N42" s="14" t="s">
        <v>91</v>
      </c>
      <c r="O42" s="86"/>
      <c r="P42" s="92" t="str">
        <f>O41</f>
        <v xml:space="preserve">  </v>
      </c>
    </row>
    <row r="43" spans="2:16" ht="15.75" hidden="1" x14ac:dyDescent="0.25">
      <c r="B43" s="74"/>
      <c r="C43" s="133"/>
      <c r="D43" s="133"/>
      <c r="E43" s="133"/>
      <c r="F43" s="133"/>
      <c r="H43" s="77"/>
      <c r="J43" s="86"/>
      <c r="K43" s="86"/>
      <c r="M43" s="77"/>
      <c r="O43" s="86"/>
      <c r="P43" s="92"/>
    </row>
    <row r="44" spans="2:16" ht="15.75" hidden="1" x14ac:dyDescent="0.25">
      <c r="B44" s="74"/>
      <c r="C44" s="81"/>
      <c r="D44" s="81"/>
      <c r="E44" s="81"/>
      <c r="F44" s="81"/>
      <c r="H44" s="77"/>
      <c r="J44" s="86"/>
      <c r="K44" s="86"/>
      <c r="M44" s="77"/>
      <c r="O44" s="86"/>
      <c r="P44" s="92"/>
    </row>
    <row r="45" spans="2:16" ht="15.75" hidden="1" x14ac:dyDescent="0.25">
      <c r="B45" s="70" t="str">
        <f>B41</f>
        <v xml:space="preserve">  </v>
      </c>
      <c r="C45" s="61" t="s">
        <v>98</v>
      </c>
      <c r="E45" s="86" t="str">
        <f>IFERROR(VLOOKUP(B45,Calculations!$G$10:$W$448,17,FALSE),0)</f>
        <v xml:space="preserve">  </v>
      </c>
      <c r="F45" s="86"/>
      <c r="H45" s="133" t="s">
        <v>34</v>
      </c>
      <c r="I45" s="133"/>
      <c r="J45" s="133"/>
      <c r="K45" s="133"/>
      <c r="M45" s="14" t="s">
        <v>95</v>
      </c>
      <c r="O45" s="86" t="str">
        <f>E45</f>
        <v xml:space="preserve">  </v>
      </c>
      <c r="P45" s="92"/>
    </row>
    <row r="46" spans="2:16" ht="15.75" hidden="1" x14ac:dyDescent="0.25">
      <c r="B46" s="75"/>
      <c r="C46" s="82"/>
      <c r="D46" s="76" t="s">
        <v>31</v>
      </c>
      <c r="E46" s="89"/>
      <c r="F46" s="89" t="str">
        <f>E45</f>
        <v xml:space="preserve">  </v>
      </c>
      <c r="G46" s="76"/>
      <c r="H46" s="134"/>
      <c r="I46" s="134"/>
      <c r="J46" s="134"/>
      <c r="K46" s="134"/>
      <c r="L46" s="76"/>
      <c r="M46" s="82"/>
      <c r="N46" s="76" t="s">
        <v>31</v>
      </c>
      <c r="O46" s="89"/>
      <c r="P46" s="90" t="str">
        <f>O45</f>
        <v xml:space="preserve">  </v>
      </c>
    </row>
    <row r="47" spans="2:16" ht="15.75" hidden="1" x14ac:dyDescent="0.25">
      <c r="B47" s="60" t="str">
        <f>IFERROR(IF(EOMONTH(B45,1)&gt;Questionnaire!$I$4,"  ",EOMONTH(B45,1)),"  ")</f>
        <v xml:space="preserve">  </v>
      </c>
      <c r="C47" s="61" t="s">
        <v>32</v>
      </c>
      <c r="D47" s="61"/>
      <c r="E47" s="84">
        <f>IFERROR(-VLOOKUP(B47,Calculations!$G$10:$N$448,8,FALSE),0)</f>
        <v>0</v>
      </c>
      <c r="F47" s="84"/>
      <c r="G47" s="61"/>
      <c r="H47" s="61" t="s">
        <v>92</v>
      </c>
      <c r="I47" s="61"/>
      <c r="J47" s="84">
        <f>K49</f>
        <v>0</v>
      </c>
      <c r="K47" s="84"/>
      <c r="L47" s="61"/>
      <c r="M47" s="61" t="s">
        <v>92</v>
      </c>
      <c r="N47" s="68"/>
      <c r="O47" s="84">
        <f>J47</f>
        <v>0</v>
      </c>
      <c r="P47" s="91"/>
    </row>
    <row r="48" spans="2:16" ht="15.75" hidden="1" x14ac:dyDescent="0.25">
      <c r="B48" s="74"/>
      <c r="C48" s="14" t="s">
        <v>33</v>
      </c>
      <c r="E48" s="86" t="str">
        <f>IFERROR(VLOOKUP(B47,Calculations!$G$10:$M$448,7,FALSE),0)</f>
        <v xml:space="preserve">  </v>
      </c>
      <c r="F48" s="86"/>
      <c r="H48" s="14" t="s">
        <v>35</v>
      </c>
      <c r="J48" s="86" t="str">
        <f>K50</f>
        <v xml:space="preserve">  </v>
      </c>
      <c r="K48" s="86"/>
      <c r="M48" s="14" t="s">
        <v>94</v>
      </c>
      <c r="N48" s="73"/>
      <c r="O48" s="86" t="str">
        <f>J48</f>
        <v xml:space="preserve">  </v>
      </c>
      <c r="P48" s="92"/>
    </row>
    <row r="49" spans="2:16" ht="15.75" hidden="1" x14ac:dyDescent="0.25">
      <c r="B49" s="74"/>
      <c r="C49" s="73"/>
      <c r="D49" s="14" t="s">
        <v>31</v>
      </c>
      <c r="E49" s="86"/>
      <c r="F49" s="86">
        <f>IFERROR(E47+E48,0)</f>
        <v>0</v>
      </c>
      <c r="H49" s="73"/>
      <c r="I49" s="14" t="s">
        <v>32</v>
      </c>
      <c r="J49" s="86"/>
      <c r="K49" s="86">
        <f>E47</f>
        <v>0</v>
      </c>
      <c r="M49" s="72"/>
      <c r="N49" s="14" t="s">
        <v>31</v>
      </c>
      <c r="O49" s="86"/>
      <c r="P49" s="92">
        <f>F49</f>
        <v>0</v>
      </c>
    </row>
    <row r="50" spans="2:16" ht="15.75" hidden="1" x14ac:dyDescent="0.25">
      <c r="B50" s="74"/>
      <c r="C50" s="73"/>
      <c r="E50" s="86"/>
      <c r="F50" s="86"/>
      <c r="H50" s="73"/>
      <c r="I50" s="14" t="s">
        <v>33</v>
      </c>
      <c r="J50" s="86"/>
      <c r="K50" s="86" t="str">
        <f>E48</f>
        <v xml:space="preserve">  </v>
      </c>
      <c r="M50" s="72"/>
      <c r="N50" s="73"/>
      <c r="O50" s="86"/>
      <c r="P50" s="92"/>
    </row>
    <row r="51" spans="2:16" ht="15.75" hidden="1" x14ac:dyDescent="0.25">
      <c r="B51" s="74"/>
      <c r="C51" s="73"/>
      <c r="E51" s="86"/>
      <c r="F51" s="86"/>
      <c r="H51" s="73"/>
      <c r="J51" s="86"/>
      <c r="K51" s="86"/>
      <c r="M51" s="72"/>
      <c r="N51" s="73"/>
      <c r="O51" s="86"/>
      <c r="P51" s="92"/>
    </row>
    <row r="52" spans="2:16" ht="15.75" hidden="1" x14ac:dyDescent="0.25">
      <c r="B52" s="70" t="str">
        <f>B47</f>
        <v xml:space="preserve">  </v>
      </c>
      <c r="C52" s="133" t="s">
        <v>34</v>
      </c>
      <c r="D52" s="133"/>
      <c r="E52" s="133"/>
      <c r="F52" s="133"/>
      <c r="H52" s="61" t="s">
        <v>99</v>
      </c>
      <c r="J52" s="86" t="str">
        <f>IFERROR(VLOOKUP(B52,Calculations!$Z$10:$AB$448,3,FALSE),0)</f>
        <v xml:space="preserve">  </v>
      </c>
      <c r="K52" s="86"/>
      <c r="M52" s="14" t="s">
        <v>93</v>
      </c>
      <c r="O52" s="86" t="str">
        <f>J52</f>
        <v xml:space="preserve">  </v>
      </c>
      <c r="P52" s="92"/>
    </row>
    <row r="53" spans="2:16" ht="15.75" hidden="1" x14ac:dyDescent="0.25">
      <c r="B53" s="74"/>
      <c r="C53" s="133"/>
      <c r="D53" s="133"/>
      <c r="E53" s="133"/>
      <c r="F53" s="133"/>
      <c r="H53" s="77"/>
      <c r="I53" s="14" t="s">
        <v>91</v>
      </c>
      <c r="J53" s="86"/>
      <c r="K53" s="86" t="str">
        <f>J52</f>
        <v xml:space="preserve">  </v>
      </c>
      <c r="M53" s="77"/>
      <c r="N53" s="14" t="s">
        <v>91</v>
      </c>
      <c r="O53" s="86"/>
      <c r="P53" s="92" t="str">
        <f>O52</f>
        <v xml:space="preserve">  </v>
      </c>
    </row>
    <row r="54" spans="2:16" ht="15.75" hidden="1" x14ac:dyDescent="0.25">
      <c r="B54" s="74"/>
      <c r="C54" s="133"/>
      <c r="D54" s="133"/>
      <c r="E54" s="133"/>
      <c r="F54" s="133"/>
      <c r="H54" s="77"/>
      <c r="J54" s="86"/>
      <c r="K54" s="86"/>
      <c r="M54" s="77"/>
      <c r="O54" s="86"/>
      <c r="P54" s="92"/>
    </row>
    <row r="55" spans="2:16" ht="15.75" hidden="1" x14ac:dyDescent="0.25">
      <c r="B55" s="74"/>
      <c r="C55" s="81"/>
      <c r="D55" s="81"/>
      <c r="E55" s="81"/>
      <c r="F55" s="81"/>
      <c r="H55" s="77"/>
      <c r="J55" s="86"/>
      <c r="K55" s="86"/>
      <c r="M55" s="77"/>
      <c r="O55" s="86"/>
      <c r="P55" s="92"/>
    </row>
    <row r="56" spans="2:16" ht="15.75" hidden="1" x14ac:dyDescent="0.25">
      <c r="B56" s="70" t="str">
        <f>B52</f>
        <v xml:space="preserve">  </v>
      </c>
      <c r="C56" s="61" t="s">
        <v>98</v>
      </c>
      <c r="E56" s="86" t="str">
        <f>IFERROR(VLOOKUP(B56,Calculations!$G$10:$W$448,17,FALSE),0)</f>
        <v xml:space="preserve">  </v>
      </c>
      <c r="F56" s="86"/>
      <c r="H56" s="133" t="s">
        <v>34</v>
      </c>
      <c r="I56" s="133"/>
      <c r="J56" s="133"/>
      <c r="K56" s="133"/>
      <c r="M56" s="14" t="s">
        <v>95</v>
      </c>
      <c r="O56" s="86" t="str">
        <f>E56</f>
        <v xml:space="preserve">  </v>
      </c>
      <c r="P56" s="92"/>
    </row>
    <row r="57" spans="2:16" ht="15.75" hidden="1" x14ac:dyDescent="0.25">
      <c r="B57" s="75"/>
      <c r="C57" s="82"/>
      <c r="D57" s="76" t="s">
        <v>31</v>
      </c>
      <c r="E57" s="89"/>
      <c r="F57" s="89" t="str">
        <f>E56</f>
        <v xml:space="preserve">  </v>
      </c>
      <c r="G57" s="76"/>
      <c r="H57" s="134"/>
      <c r="I57" s="134"/>
      <c r="J57" s="134"/>
      <c r="K57" s="134"/>
      <c r="L57" s="76"/>
      <c r="M57" s="82"/>
      <c r="N57" s="76" t="s">
        <v>31</v>
      </c>
      <c r="O57" s="89"/>
      <c r="P57" s="90" t="str">
        <f>O56</f>
        <v xml:space="preserve">  </v>
      </c>
    </row>
    <row r="58" spans="2:16" ht="15.75" hidden="1" x14ac:dyDescent="0.25">
      <c r="B58" s="60" t="str">
        <f>IFERROR(IF(EOMONTH(B56,1)&gt;Questionnaire!$I$4,"  ",EOMONTH(B56,1)),"  ")</f>
        <v xml:space="preserve">  </v>
      </c>
      <c r="C58" s="61" t="s">
        <v>32</v>
      </c>
      <c r="D58" s="61"/>
      <c r="E58" s="84">
        <f>IFERROR(-VLOOKUP(B58,Calculations!$G$10:$N$448,8,FALSE),0)</f>
        <v>0</v>
      </c>
      <c r="F58" s="84"/>
      <c r="G58" s="61"/>
      <c r="H58" s="61" t="s">
        <v>92</v>
      </c>
      <c r="I58" s="61"/>
      <c r="J58" s="84">
        <f>K60</f>
        <v>0</v>
      </c>
      <c r="K58" s="84"/>
      <c r="L58" s="61"/>
      <c r="M58" s="61" t="s">
        <v>92</v>
      </c>
      <c r="N58" s="68"/>
      <c r="O58" s="84">
        <f>J58</f>
        <v>0</v>
      </c>
      <c r="P58" s="91"/>
    </row>
    <row r="59" spans="2:16" ht="15.75" hidden="1" x14ac:dyDescent="0.25">
      <c r="B59" s="74"/>
      <c r="C59" s="14" t="s">
        <v>33</v>
      </c>
      <c r="E59" s="86" t="str">
        <f>IFERROR(VLOOKUP(B58,Calculations!$G$10:$M$448,7,FALSE),0)</f>
        <v xml:space="preserve">  </v>
      </c>
      <c r="F59" s="86"/>
      <c r="H59" s="14" t="s">
        <v>35</v>
      </c>
      <c r="J59" s="86" t="str">
        <f>K61</f>
        <v xml:space="preserve">  </v>
      </c>
      <c r="K59" s="86"/>
      <c r="M59" s="14" t="s">
        <v>94</v>
      </c>
      <c r="N59" s="73"/>
      <c r="O59" s="86" t="str">
        <f>J59</f>
        <v xml:space="preserve">  </v>
      </c>
      <c r="P59" s="92"/>
    </row>
    <row r="60" spans="2:16" ht="15.75" hidden="1" x14ac:dyDescent="0.25">
      <c r="B60" s="74"/>
      <c r="C60" s="73"/>
      <c r="D60" s="14" t="s">
        <v>31</v>
      </c>
      <c r="E60" s="86"/>
      <c r="F60" s="86">
        <f>IFERROR(E58+E59,0)</f>
        <v>0</v>
      </c>
      <c r="H60" s="73"/>
      <c r="I60" s="14" t="s">
        <v>32</v>
      </c>
      <c r="J60" s="86"/>
      <c r="K60" s="86">
        <f>E58</f>
        <v>0</v>
      </c>
      <c r="M60" s="72"/>
      <c r="N60" s="14" t="s">
        <v>31</v>
      </c>
      <c r="O60" s="86"/>
      <c r="P60" s="92">
        <f>F60</f>
        <v>0</v>
      </c>
    </row>
    <row r="61" spans="2:16" ht="15.75" hidden="1" x14ac:dyDescent="0.25">
      <c r="B61" s="74"/>
      <c r="C61" s="73"/>
      <c r="E61" s="86"/>
      <c r="F61" s="86"/>
      <c r="H61" s="73"/>
      <c r="I61" s="14" t="s">
        <v>33</v>
      </c>
      <c r="J61" s="86"/>
      <c r="K61" s="86" t="str">
        <f>E59</f>
        <v xml:space="preserve">  </v>
      </c>
      <c r="M61" s="72"/>
      <c r="N61" s="73"/>
      <c r="O61" s="86"/>
      <c r="P61" s="92"/>
    </row>
    <row r="62" spans="2:16" ht="15.75" hidden="1" x14ac:dyDescent="0.25">
      <c r="B62" s="74"/>
      <c r="C62" s="73"/>
      <c r="E62" s="86"/>
      <c r="F62" s="86"/>
      <c r="H62" s="73"/>
      <c r="J62" s="86"/>
      <c r="K62" s="86"/>
      <c r="M62" s="72"/>
      <c r="N62" s="73"/>
      <c r="O62" s="86"/>
      <c r="P62" s="92"/>
    </row>
    <row r="63" spans="2:16" ht="15.75" hidden="1" x14ac:dyDescent="0.25">
      <c r="B63" s="70" t="str">
        <f>B58</f>
        <v xml:space="preserve">  </v>
      </c>
      <c r="C63" s="133" t="s">
        <v>34</v>
      </c>
      <c r="D63" s="133"/>
      <c r="E63" s="133"/>
      <c r="F63" s="133"/>
      <c r="H63" s="61" t="s">
        <v>99</v>
      </c>
      <c r="J63" s="86" t="str">
        <f>IFERROR(VLOOKUP(B63,Calculations!$Z$10:$AB$448,3,FALSE),0)</f>
        <v xml:space="preserve">  </v>
      </c>
      <c r="K63" s="86"/>
      <c r="M63" s="14" t="s">
        <v>93</v>
      </c>
      <c r="O63" s="86" t="str">
        <f>J63</f>
        <v xml:space="preserve">  </v>
      </c>
      <c r="P63" s="92"/>
    </row>
    <row r="64" spans="2:16" ht="15.75" hidden="1" x14ac:dyDescent="0.25">
      <c r="B64" s="74"/>
      <c r="C64" s="133"/>
      <c r="D64" s="133"/>
      <c r="E64" s="133"/>
      <c r="F64" s="133"/>
      <c r="H64" s="77"/>
      <c r="I64" s="14" t="s">
        <v>91</v>
      </c>
      <c r="J64" s="86"/>
      <c r="K64" s="86" t="str">
        <f>J63</f>
        <v xml:space="preserve">  </v>
      </c>
      <c r="M64" s="77"/>
      <c r="N64" s="14" t="s">
        <v>91</v>
      </c>
      <c r="O64" s="86"/>
      <c r="P64" s="92" t="str">
        <f>O63</f>
        <v xml:space="preserve">  </v>
      </c>
    </row>
    <row r="65" spans="2:17" ht="15.75" hidden="1" x14ac:dyDescent="0.25">
      <c r="B65" s="74"/>
      <c r="C65" s="133"/>
      <c r="D65" s="133"/>
      <c r="E65" s="133"/>
      <c r="F65" s="133"/>
      <c r="H65" s="77"/>
      <c r="J65" s="86"/>
      <c r="K65" s="86"/>
      <c r="M65" s="77"/>
      <c r="O65" s="86"/>
      <c r="P65" s="92"/>
    </row>
    <row r="66" spans="2:17" ht="15.75" hidden="1" x14ac:dyDescent="0.25">
      <c r="B66" s="74"/>
      <c r="C66" s="81"/>
      <c r="D66" s="81"/>
      <c r="E66" s="81"/>
      <c r="F66" s="81"/>
      <c r="H66" s="77"/>
      <c r="J66" s="86"/>
      <c r="K66" s="86"/>
      <c r="M66" s="77"/>
      <c r="O66" s="86"/>
      <c r="P66" s="92"/>
    </row>
    <row r="67" spans="2:17" ht="15.75" hidden="1" x14ac:dyDescent="0.25">
      <c r="B67" s="70" t="str">
        <f>B63</f>
        <v xml:space="preserve">  </v>
      </c>
      <c r="C67" s="61" t="s">
        <v>98</v>
      </c>
      <c r="E67" s="86" t="str">
        <f>IFERROR(VLOOKUP(B67,Calculations!$G$10:$W$448,17,FALSE),0)</f>
        <v xml:space="preserve">  </v>
      </c>
      <c r="F67" s="86"/>
      <c r="H67" s="133" t="s">
        <v>34</v>
      </c>
      <c r="I67" s="133"/>
      <c r="J67" s="133"/>
      <c r="K67" s="133"/>
      <c r="M67" s="14" t="s">
        <v>95</v>
      </c>
      <c r="O67" s="86" t="str">
        <f>E67</f>
        <v xml:space="preserve">  </v>
      </c>
      <c r="P67" s="92"/>
    </row>
    <row r="68" spans="2:17" ht="15.75" hidden="1" x14ac:dyDescent="0.25">
      <c r="B68" s="75"/>
      <c r="C68" s="82"/>
      <c r="D68" s="76" t="s">
        <v>31</v>
      </c>
      <c r="E68" s="89"/>
      <c r="F68" s="89" t="str">
        <f>E67</f>
        <v xml:space="preserve">  </v>
      </c>
      <c r="G68" s="76"/>
      <c r="H68" s="134"/>
      <c r="I68" s="134"/>
      <c r="J68" s="134"/>
      <c r="K68" s="134"/>
      <c r="L68" s="76"/>
      <c r="M68" s="82"/>
      <c r="N68" s="76" t="s">
        <v>31</v>
      </c>
      <c r="O68" s="89"/>
      <c r="P68" s="90" t="str">
        <f>O67</f>
        <v xml:space="preserve">  </v>
      </c>
    </row>
    <row r="69" spans="2:17" ht="15.75" hidden="1" x14ac:dyDescent="0.25">
      <c r="B69" s="60" t="str">
        <f>IFERROR(IF(EOMONTH(B67,1)&gt;Questionnaire!$I$4,"  ",EOMONTH(B67,1)),"  ")</f>
        <v xml:space="preserve">  </v>
      </c>
      <c r="C69" s="61" t="s">
        <v>32</v>
      </c>
      <c r="D69" s="61"/>
      <c r="E69" s="84">
        <f>IFERROR(-VLOOKUP(B69,Calculations!$G$10:$N$448,8,FALSE),0)</f>
        <v>0</v>
      </c>
      <c r="F69" s="84"/>
      <c r="G69" s="61"/>
      <c r="H69" s="61" t="s">
        <v>92</v>
      </c>
      <c r="I69" s="61"/>
      <c r="J69" s="84">
        <f>K71</f>
        <v>0</v>
      </c>
      <c r="K69" s="84"/>
      <c r="L69" s="61"/>
      <c r="M69" s="61" t="s">
        <v>92</v>
      </c>
      <c r="N69" s="68"/>
      <c r="O69" s="84">
        <f>J69</f>
        <v>0</v>
      </c>
      <c r="P69" s="91"/>
    </row>
    <row r="70" spans="2:17" ht="15.75" hidden="1" x14ac:dyDescent="0.25">
      <c r="B70" s="74"/>
      <c r="C70" s="14" t="s">
        <v>33</v>
      </c>
      <c r="E70" s="86" t="str">
        <f>IFERROR(VLOOKUP(B69,Calculations!$G$10:$M$448,7,FALSE),0)</f>
        <v xml:space="preserve">  </v>
      </c>
      <c r="F70" s="86"/>
      <c r="H70" s="14" t="s">
        <v>35</v>
      </c>
      <c r="J70" s="86" t="str">
        <f>K72</f>
        <v xml:space="preserve">  </v>
      </c>
      <c r="K70" s="86"/>
      <c r="M70" s="14" t="s">
        <v>94</v>
      </c>
      <c r="N70" s="73"/>
      <c r="O70" s="86" t="str">
        <f>J70</f>
        <v xml:space="preserve">  </v>
      </c>
      <c r="P70" s="92"/>
      <c r="Q70" s="94"/>
    </row>
    <row r="71" spans="2:17" ht="15.75" hidden="1" x14ac:dyDescent="0.25">
      <c r="B71" s="74"/>
      <c r="C71" s="73"/>
      <c r="D71" s="14" t="s">
        <v>31</v>
      </c>
      <c r="E71" s="86"/>
      <c r="F71" s="86">
        <f>IFERROR(E69+E70,0)</f>
        <v>0</v>
      </c>
      <c r="H71" s="73"/>
      <c r="I71" s="14" t="s">
        <v>32</v>
      </c>
      <c r="J71" s="86"/>
      <c r="K71" s="86">
        <f>E69</f>
        <v>0</v>
      </c>
      <c r="M71" s="72"/>
      <c r="N71" s="14" t="s">
        <v>31</v>
      </c>
      <c r="O71" s="86"/>
      <c r="P71" s="92">
        <f>F71</f>
        <v>0</v>
      </c>
    </row>
    <row r="72" spans="2:17" ht="15.75" hidden="1" x14ac:dyDescent="0.25">
      <c r="B72" s="74"/>
      <c r="C72" s="73"/>
      <c r="E72" s="86"/>
      <c r="F72" s="86"/>
      <c r="H72" s="73"/>
      <c r="I72" s="14" t="s">
        <v>33</v>
      </c>
      <c r="J72" s="86"/>
      <c r="K72" s="86" t="str">
        <f>E70</f>
        <v xml:space="preserve">  </v>
      </c>
      <c r="M72" s="72"/>
      <c r="N72" s="73"/>
      <c r="O72" s="86"/>
      <c r="P72" s="92"/>
      <c r="Q72" s="86"/>
    </row>
    <row r="73" spans="2:17" ht="15.75" hidden="1" x14ac:dyDescent="0.25">
      <c r="B73" s="74"/>
      <c r="C73" s="73"/>
      <c r="E73" s="86"/>
      <c r="F73" s="86"/>
      <c r="H73" s="73"/>
      <c r="J73" s="86"/>
      <c r="K73" s="86"/>
      <c r="M73" s="72"/>
      <c r="N73" s="73"/>
      <c r="O73" s="86"/>
      <c r="P73" s="92"/>
      <c r="Q73" s="86"/>
    </row>
    <row r="74" spans="2:17" ht="15.75" hidden="1" x14ac:dyDescent="0.25">
      <c r="B74" s="70" t="str">
        <f>B69</f>
        <v xml:space="preserve">  </v>
      </c>
      <c r="C74" s="133" t="s">
        <v>34</v>
      </c>
      <c r="D74" s="133"/>
      <c r="E74" s="133"/>
      <c r="F74" s="133"/>
      <c r="H74" s="61" t="s">
        <v>99</v>
      </c>
      <c r="J74" s="86" t="str">
        <f>IFERROR(VLOOKUP(B74,Calculations!$Z$10:$AB$448,3,FALSE),0)</f>
        <v xml:space="preserve">  </v>
      </c>
      <c r="K74" s="86"/>
      <c r="M74" s="14" t="s">
        <v>93</v>
      </c>
      <c r="O74" s="86" t="str">
        <f>J74</f>
        <v xml:space="preserve">  </v>
      </c>
      <c r="P74" s="92"/>
      <c r="Q74" s="86"/>
    </row>
    <row r="75" spans="2:17" ht="15.75" hidden="1" x14ac:dyDescent="0.25">
      <c r="B75" s="74"/>
      <c r="C75" s="133"/>
      <c r="D75" s="133"/>
      <c r="E75" s="133"/>
      <c r="F75" s="133"/>
      <c r="H75" s="77"/>
      <c r="I75" s="14" t="s">
        <v>91</v>
      </c>
      <c r="J75" s="86"/>
      <c r="K75" s="86" t="str">
        <f>J74</f>
        <v xml:space="preserve">  </v>
      </c>
      <c r="M75" s="77"/>
      <c r="N75" s="14" t="s">
        <v>91</v>
      </c>
      <c r="O75" s="86"/>
      <c r="P75" s="92" t="str">
        <f>O74</f>
        <v xml:space="preserve">  </v>
      </c>
      <c r="Q75" s="86"/>
    </row>
    <row r="76" spans="2:17" ht="15.75" hidden="1" x14ac:dyDescent="0.25">
      <c r="B76" s="74"/>
      <c r="C76" s="133"/>
      <c r="D76" s="133"/>
      <c r="E76" s="133"/>
      <c r="F76" s="133"/>
      <c r="H76" s="77"/>
      <c r="J76" s="86"/>
      <c r="K76" s="86"/>
      <c r="M76" s="77"/>
      <c r="O76" s="86"/>
      <c r="P76" s="92"/>
      <c r="Q76" s="86"/>
    </row>
    <row r="77" spans="2:17" ht="15.75" hidden="1" x14ac:dyDescent="0.25">
      <c r="B77" s="74"/>
      <c r="C77" s="81"/>
      <c r="D77" s="81"/>
      <c r="E77" s="81"/>
      <c r="F77" s="81"/>
      <c r="H77" s="77"/>
      <c r="J77" s="86"/>
      <c r="K77" s="86"/>
      <c r="M77" s="77"/>
      <c r="O77" s="86"/>
      <c r="P77" s="92"/>
      <c r="Q77" s="86"/>
    </row>
    <row r="78" spans="2:17" ht="15.75" hidden="1" x14ac:dyDescent="0.25">
      <c r="B78" s="70" t="str">
        <f>B74</f>
        <v xml:space="preserve">  </v>
      </c>
      <c r="C78" s="61" t="s">
        <v>98</v>
      </c>
      <c r="E78" s="86" t="str">
        <f>IFERROR(VLOOKUP(B78,Calculations!$G$10:$W$448,17,FALSE),0)</f>
        <v xml:space="preserve">  </v>
      </c>
      <c r="F78" s="86"/>
      <c r="H78" s="133" t="s">
        <v>34</v>
      </c>
      <c r="I78" s="133"/>
      <c r="J78" s="133"/>
      <c r="K78" s="133"/>
      <c r="M78" s="14" t="s">
        <v>95</v>
      </c>
      <c r="O78" s="86" t="str">
        <f>E78</f>
        <v xml:space="preserve">  </v>
      </c>
      <c r="P78" s="92"/>
      <c r="Q78" s="86"/>
    </row>
    <row r="79" spans="2:17" ht="15.75" hidden="1" x14ac:dyDescent="0.25">
      <c r="B79" s="75"/>
      <c r="C79" s="82"/>
      <c r="D79" s="76" t="s">
        <v>31</v>
      </c>
      <c r="E79" s="89"/>
      <c r="F79" s="89" t="str">
        <f>E78</f>
        <v xml:space="preserve">  </v>
      </c>
      <c r="G79" s="76"/>
      <c r="H79" s="134"/>
      <c r="I79" s="134"/>
      <c r="J79" s="134"/>
      <c r="K79" s="134"/>
      <c r="L79" s="76"/>
      <c r="M79" s="82"/>
      <c r="N79" s="76" t="s">
        <v>31</v>
      </c>
      <c r="O79" s="89"/>
      <c r="P79" s="90" t="str">
        <f>O78</f>
        <v xml:space="preserve">  </v>
      </c>
      <c r="Q79" s="86"/>
    </row>
    <row r="80" spans="2:17" ht="15.75" hidden="1" x14ac:dyDescent="0.25">
      <c r="B80" s="60" t="str">
        <f>IFERROR(IF(EOMONTH(B78,1)&gt;Questionnaire!$I$4,"  ",EOMONTH(B78,1)),"  ")</f>
        <v xml:space="preserve">  </v>
      </c>
      <c r="C80" s="61" t="s">
        <v>32</v>
      </c>
      <c r="D80" s="61"/>
      <c r="E80" s="84">
        <f>IFERROR(-VLOOKUP(B80,Calculations!$G$10:$N$448,8,FALSE),0)</f>
        <v>0</v>
      </c>
      <c r="F80" s="84"/>
      <c r="G80" s="61"/>
      <c r="H80" s="61" t="s">
        <v>92</v>
      </c>
      <c r="I80" s="61"/>
      <c r="J80" s="84">
        <f>K82</f>
        <v>0</v>
      </c>
      <c r="K80" s="84"/>
      <c r="L80" s="61"/>
      <c r="M80" s="61" t="s">
        <v>92</v>
      </c>
      <c r="N80" s="68"/>
      <c r="O80" s="84">
        <f>J80</f>
        <v>0</v>
      </c>
      <c r="P80" s="91"/>
      <c r="Q80" s="86"/>
    </row>
    <row r="81" spans="2:17" ht="15.75" hidden="1" x14ac:dyDescent="0.25">
      <c r="B81" s="74"/>
      <c r="C81" s="14" t="s">
        <v>33</v>
      </c>
      <c r="E81" s="86" t="str">
        <f>IFERROR(VLOOKUP(B80,Calculations!$G$10:$M$448,7,FALSE),0)</f>
        <v xml:space="preserve">  </v>
      </c>
      <c r="F81" s="86"/>
      <c r="H81" s="14" t="s">
        <v>35</v>
      </c>
      <c r="J81" s="86" t="str">
        <f>K83</f>
        <v xml:space="preserve">  </v>
      </c>
      <c r="K81" s="86"/>
      <c r="M81" s="14" t="s">
        <v>94</v>
      </c>
      <c r="N81" s="73"/>
      <c r="O81" s="86" t="str">
        <f>J81</f>
        <v xml:space="preserve">  </v>
      </c>
      <c r="P81" s="92"/>
      <c r="Q81" s="86"/>
    </row>
    <row r="82" spans="2:17" ht="15.75" hidden="1" x14ac:dyDescent="0.25">
      <c r="B82" s="74"/>
      <c r="C82" s="73"/>
      <c r="D82" s="14" t="s">
        <v>31</v>
      </c>
      <c r="E82" s="86"/>
      <c r="F82" s="86">
        <f>IFERROR(E80+E81,0)</f>
        <v>0</v>
      </c>
      <c r="H82" s="73"/>
      <c r="I82" s="14" t="s">
        <v>32</v>
      </c>
      <c r="J82" s="86"/>
      <c r="K82" s="86">
        <f>E80</f>
        <v>0</v>
      </c>
      <c r="M82" s="72"/>
      <c r="N82" s="14" t="s">
        <v>31</v>
      </c>
      <c r="O82" s="86"/>
      <c r="P82" s="92">
        <f>F82</f>
        <v>0</v>
      </c>
      <c r="Q82" s="86"/>
    </row>
    <row r="83" spans="2:17" ht="15.75" hidden="1" x14ac:dyDescent="0.25">
      <c r="B83" s="74"/>
      <c r="C83" s="73"/>
      <c r="E83" s="86"/>
      <c r="F83" s="86"/>
      <c r="H83" s="73"/>
      <c r="I83" s="14" t="s">
        <v>33</v>
      </c>
      <c r="J83" s="86"/>
      <c r="K83" s="86" t="str">
        <f>E81</f>
        <v xml:space="preserve">  </v>
      </c>
      <c r="M83" s="72"/>
      <c r="N83" s="73"/>
      <c r="O83" s="86"/>
      <c r="P83" s="92"/>
      <c r="Q83" s="86"/>
    </row>
    <row r="84" spans="2:17" ht="15.75" hidden="1" x14ac:dyDescent="0.25">
      <c r="B84" s="74"/>
      <c r="C84" s="73"/>
      <c r="E84" s="86"/>
      <c r="F84" s="86"/>
      <c r="H84" s="73"/>
      <c r="J84" s="86"/>
      <c r="K84" s="86"/>
      <c r="M84" s="72"/>
      <c r="N84" s="73"/>
      <c r="O84" s="86"/>
      <c r="P84" s="92"/>
      <c r="Q84" s="86"/>
    </row>
    <row r="85" spans="2:17" ht="15.75" hidden="1" x14ac:dyDescent="0.25">
      <c r="B85" s="70" t="str">
        <f>B80</f>
        <v xml:space="preserve">  </v>
      </c>
      <c r="C85" s="133" t="s">
        <v>34</v>
      </c>
      <c r="D85" s="133"/>
      <c r="E85" s="133"/>
      <c r="F85" s="133"/>
      <c r="H85" s="61" t="s">
        <v>99</v>
      </c>
      <c r="J85" s="86" t="str">
        <f>IFERROR(VLOOKUP(B85,Calculations!$Z$10:$AB$448,3,FALSE),0)</f>
        <v xml:space="preserve">  </v>
      </c>
      <c r="K85" s="86"/>
      <c r="M85" s="14" t="s">
        <v>93</v>
      </c>
      <c r="O85" s="86" t="str">
        <f>J85</f>
        <v xml:space="preserve">  </v>
      </c>
      <c r="P85" s="92"/>
      <c r="Q85" s="86"/>
    </row>
    <row r="86" spans="2:17" ht="15.75" hidden="1" x14ac:dyDescent="0.25">
      <c r="B86" s="74"/>
      <c r="C86" s="133"/>
      <c r="D86" s="133"/>
      <c r="E86" s="133"/>
      <c r="F86" s="133"/>
      <c r="H86" s="77"/>
      <c r="I86" s="14" t="s">
        <v>91</v>
      </c>
      <c r="J86" s="86"/>
      <c r="K86" s="86" t="str">
        <f>J85</f>
        <v xml:space="preserve">  </v>
      </c>
      <c r="M86" s="77"/>
      <c r="N86" s="14" t="s">
        <v>91</v>
      </c>
      <c r="O86" s="86"/>
      <c r="P86" s="92" t="str">
        <f>O85</f>
        <v xml:space="preserve">  </v>
      </c>
      <c r="Q86" s="86"/>
    </row>
    <row r="87" spans="2:17" ht="15.75" hidden="1" x14ac:dyDescent="0.25">
      <c r="B87" s="74"/>
      <c r="C87" s="133"/>
      <c r="D87" s="133"/>
      <c r="E87" s="133"/>
      <c r="F87" s="133"/>
      <c r="H87" s="77"/>
      <c r="J87" s="86"/>
      <c r="K87" s="86"/>
      <c r="M87" s="77"/>
      <c r="O87" s="86"/>
      <c r="P87" s="92"/>
      <c r="Q87" s="86"/>
    </row>
    <row r="88" spans="2:17" ht="15.75" hidden="1" x14ac:dyDescent="0.25">
      <c r="B88" s="74"/>
      <c r="C88" s="81"/>
      <c r="D88" s="81"/>
      <c r="E88" s="81"/>
      <c r="F88" s="81"/>
      <c r="H88" s="77"/>
      <c r="J88" s="86"/>
      <c r="K88" s="86"/>
      <c r="M88" s="77"/>
      <c r="O88" s="86"/>
      <c r="P88" s="92"/>
      <c r="Q88" s="86"/>
    </row>
    <row r="89" spans="2:17" ht="15.75" hidden="1" x14ac:dyDescent="0.25">
      <c r="B89" s="70" t="str">
        <f>B85</f>
        <v xml:space="preserve">  </v>
      </c>
      <c r="C89" s="61" t="s">
        <v>98</v>
      </c>
      <c r="E89" s="86" t="str">
        <f>IFERROR(VLOOKUP(B89,Calculations!$G$10:$W$448,17,FALSE),0)</f>
        <v xml:space="preserve">  </v>
      </c>
      <c r="F89" s="86"/>
      <c r="H89" s="133" t="s">
        <v>34</v>
      </c>
      <c r="I89" s="133"/>
      <c r="J89" s="133"/>
      <c r="K89" s="133"/>
      <c r="M89" s="14" t="s">
        <v>95</v>
      </c>
      <c r="O89" s="86" t="str">
        <f>E89</f>
        <v xml:space="preserve">  </v>
      </c>
      <c r="P89" s="92"/>
      <c r="Q89" s="86"/>
    </row>
    <row r="90" spans="2:17" ht="15.75" hidden="1" x14ac:dyDescent="0.25">
      <c r="B90" s="75"/>
      <c r="C90" s="82"/>
      <c r="D90" s="76" t="s">
        <v>31</v>
      </c>
      <c r="E90" s="89"/>
      <c r="F90" s="89" t="str">
        <f>E89</f>
        <v xml:space="preserve">  </v>
      </c>
      <c r="G90" s="76"/>
      <c r="H90" s="134"/>
      <c r="I90" s="134"/>
      <c r="J90" s="134"/>
      <c r="K90" s="134"/>
      <c r="L90" s="76"/>
      <c r="M90" s="82"/>
      <c r="N90" s="76" t="s">
        <v>31</v>
      </c>
      <c r="O90" s="89"/>
      <c r="P90" s="90" t="str">
        <f>O89</f>
        <v xml:space="preserve">  </v>
      </c>
      <c r="Q90" s="86"/>
    </row>
    <row r="91" spans="2:17" ht="15.75" hidden="1" x14ac:dyDescent="0.25">
      <c r="B91" s="60" t="str">
        <f>IFERROR(IF(EOMONTH(B89,1)&gt;Questionnaire!$I$4,"  ",EOMONTH(B89,1)),"  ")</f>
        <v xml:space="preserve">  </v>
      </c>
      <c r="C91" s="61" t="s">
        <v>32</v>
      </c>
      <c r="D91" s="61"/>
      <c r="E91" s="84">
        <f>IFERROR(-VLOOKUP(B91,Calculations!$G$10:$N$448,8,FALSE),0)</f>
        <v>0</v>
      </c>
      <c r="F91" s="84"/>
      <c r="G91" s="61"/>
      <c r="H91" s="61" t="s">
        <v>92</v>
      </c>
      <c r="I91" s="61"/>
      <c r="J91" s="84">
        <f>K93</f>
        <v>0</v>
      </c>
      <c r="K91" s="84"/>
      <c r="L91" s="61"/>
      <c r="M91" s="61" t="s">
        <v>92</v>
      </c>
      <c r="N91" s="68"/>
      <c r="O91" s="84">
        <f>J91</f>
        <v>0</v>
      </c>
      <c r="P91" s="91"/>
      <c r="Q91" s="86"/>
    </row>
    <row r="92" spans="2:17" ht="15.75" hidden="1" x14ac:dyDescent="0.25">
      <c r="B92" s="74"/>
      <c r="C92" s="14" t="s">
        <v>33</v>
      </c>
      <c r="E92" s="86" t="str">
        <f>IFERROR(VLOOKUP(B91,Calculations!$G$10:$M$448,7,FALSE),0)</f>
        <v xml:space="preserve">  </v>
      </c>
      <c r="F92" s="86"/>
      <c r="H92" s="14" t="s">
        <v>35</v>
      </c>
      <c r="J92" s="86" t="str">
        <f>K94</f>
        <v xml:space="preserve">  </v>
      </c>
      <c r="K92" s="86"/>
      <c r="M92" s="14" t="s">
        <v>94</v>
      </c>
      <c r="N92" s="73"/>
      <c r="O92" s="86" t="str">
        <f>J92</f>
        <v xml:space="preserve">  </v>
      </c>
      <c r="P92" s="92"/>
      <c r="Q92" s="86"/>
    </row>
    <row r="93" spans="2:17" ht="15.75" hidden="1" x14ac:dyDescent="0.25">
      <c r="B93" s="74"/>
      <c r="C93" s="73"/>
      <c r="D93" s="14" t="s">
        <v>31</v>
      </c>
      <c r="E93" s="86"/>
      <c r="F93" s="86">
        <f>IFERROR(E91+E92,0)</f>
        <v>0</v>
      </c>
      <c r="H93" s="73"/>
      <c r="I93" s="14" t="s">
        <v>32</v>
      </c>
      <c r="J93" s="86"/>
      <c r="K93" s="86">
        <f>E91</f>
        <v>0</v>
      </c>
      <c r="M93" s="72"/>
      <c r="N93" s="14" t="s">
        <v>31</v>
      </c>
      <c r="O93" s="86"/>
      <c r="P93" s="92">
        <f>F93</f>
        <v>0</v>
      </c>
      <c r="Q93" s="34"/>
    </row>
    <row r="94" spans="2:17" ht="15.75" hidden="1" x14ac:dyDescent="0.25">
      <c r="B94" s="74"/>
      <c r="C94" s="73"/>
      <c r="E94" s="86"/>
      <c r="F94" s="86"/>
      <c r="H94" s="73"/>
      <c r="I94" s="14" t="s">
        <v>33</v>
      </c>
      <c r="J94" s="86"/>
      <c r="K94" s="86" t="str">
        <f>E92</f>
        <v xml:space="preserve">  </v>
      </c>
      <c r="M94" s="72"/>
      <c r="N94" s="73"/>
      <c r="O94" s="86"/>
      <c r="P94" s="92"/>
      <c r="Q94" s="34"/>
    </row>
    <row r="95" spans="2:17" ht="15.75" hidden="1" x14ac:dyDescent="0.25">
      <c r="B95" s="74"/>
      <c r="C95" s="73"/>
      <c r="E95" s="86"/>
      <c r="F95" s="86"/>
      <c r="H95" s="73"/>
      <c r="J95" s="86"/>
      <c r="K95" s="86"/>
      <c r="M95" s="72"/>
      <c r="N95" s="73"/>
      <c r="O95" s="86"/>
      <c r="P95" s="92"/>
      <c r="Q95" s="34"/>
    </row>
    <row r="96" spans="2:17" ht="15.75" hidden="1" x14ac:dyDescent="0.25">
      <c r="B96" s="70" t="str">
        <f>B91</f>
        <v xml:space="preserve">  </v>
      </c>
      <c r="C96" s="133" t="s">
        <v>34</v>
      </c>
      <c r="D96" s="133"/>
      <c r="E96" s="133"/>
      <c r="F96" s="133"/>
      <c r="H96" s="61" t="s">
        <v>99</v>
      </c>
      <c r="J96" s="86" t="str">
        <f>IFERROR(VLOOKUP(B96,Calculations!$Z$10:$AB$448,3,FALSE),0)</f>
        <v xml:space="preserve">  </v>
      </c>
      <c r="K96" s="86"/>
      <c r="M96" s="14" t="s">
        <v>93</v>
      </c>
      <c r="O96" s="86" t="str">
        <f>J96</f>
        <v xml:space="preserve">  </v>
      </c>
      <c r="P96" s="92"/>
      <c r="Q96" s="34"/>
    </row>
    <row r="97" spans="2:17" ht="15.75" hidden="1" x14ac:dyDescent="0.25">
      <c r="B97" s="74"/>
      <c r="C97" s="133"/>
      <c r="D97" s="133"/>
      <c r="E97" s="133"/>
      <c r="F97" s="133"/>
      <c r="H97" s="77"/>
      <c r="I97" s="14" t="s">
        <v>91</v>
      </c>
      <c r="J97" s="86"/>
      <c r="K97" s="86" t="str">
        <f>J96</f>
        <v xml:space="preserve">  </v>
      </c>
      <c r="M97" s="77"/>
      <c r="N97" s="14" t="s">
        <v>91</v>
      </c>
      <c r="O97" s="86"/>
      <c r="P97" s="92" t="str">
        <f>O96</f>
        <v xml:space="preserve">  </v>
      </c>
      <c r="Q97" s="34"/>
    </row>
    <row r="98" spans="2:17" ht="15.75" hidden="1" x14ac:dyDescent="0.25">
      <c r="B98" s="74"/>
      <c r="C98" s="133"/>
      <c r="D98" s="133"/>
      <c r="E98" s="133"/>
      <c r="F98" s="133"/>
      <c r="H98" s="77"/>
      <c r="J98" s="86"/>
      <c r="K98" s="86"/>
      <c r="M98" s="77"/>
      <c r="O98" s="86"/>
      <c r="P98" s="92"/>
      <c r="Q98" s="34"/>
    </row>
    <row r="99" spans="2:17" ht="15.75" hidden="1" x14ac:dyDescent="0.25">
      <c r="B99" s="74"/>
      <c r="C99" s="81"/>
      <c r="D99" s="81"/>
      <c r="E99" s="81"/>
      <c r="F99" s="81"/>
      <c r="H99" s="77"/>
      <c r="J99" s="86"/>
      <c r="K99" s="86"/>
      <c r="M99" s="77"/>
      <c r="O99" s="86"/>
      <c r="P99" s="92"/>
      <c r="Q99" s="34"/>
    </row>
    <row r="100" spans="2:17" ht="15.75" hidden="1" x14ac:dyDescent="0.25">
      <c r="B100" s="70" t="str">
        <f>B96</f>
        <v xml:space="preserve">  </v>
      </c>
      <c r="C100" s="61" t="s">
        <v>98</v>
      </c>
      <c r="E100" s="86" t="str">
        <f>IFERROR(VLOOKUP(B100,Calculations!$G$10:$W$448,17,FALSE),0)</f>
        <v xml:space="preserve">  </v>
      </c>
      <c r="F100" s="86"/>
      <c r="H100" s="133" t="s">
        <v>34</v>
      </c>
      <c r="I100" s="133"/>
      <c r="J100" s="133"/>
      <c r="K100" s="133"/>
      <c r="M100" s="14" t="s">
        <v>95</v>
      </c>
      <c r="O100" s="86" t="str">
        <f>E100</f>
        <v xml:space="preserve">  </v>
      </c>
      <c r="P100" s="92"/>
      <c r="Q100" s="34"/>
    </row>
    <row r="101" spans="2:17" ht="15.75" hidden="1" x14ac:dyDescent="0.25">
      <c r="B101" s="75"/>
      <c r="C101" s="82"/>
      <c r="D101" s="76" t="s">
        <v>31</v>
      </c>
      <c r="E101" s="89"/>
      <c r="F101" s="89" t="str">
        <f>E100</f>
        <v xml:space="preserve">  </v>
      </c>
      <c r="G101" s="76"/>
      <c r="H101" s="134"/>
      <c r="I101" s="134"/>
      <c r="J101" s="134"/>
      <c r="K101" s="134"/>
      <c r="L101" s="76"/>
      <c r="M101" s="82"/>
      <c r="N101" s="76" t="s">
        <v>31</v>
      </c>
      <c r="O101" s="89"/>
      <c r="P101" s="90" t="str">
        <f>O100</f>
        <v xml:space="preserve">  </v>
      </c>
    </row>
    <row r="102" spans="2:17" ht="15.75" hidden="1" x14ac:dyDescent="0.25">
      <c r="B102" s="60" t="str">
        <f>IFERROR(IF(EOMONTH(B100,1)&gt;Questionnaire!$I$4,"  ",EOMONTH(B100,1)),"  ")</f>
        <v xml:space="preserve">  </v>
      </c>
      <c r="C102" s="61" t="s">
        <v>32</v>
      </c>
      <c r="D102" s="61"/>
      <c r="E102" s="84">
        <f>IFERROR(-VLOOKUP(B102,Calculations!$G$10:$N$448,8,FALSE),0)</f>
        <v>0</v>
      </c>
      <c r="F102" s="84"/>
      <c r="G102" s="61"/>
      <c r="H102" s="61" t="s">
        <v>92</v>
      </c>
      <c r="I102" s="61"/>
      <c r="J102" s="84">
        <f>K104</f>
        <v>0</v>
      </c>
      <c r="K102" s="84"/>
      <c r="L102" s="61"/>
      <c r="M102" s="61" t="s">
        <v>92</v>
      </c>
      <c r="N102" s="68"/>
      <c r="O102" s="84">
        <f>J102</f>
        <v>0</v>
      </c>
      <c r="P102" s="91"/>
    </row>
    <row r="103" spans="2:17" ht="15.75" hidden="1" x14ac:dyDescent="0.25">
      <c r="B103" s="74"/>
      <c r="C103" s="14" t="s">
        <v>33</v>
      </c>
      <c r="E103" s="86" t="str">
        <f>IFERROR(VLOOKUP(B102,Calculations!$G$10:$M$448,7,FALSE),0)</f>
        <v xml:space="preserve">  </v>
      </c>
      <c r="F103" s="86"/>
      <c r="H103" s="14" t="s">
        <v>35</v>
      </c>
      <c r="J103" s="86" t="str">
        <f>K105</f>
        <v xml:space="preserve">  </v>
      </c>
      <c r="K103" s="86"/>
      <c r="M103" s="14" t="s">
        <v>94</v>
      </c>
      <c r="N103" s="73"/>
      <c r="O103" s="86" t="str">
        <f>J103</f>
        <v xml:space="preserve">  </v>
      </c>
      <c r="P103" s="92"/>
    </row>
    <row r="104" spans="2:17" ht="15.75" hidden="1" x14ac:dyDescent="0.25">
      <c r="B104" s="74"/>
      <c r="C104" s="73"/>
      <c r="D104" s="14" t="s">
        <v>31</v>
      </c>
      <c r="E104" s="86"/>
      <c r="F104" s="86">
        <f>IFERROR(E102+E103,0)</f>
        <v>0</v>
      </c>
      <c r="H104" s="73"/>
      <c r="I104" s="14" t="s">
        <v>32</v>
      </c>
      <c r="J104" s="86"/>
      <c r="K104" s="86">
        <f>E102</f>
        <v>0</v>
      </c>
      <c r="M104" s="72"/>
      <c r="N104" s="14" t="s">
        <v>31</v>
      </c>
      <c r="O104" s="86"/>
      <c r="P104" s="92">
        <f>F104</f>
        <v>0</v>
      </c>
    </row>
    <row r="105" spans="2:17" ht="15.75" hidden="1" x14ac:dyDescent="0.25">
      <c r="B105" s="74"/>
      <c r="C105" s="73"/>
      <c r="E105" s="86"/>
      <c r="F105" s="86"/>
      <c r="H105" s="73"/>
      <c r="I105" s="14" t="s">
        <v>33</v>
      </c>
      <c r="J105" s="86"/>
      <c r="K105" s="86" t="str">
        <f>E103</f>
        <v xml:space="preserve">  </v>
      </c>
      <c r="M105" s="72"/>
      <c r="N105" s="73"/>
      <c r="O105" s="86"/>
      <c r="P105" s="92"/>
    </row>
    <row r="106" spans="2:17" ht="15.75" hidden="1" x14ac:dyDescent="0.25">
      <c r="B106" s="74"/>
      <c r="C106" s="73"/>
      <c r="E106" s="86"/>
      <c r="F106" s="86"/>
      <c r="H106" s="73"/>
      <c r="J106" s="86"/>
      <c r="K106" s="86"/>
      <c r="M106" s="72"/>
      <c r="N106" s="73"/>
      <c r="O106" s="86"/>
      <c r="P106" s="92"/>
    </row>
    <row r="107" spans="2:17" ht="15.75" hidden="1" x14ac:dyDescent="0.25">
      <c r="B107" s="70" t="str">
        <f>B102</f>
        <v xml:space="preserve">  </v>
      </c>
      <c r="C107" s="133" t="s">
        <v>34</v>
      </c>
      <c r="D107" s="133"/>
      <c r="E107" s="133"/>
      <c r="F107" s="133"/>
      <c r="H107" s="61" t="s">
        <v>99</v>
      </c>
      <c r="J107" s="86" t="str">
        <f>IFERROR(VLOOKUP(B107,Calculations!$Z$10:$AB$448,3,FALSE),0)</f>
        <v xml:space="preserve">  </v>
      </c>
      <c r="K107" s="86"/>
      <c r="M107" s="14" t="s">
        <v>93</v>
      </c>
      <c r="O107" s="86" t="str">
        <f>J107</f>
        <v xml:space="preserve">  </v>
      </c>
      <c r="P107" s="92"/>
    </row>
    <row r="108" spans="2:17" ht="15.75" hidden="1" x14ac:dyDescent="0.25">
      <c r="B108" s="74"/>
      <c r="C108" s="133"/>
      <c r="D108" s="133"/>
      <c r="E108" s="133"/>
      <c r="F108" s="133"/>
      <c r="H108" s="77"/>
      <c r="I108" s="14" t="s">
        <v>91</v>
      </c>
      <c r="J108" s="86"/>
      <c r="K108" s="86" t="str">
        <f>J107</f>
        <v xml:space="preserve">  </v>
      </c>
      <c r="M108" s="77"/>
      <c r="N108" s="14" t="s">
        <v>91</v>
      </c>
      <c r="O108" s="86"/>
      <c r="P108" s="92" t="str">
        <f>O107</f>
        <v xml:space="preserve">  </v>
      </c>
    </row>
    <row r="109" spans="2:17" ht="15.75" hidden="1" x14ac:dyDescent="0.25">
      <c r="B109" s="74"/>
      <c r="C109" s="133"/>
      <c r="D109" s="133"/>
      <c r="E109" s="133"/>
      <c r="F109" s="133"/>
      <c r="H109" s="77"/>
      <c r="J109" s="86"/>
      <c r="K109" s="86"/>
      <c r="M109" s="77"/>
      <c r="O109" s="86"/>
      <c r="P109" s="92"/>
    </row>
    <row r="110" spans="2:17" ht="15.75" hidden="1" x14ac:dyDescent="0.25">
      <c r="B110" s="74"/>
      <c r="C110" s="81"/>
      <c r="D110" s="81"/>
      <c r="E110" s="81"/>
      <c r="F110" s="81"/>
      <c r="H110" s="77"/>
      <c r="J110" s="86"/>
      <c r="K110" s="86"/>
      <c r="M110" s="77"/>
      <c r="O110" s="86"/>
      <c r="P110" s="92"/>
    </row>
    <row r="111" spans="2:17" ht="15.75" hidden="1" x14ac:dyDescent="0.25">
      <c r="B111" s="70" t="str">
        <f>B107</f>
        <v xml:space="preserve">  </v>
      </c>
      <c r="C111" s="61" t="s">
        <v>98</v>
      </c>
      <c r="E111" s="86" t="str">
        <f>IFERROR(VLOOKUP(B111,Calculations!$G$10:$W$448,17,FALSE),0)</f>
        <v xml:space="preserve">  </v>
      </c>
      <c r="F111" s="86"/>
      <c r="H111" s="133" t="s">
        <v>34</v>
      </c>
      <c r="I111" s="133"/>
      <c r="J111" s="133"/>
      <c r="K111" s="133"/>
      <c r="M111" s="14" t="s">
        <v>95</v>
      </c>
      <c r="O111" s="86" t="str">
        <f>E111</f>
        <v xml:space="preserve">  </v>
      </c>
      <c r="P111" s="92"/>
    </row>
    <row r="112" spans="2:17" ht="15.75" hidden="1" x14ac:dyDescent="0.25">
      <c r="B112" s="75"/>
      <c r="C112" s="82"/>
      <c r="D112" s="76" t="s">
        <v>31</v>
      </c>
      <c r="E112" s="89"/>
      <c r="F112" s="89" t="str">
        <f>E111</f>
        <v xml:space="preserve">  </v>
      </c>
      <c r="G112" s="76"/>
      <c r="H112" s="134"/>
      <c r="I112" s="134"/>
      <c r="J112" s="134"/>
      <c r="K112" s="134"/>
      <c r="L112" s="76"/>
      <c r="M112" s="82"/>
      <c r="N112" s="76" t="s">
        <v>31</v>
      </c>
      <c r="O112" s="89"/>
      <c r="P112" s="90" t="str">
        <f>O111</f>
        <v xml:space="preserve">  </v>
      </c>
    </row>
    <row r="113" spans="2:16" ht="15.75" hidden="1" x14ac:dyDescent="0.25">
      <c r="B113" s="60" t="str">
        <f>IFERROR(IF(EOMONTH(B111,1)&gt;Questionnaire!$I$4,"  ",EOMONTH(B111,1)),"  ")</f>
        <v xml:space="preserve">  </v>
      </c>
      <c r="C113" s="61" t="s">
        <v>32</v>
      </c>
      <c r="D113" s="61"/>
      <c r="E113" s="84">
        <f>IFERROR(-VLOOKUP(B113,Calculations!$G$10:$N$448,8,FALSE),0)</f>
        <v>0</v>
      </c>
      <c r="F113" s="84"/>
      <c r="G113" s="61"/>
      <c r="H113" s="61" t="s">
        <v>92</v>
      </c>
      <c r="I113" s="61"/>
      <c r="J113" s="84">
        <f>K115</f>
        <v>0</v>
      </c>
      <c r="K113" s="84"/>
      <c r="L113" s="61"/>
      <c r="M113" s="61" t="s">
        <v>92</v>
      </c>
      <c r="N113" s="68"/>
      <c r="O113" s="84">
        <f>J113</f>
        <v>0</v>
      </c>
      <c r="P113" s="91"/>
    </row>
    <row r="114" spans="2:16" ht="15.75" hidden="1" x14ac:dyDescent="0.25">
      <c r="B114" s="74"/>
      <c r="C114" s="14" t="s">
        <v>33</v>
      </c>
      <c r="E114" s="86" t="str">
        <f>IFERROR(VLOOKUP(B113,Calculations!$G$10:$M$448,7,FALSE),0)</f>
        <v xml:space="preserve">  </v>
      </c>
      <c r="F114" s="86"/>
      <c r="H114" s="14" t="s">
        <v>35</v>
      </c>
      <c r="J114" s="86" t="str">
        <f>K116</f>
        <v xml:space="preserve">  </v>
      </c>
      <c r="K114" s="86"/>
      <c r="M114" s="14" t="s">
        <v>94</v>
      </c>
      <c r="N114" s="73"/>
      <c r="O114" s="86" t="str">
        <f>J114</f>
        <v xml:space="preserve">  </v>
      </c>
      <c r="P114" s="92"/>
    </row>
    <row r="115" spans="2:16" ht="15.75" hidden="1" x14ac:dyDescent="0.25">
      <c r="B115" s="74"/>
      <c r="C115" s="73"/>
      <c r="D115" s="14" t="s">
        <v>31</v>
      </c>
      <c r="E115" s="86"/>
      <c r="F115" s="86">
        <f>IFERROR(E113+E114,0)</f>
        <v>0</v>
      </c>
      <c r="H115" s="73"/>
      <c r="I115" s="14" t="s">
        <v>32</v>
      </c>
      <c r="J115" s="86"/>
      <c r="K115" s="86">
        <f>E113</f>
        <v>0</v>
      </c>
      <c r="M115" s="72"/>
      <c r="N115" s="14" t="s">
        <v>31</v>
      </c>
      <c r="O115" s="86"/>
      <c r="P115" s="92">
        <f>F115</f>
        <v>0</v>
      </c>
    </row>
    <row r="116" spans="2:16" ht="15.75" hidden="1" x14ac:dyDescent="0.25">
      <c r="B116" s="74"/>
      <c r="C116" s="73"/>
      <c r="E116" s="86"/>
      <c r="F116" s="86"/>
      <c r="H116" s="73"/>
      <c r="I116" s="14" t="s">
        <v>33</v>
      </c>
      <c r="J116" s="86"/>
      <c r="K116" s="86" t="str">
        <f>E114</f>
        <v xml:space="preserve">  </v>
      </c>
      <c r="M116" s="72"/>
      <c r="N116" s="73"/>
      <c r="O116" s="86"/>
      <c r="P116" s="92"/>
    </row>
    <row r="117" spans="2:16" ht="15.75" hidden="1" x14ac:dyDescent="0.25">
      <c r="B117" s="74"/>
      <c r="C117" s="73"/>
      <c r="E117" s="86"/>
      <c r="F117" s="86"/>
      <c r="H117" s="73"/>
      <c r="J117" s="86"/>
      <c r="K117" s="86"/>
      <c r="M117" s="72"/>
      <c r="N117" s="73"/>
      <c r="O117" s="86"/>
      <c r="P117" s="92"/>
    </row>
    <row r="118" spans="2:16" ht="15.75" hidden="1" x14ac:dyDescent="0.25">
      <c r="B118" s="70" t="str">
        <f>B113</f>
        <v xml:space="preserve">  </v>
      </c>
      <c r="C118" s="133" t="s">
        <v>34</v>
      </c>
      <c r="D118" s="133"/>
      <c r="E118" s="133"/>
      <c r="F118" s="133"/>
      <c r="H118" s="61" t="s">
        <v>99</v>
      </c>
      <c r="J118" s="86" t="str">
        <f>IFERROR(VLOOKUP(B118,Calculations!$Z$10:$AB$448,3,FALSE),0)</f>
        <v xml:space="preserve">  </v>
      </c>
      <c r="K118" s="86"/>
      <c r="M118" s="14" t="s">
        <v>93</v>
      </c>
      <c r="O118" s="86" t="str">
        <f>J118</f>
        <v xml:space="preserve">  </v>
      </c>
      <c r="P118" s="92"/>
    </row>
    <row r="119" spans="2:16" ht="15.75" hidden="1" x14ac:dyDescent="0.25">
      <c r="B119" s="74"/>
      <c r="C119" s="133"/>
      <c r="D119" s="133"/>
      <c r="E119" s="133"/>
      <c r="F119" s="133"/>
      <c r="H119" s="77"/>
      <c r="I119" s="14" t="s">
        <v>91</v>
      </c>
      <c r="J119" s="86"/>
      <c r="K119" s="86" t="str">
        <f>J118</f>
        <v xml:space="preserve">  </v>
      </c>
      <c r="M119" s="77"/>
      <c r="N119" s="14" t="s">
        <v>91</v>
      </c>
      <c r="O119" s="86"/>
      <c r="P119" s="92" t="str">
        <f>O118</f>
        <v xml:space="preserve">  </v>
      </c>
    </row>
    <row r="120" spans="2:16" ht="15.75" hidden="1" x14ac:dyDescent="0.25">
      <c r="B120" s="74"/>
      <c r="C120" s="133"/>
      <c r="D120" s="133"/>
      <c r="E120" s="133"/>
      <c r="F120" s="133"/>
      <c r="H120" s="77"/>
      <c r="J120" s="86"/>
      <c r="K120" s="86"/>
      <c r="M120" s="77"/>
      <c r="O120" s="86"/>
      <c r="P120" s="92"/>
    </row>
    <row r="121" spans="2:16" ht="15.75" hidden="1" x14ac:dyDescent="0.25">
      <c r="B121" s="74"/>
      <c r="C121" s="81"/>
      <c r="D121" s="81"/>
      <c r="E121" s="81"/>
      <c r="F121" s="81"/>
      <c r="H121" s="77"/>
      <c r="J121" s="86"/>
      <c r="K121" s="86"/>
      <c r="M121" s="77"/>
      <c r="O121" s="86"/>
      <c r="P121" s="92"/>
    </row>
    <row r="122" spans="2:16" ht="15.75" hidden="1" x14ac:dyDescent="0.25">
      <c r="B122" s="70" t="str">
        <f>B118</f>
        <v xml:space="preserve">  </v>
      </c>
      <c r="C122" s="61" t="s">
        <v>98</v>
      </c>
      <c r="E122" s="86" t="str">
        <f>IFERROR(VLOOKUP(B122,Calculations!$G$10:$W$448,17,FALSE),0)</f>
        <v xml:space="preserve">  </v>
      </c>
      <c r="F122" s="86"/>
      <c r="H122" s="133" t="s">
        <v>34</v>
      </c>
      <c r="I122" s="133"/>
      <c r="J122" s="133"/>
      <c r="K122" s="133"/>
      <c r="M122" s="14" t="s">
        <v>95</v>
      </c>
      <c r="O122" s="86" t="str">
        <f>E122</f>
        <v xml:space="preserve">  </v>
      </c>
      <c r="P122" s="92"/>
    </row>
    <row r="123" spans="2:16" ht="15.75" hidden="1" x14ac:dyDescent="0.25">
      <c r="B123" s="75"/>
      <c r="C123" s="82"/>
      <c r="D123" s="76" t="s">
        <v>31</v>
      </c>
      <c r="E123" s="89"/>
      <c r="F123" s="89" t="str">
        <f>E122</f>
        <v xml:space="preserve">  </v>
      </c>
      <c r="G123" s="76"/>
      <c r="H123" s="134"/>
      <c r="I123" s="134"/>
      <c r="J123" s="134"/>
      <c r="K123" s="134"/>
      <c r="L123" s="76"/>
      <c r="M123" s="82"/>
      <c r="N123" s="76" t="s">
        <v>31</v>
      </c>
      <c r="O123" s="89"/>
      <c r="P123" s="90" t="str">
        <f>O122</f>
        <v xml:space="preserve">  </v>
      </c>
    </row>
    <row r="124" spans="2:16" ht="15.75" hidden="1" x14ac:dyDescent="0.25">
      <c r="B124" s="60" t="str">
        <f>IFERROR(IF(EOMONTH(B122,1)&gt;Questionnaire!$I$4,"  ",EOMONTH(B122,1)),"  ")</f>
        <v xml:space="preserve">  </v>
      </c>
      <c r="C124" s="61" t="s">
        <v>32</v>
      </c>
      <c r="D124" s="61"/>
      <c r="E124" s="84">
        <f>IFERROR(-VLOOKUP(B124,Calculations!$G$10:$N$448,8,FALSE),0)</f>
        <v>0</v>
      </c>
      <c r="F124" s="84"/>
      <c r="G124" s="61"/>
      <c r="H124" s="61" t="s">
        <v>92</v>
      </c>
      <c r="I124" s="61"/>
      <c r="J124" s="84">
        <f>K126</f>
        <v>0</v>
      </c>
      <c r="K124" s="84"/>
      <c r="L124" s="61"/>
      <c r="M124" s="61" t="s">
        <v>92</v>
      </c>
      <c r="N124" s="68"/>
      <c r="O124" s="84">
        <f>J124</f>
        <v>0</v>
      </c>
      <c r="P124" s="91"/>
    </row>
    <row r="125" spans="2:16" ht="15.75" hidden="1" x14ac:dyDescent="0.25">
      <c r="B125" s="74"/>
      <c r="C125" s="14" t="s">
        <v>33</v>
      </c>
      <c r="E125" s="86" t="str">
        <f>IFERROR(VLOOKUP(B124,Calculations!$G$10:$M$448,7,FALSE),0)</f>
        <v xml:space="preserve">  </v>
      </c>
      <c r="F125" s="86"/>
      <c r="H125" s="14" t="s">
        <v>35</v>
      </c>
      <c r="J125" s="86" t="str">
        <f>K127</f>
        <v xml:space="preserve">  </v>
      </c>
      <c r="K125" s="86"/>
      <c r="M125" s="14" t="s">
        <v>94</v>
      </c>
      <c r="N125" s="73"/>
      <c r="O125" s="86" t="str">
        <f>J125</f>
        <v xml:space="preserve">  </v>
      </c>
      <c r="P125" s="92"/>
    </row>
    <row r="126" spans="2:16" ht="15.75" hidden="1" x14ac:dyDescent="0.25">
      <c r="B126" s="74"/>
      <c r="C126" s="73"/>
      <c r="D126" s="14" t="s">
        <v>31</v>
      </c>
      <c r="E126" s="86"/>
      <c r="F126" s="86">
        <f>IFERROR(E124+E125,0)</f>
        <v>0</v>
      </c>
      <c r="H126" s="73"/>
      <c r="I126" s="14" t="s">
        <v>32</v>
      </c>
      <c r="J126" s="86"/>
      <c r="K126" s="86">
        <f>E124</f>
        <v>0</v>
      </c>
      <c r="M126" s="72"/>
      <c r="N126" s="14" t="s">
        <v>31</v>
      </c>
      <c r="O126" s="86"/>
      <c r="P126" s="92">
        <f>F126</f>
        <v>0</v>
      </c>
    </row>
    <row r="127" spans="2:16" ht="15.75" hidden="1" x14ac:dyDescent="0.25">
      <c r="B127" s="74"/>
      <c r="C127" s="73"/>
      <c r="E127" s="86"/>
      <c r="F127" s="86"/>
      <c r="H127" s="73"/>
      <c r="I127" s="14" t="s">
        <v>33</v>
      </c>
      <c r="J127" s="86"/>
      <c r="K127" s="86" t="str">
        <f>E125</f>
        <v xml:space="preserve">  </v>
      </c>
      <c r="M127" s="72"/>
      <c r="N127" s="73"/>
      <c r="O127" s="86"/>
      <c r="P127" s="92"/>
    </row>
    <row r="128" spans="2:16" ht="15.75" hidden="1" x14ac:dyDescent="0.25">
      <c r="B128" s="74"/>
      <c r="C128" s="73"/>
      <c r="E128" s="86"/>
      <c r="F128" s="86"/>
      <c r="H128" s="73"/>
      <c r="J128" s="86"/>
      <c r="K128" s="86"/>
      <c r="M128" s="72"/>
      <c r="N128" s="73"/>
      <c r="O128" s="86"/>
      <c r="P128" s="92"/>
    </row>
    <row r="129" spans="2:16" ht="15.75" hidden="1" x14ac:dyDescent="0.25">
      <c r="B129" s="70" t="str">
        <f>B124</f>
        <v xml:space="preserve">  </v>
      </c>
      <c r="C129" s="133" t="s">
        <v>34</v>
      </c>
      <c r="D129" s="133"/>
      <c r="E129" s="133"/>
      <c r="F129" s="133"/>
      <c r="H129" s="61" t="s">
        <v>99</v>
      </c>
      <c r="J129" s="86" t="str">
        <f>IFERROR(VLOOKUP(B129,Calculations!$Z$10:$AB$448,3,FALSE),0)</f>
        <v xml:space="preserve">  </v>
      </c>
      <c r="K129" s="86"/>
      <c r="M129" s="14" t="s">
        <v>93</v>
      </c>
      <c r="O129" s="86" t="str">
        <f>J129</f>
        <v xml:space="preserve">  </v>
      </c>
      <c r="P129" s="92"/>
    </row>
    <row r="130" spans="2:16" ht="15.75" hidden="1" x14ac:dyDescent="0.25">
      <c r="B130" s="74"/>
      <c r="C130" s="133"/>
      <c r="D130" s="133"/>
      <c r="E130" s="133"/>
      <c r="F130" s="133"/>
      <c r="H130" s="77"/>
      <c r="I130" s="14" t="s">
        <v>91</v>
      </c>
      <c r="J130" s="86"/>
      <c r="K130" s="86" t="str">
        <f>J129</f>
        <v xml:space="preserve">  </v>
      </c>
      <c r="M130" s="77"/>
      <c r="N130" s="14" t="s">
        <v>91</v>
      </c>
      <c r="O130" s="86"/>
      <c r="P130" s="92" t="str">
        <f>O129</f>
        <v xml:space="preserve">  </v>
      </c>
    </row>
    <row r="131" spans="2:16" ht="15.75" hidden="1" x14ac:dyDescent="0.25">
      <c r="B131" s="74"/>
      <c r="C131" s="133"/>
      <c r="D131" s="133"/>
      <c r="E131" s="133"/>
      <c r="F131" s="133"/>
      <c r="H131" s="77"/>
      <c r="J131" s="86"/>
      <c r="K131" s="86"/>
      <c r="M131" s="77"/>
      <c r="O131" s="86"/>
      <c r="P131" s="92"/>
    </row>
    <row r="132" spans="2:16" ht="15.75" hidden="1" x14ac:dyDescent="0.25">
      <c r="B132" s="74"/>
      <c r="C132" s="81"/>
      <c r="D132" s="81"/>
      <c r="E132" s="81"/>
      <c r="F132" s="81"/>
      <c r="H132" s="77"/>
      <c r="J132" s="86"/>
      <c r="K132" s="86"/>
      <c r="M132" s="77"/>
      <c r="O132" s="86"/>
      <c r="P132" s="92"/>
    </row>
    <row r="133" spans="2:16" ht="15.75" hidden="1" x14ac:dyDescent="0.25">
      <c r="B133" s="70" t="str">
        <f>B129</f>
        <v xml:space="preserve">  </v>
      </c>
      <c r="C133" s="61" t="s">
        <v>98</v>
      </c>
      <c r="E133" s="86" t="str">
        <f>IFERROR(VLOOKUP(B133,Calculations!$G$10:$W$448,17,FALSE),0)</f>
        <v xml:space="preserve">  </v>
      </c>
      <c r="F133" s="86"/>
      <c r="H133" s="133" t="s">
        <v>34</v>
      </c>
      <c r="I133" s="133"/>
      <c r="J133" s="133"/>
      <c r="K133" s="133"/>
      <c r="M133" s="14" t="s">
        <v>95</v>
      </c>
      <c r="O133" s="86" t="str">
        <f>E133</f>
        <v xml:space="preserve">  </v>
      </c>
      <c r="P133" s="92"/>
    </row>
    <row r="134" spans="2:16" ht="15.75" hidden="1" x14ac:dyDescent="0.25">
      <c r="B134" s="75"/>
      <c r="C134" s="82"/>
      <c r="D134" s="76" t="s">
        <v>31</v>
      </c>
      <c r="E134" s="89"/>
      <c r="F134" s="89" t="str">
        <f>E133</f>
        <v xml:space="preserve">  </v>
      </c>
      <c r="G134" s="76"/>
      <c r="H134" s="134"/>
      <c r="I134" s="134"/>
      <c r="J134" s="134"/>
      <c r="K134" s="134"/>
      <c r="L134" s="76"/>
      <c r="M134" s="82"/>
      <c r="N134" s="76" t="s">
        <v>31</v>
      </c>
      <c r="O134" s="89"/>
      <c r="P134" s="90" t="str">
        <f>O133</f>
        <v xml:space="preserve">  </v>
      </c>
    </row>
    <row r="135" spans="2:16" ht="15.75" hidden="1" x14ac:dyDescent="0.25">
      <c r="B135" s="60" t="str">
        <f>IFERROR(IF(EOMONTH(B133,1)&gt;Questionnaire!$I$4,"  ",EOMONTH(B133,1)),"  ")</f>
        <v xml:space="preserve">  </v>
      </c>
      <c r="C135" s="61" t="s">
        <v>32</v>
      </c>
      <c r="D135" s="61"/>
      <c r="E135" s="84">
        <f>IFERROR(-VLOOKUP(B135,Calculations!$G$10:$N$448,8,FALSE),0)</f>
        <v>0</v>
      </c>
      <c r="F135" s="84"/>
      <c r="G135" s="61"/>
      <c r="H135" s="61" t="s">
        <v>92</v>
      </c>
      <c r="I135" s="61"/>
      <c r="J135" s="84">
        <f>K137</f>
        <v>0</v>
      </c>
      <c r="K135" s="84"/>
      <c r="L135" s="61"/>
      <c r="M135" s="61" t="s">
        <v>92</v>
      </c>
      <c r="N135" s="68"/>
      <c r="O135" s="84">
        <f>J135</f>
        <v>0</v>
      </c>
      <c r="P135" s="91"/>
    </row>
    <row r="136" spans="2:16" ht="15.75" hidden="1" x14ac:dyDescent="0.25">
      <c r="B136" s="74"/>
      <c r="C136" s="14" t="s">
        <v>33</v>
      </c>
      <c r="E136" s="86" t="str">
        <f>IFERROR(VLOOKUP(B135,Calculations!$G$10:$M$448,7,FALSE),0)</f>
        <v xml:space="preserve">  </v>
      </c>
      <c r="F136" s="86"/>
      <c r="H136" s="14" t="s">
        <v>35</v>
      </c>
      <c r="J136" s="86" t="str">
        <f>K138</f>
        <v xml:space="preserve">  </v>
      </c>
      <c r="K136" s="86"/>
      <c r="M136" s="14" t="s">
        <v>94</v>
      </c>
      <c r="N136" s="73"/>
      <c r="O136" s="86" t="str">
        <f>J136</f>
        <v xml:space="preserve">  </v>
      </c>
      <c r="P136" s="92"/>
    </row>
    <row r="137" spans="2:16" ht="15.75" hidden="1" x14ac:dyDescent="0.25">
      <c r="B137" s="74"/>
      <c r="C137" s="73"/>
      <c r="D137" s="14" t="s">
        <v>31</v>
      </c>
      <c r="E137" s="86"/>
      <c r="F137" s="86">
        <f>IFERROR(E135+E136,0)</f>
        <v>0</v>
      </c>
      <c r="H137" s="73"/>
      <c r="I137" s="14" t="s">
        <v>32</v>
      </c>
      <c r="J137" s="86"/>
      <c r="K137" s="86">
        <f>E135</f>
        <v>0</v>
      </c>
      <c r="M137" s="72"/>
      <c r="N137" s="14" t="s">
        <v>31</v>
      </c>
      <c r="O137" s="86"/>
      <c r="P137" s="92">
        <f>F137</f>
        <v>0</v>
      </c>
    </row>
    <row r="138" spans="2:16" ht="15.75" hidden="1" x14ac:dyDescent="0.25">
      <c r="B138" s="74"/>
      <c r="C138" s="73"/>
      <c r="E138" s="86"/>
      <c r="F138" s="86"/>
      <c r="H138" s="73"/>
      <c r="I138" s="14" t="s">
        <v>33</v>
      </c>
      <c r="J138" s="86"/>
      <c r="K138" s="86" t="str">
        <f>E136</f>
        <v xml:space="preserve">  </v>
      </c>
      <c r="M138" s="72"/>
      <c r="N138" s="73"/>
      <c r="O138" s="86"/>
      <c r="P138" s="92"/>
    </row>
    <row r="139" spans="2:16" ht="15.75" hidden="1" x14ac:dyDescent="0.25">
      <c r="B139" s="74"/>
      <c r="C139" s="73"/>
      <c r="E139" s="86"/>
      <c r="F139" s="86"/>
      <c r="H139" s="73"/>
      <c r="J139" s="86"/>
      <c r="K139" s="86"/>
      <c r="M139" s="72"/>
      <c r="N139" s="73"/>
      <c r="O139" s="86"/>
      <c r="P139" s="92"/>
    </row>
    <row r="140" spans="2:16" ht="15.75" hidden="1" x14ac:dyDescent="0.25">
      <c r="B140" s="70" t="str">
        <f>B135</f>
        <v xml:space="preserve">  </v>
      </c>
      <c r="C140" s="133" t="s">
        <v>34</v>
      </c>
      <c r="D140" s="133"/>
      <c r="E140" s="133"/>
      <c r="F140" s="133"/>
      <c r="H140" s="61" t="s">
        <v>99</v>
      </c>
      <c r="J140" s="86" t="str">
        <f>IFERROR(VLOOKUP(B140,Calculations!$Z$10:$AB$448,3,FALSE),0)</f>
        <v xml:space="preserve">  </v>
      </c>
      <c r="K140" s="86"/>
      <c r="M140" s="14" t="s">
        <v>93</v>
      </c>
      <c r="O140" s="86" t="str">
        <f>J140</f>
        <v xml:space="preserve">  </v>
      </c>
      <c r="P140" s="92"/>
    </row>
    <row r="141" spans="2:16" ht="15.75" hidden="1" x14ac:dyDescent="0.25">
      <c r="B141" s="74"/>
      <c r="C141" s="133"/>
      <c r="D141" s="133"/>
      <c r="E141" s="133"/>
      <c r="F141" s="133"/>
      <c r="H141" s="77"/>
      <c r="I141" s="14" t="s">
        <v>91</v>
      </c>
      <c r="J141" s="86"/>
      <c r="K141" s="86" t="str">
        <f>J140</f>
        <v xml:space="preserve">  </v>
      </c>
      <c r="M141" s="77"/>
      <c r="N141" s="14" t="s">
        <v>91</v>
      </c>
      <c r="O141" s="86"/>
      <c r="P141" s="92" t="str">
        <f>O140</f>
        <v xml:space="preserve">  </v>
      </c>
    </row>
    <row r="142" spans="2:16" ht="15.75" hidden="1" x14ac:dyDescent="0.25">
      <c r="B142" s="74"/>
      <c r="C142" s="133"/>
      <c r="D142" s="133"/>
      <c r="E142" s="133"/>
      <c r="F142" s="133"/>
      <c r="H142" s="77"/>
      <c r="J142" s="86"/>
      <c r="K142" s="86"/>
      <c r="M142" s="77"/>
      <c r="O142" s="86"/>
      <c r="P142" s="92"/>
    </row>
    <row r="143" spans="2:16" ht="15.75" hidden="1" x14ac:dyDescent="0.25">
      <c r="B143" s="74"/>
      <c r="C143" s="81"/>
      <c r="D143" s="81"/>
      <c r="E143" s="81"/>
      <c r="F143" s="81"/>
      <c r="H143" s="77"/>
      <c r="J143" s="86"/>
      <c r="K143" s="86"/>
      <c r="M143" s="77"/>
      <c r="O143" s="86"/>
      <c r="P143" s="92"/>
    </row>
    <row r="144" spans="2:16" ht="15.75" hidden="1" x14ac:dyDescent="0.25">
      <c r="B144" s="70" t="str">
        <f>B140</f>
        <v xml:space="preserve">  </v>
      </c>
      <c r="C144" s="61" t="s">
        <v>98</v>
      </c>
      <c r="E144" s="86" t="str">
        <f>IFERROR(VLOOKUP(B144,Calculations!$G$10:$W$448,17,FALSE),0)</f>
        <v xml:space="preserve">  </v>
      </c>
      <c r="F144" s="86"/>
      <c r="H144" s="133" t="s">
        <v>34</v>
      </c>
      <c r="I144" s="133"/>
      <c r="J144" s="133"/>
      <c r="K144" s="133"/>
      <c r="M144" s="14" t="s">
        <v>95</v>
      </c>
      <c r="O144" s="86" t="str">
        <f>E144</f>
        <v xml:space="preserve">  </v>
      </c>
      <c r="P144" s="92"/>
    </row>
    <row r="145" spans="2:16" ht="15.75" hidden="1" x14ac:dyDescent="0.25">
      <c r="B145" s="75"/>
      <c r="C145" s="82"/>
      <c r="D145" s="76" t="s">
        <v>31</v>
      </c>
      <c r="E145" s="89"/>
      <c r="F145" s="89" t="str">
        <f>E144</f>
        <v xml:space="preserve">  </v>
      </c>
      <c r="G145" s="76"/>
      <c r="H145" s="134"/>
      <c r="I145" s="134"/>
      <c r="J145" s="134"/>
      <c r="K145" s="134"/>
      <c r="L145" s="76"/>
      <c r="M145" s="82"/>
      <c r="N145" s="76" t="s">
        <v>31</v>
      </c>
      <c r="O145" s="89"/>
      <c r="P145" s="90" t="str">
        <f>O144</f>
        <v xml:space="preserve">  </v>
      </c>
    </row>
    <row r="146" spans="2:16" ht="15.75" hidden="1" x14ac:dyDescent="0.25">
      <c r="B146" s="60" t="str">
        <f>IFERROR(IF(EOMONTH(B144,1)&gt;Questionnaire!$I$4,"  ",EOMONTH(B144,1)),"  ")</f>
        <v xml:space="preserve">  </v>
      </c>
      <c r="C146" s="61" t="s">
        <v>32</v>
      </c>
      <c r="D146" s="61"/>
      <c r="E146" s="84">
        <f>IFERROR(-VLOOKUP(B146,Calculations!$G$10:$N$448,8,FALSE),0)</f>
        <v>0</v>
      </c>
      <c r="F146" s="84"/>
      <c r="G146" s="61"/>
      <c r="H146" s="61" t="s">
        <v>92</v>
      </c>
      <c r="I146" s="61"/>
      <c r="J146" s="84">
        <f>K148</f>
        <v>0</v>
      </c>
      <c r="K146" s="84"/>
      <c r="L146" s="61"/>
      <c r="M146" s="61" t="s">
        <v>92</v>
      </c>
      <c r="N146" s="68"/>
      <c r="O146" s="84">
        <f>J146</f>
        <v>0</v>
      </c>
      <c r="P146" s="91"/>
    </row>
    <row r="147" spans="2:16" ht="15.75" hidden="1" x14ac:dyDescent="0.25">
      <c r="B147" s="74"/>
      <c r="C147" s="14" t="s">
        <v>33</v>
      </c>
      <c r="E147" s="86" t="str">
        <f>IFERROR(VLOOKUP(B146,Calculations!$G$10:$M$448,7,FALSE),0)</f>
        <v xml:space="preserve">  </v>
      </c>
      <c r="F147" s="86"/>
      <c r="H147" s="14" t="s">
        <v>35</v>
      </c>
      <c r="J147" s="86" t="str">
        <f>K149</f>
        <v xml:space="preserve">  </v>
      </c>
      <c r="K147" s="86"/>
      <c r="M147" s="14" t="s">
        <v>94</v>
      </c>
      <c r="N147" s="73"/>
      <c r="O147" s="86" t="str">
        <f>J147</f>
        <v xml:space="preserve">  </v>
      </c>
      <c r="P147" s="92"/>
    </row>
    <row r="148" spans="2:16" ht="15.75" hidden="1" x14ac:dyDescent="0.25">
      <c r="B148" s="74"/>
      <c r="C148" s="73"/>
      <c r="D148" s="14" t="s">
        <v>31</v>
      </c>
      <c r="E148" s="86"/>
      <c r="F148" s="86">
        <f>IFERROR(E146+E147,0)</f>
        <v>0</v>
      </c>
      <c r="H148" s="73"/>
      <c r="I148" s="14" t="s">
        <v>32</v>
      </c>
      <c r="J148" s="86"/>
      <c r="K148" s="86">
        <f>E146</f>
        <v>0</v>
      </c>
      <c r="M148" s="72"/>
      <c r="N148" s="14" t="s">
        <v>31</v>
      </c>
      <c r="O148" s="86"/>
      <c r="P148" s="92">
        <f>F148</f>
        <v>0</v>
      </c>
    </row>
    <row r="149" spans="2:16" ht="15.75" hidden="1" x14ac:dyDescent="0.25">
      <c r="B149" s="74"/>
      <c r="C149" s="73"/>
      <c r="E149" s="86"/>
      <c r="F149" s="86"/>
      <c r="H149" s="73"/>
      <c r="I149" s="14" t="s">
        <v>33</v>
      </c>
      <c r="J149" s="86"/>
      <c r="K149" s="86" t="str">
        <f>E147</f>
        <v xml:space="preserve">  </v>
      </c>
      <c r="M149" s="72"/>
      <c r="N149" s="73"/>
      <c r="O149" s="86"/>
      <c r="P149" s="92"/>
    </row>
    <row r="150" spans="2:16" ht="15.75" hidden="1" x14ac:dyDescent="0.25">
      <c r="B150" s="74"/>
      <c r="C150" s="73"/>
      <c r="E150" s="86"/>
      <c r="F150" s="86"/>
      <c r="H150" s="73"/>
      <c r="J150" s="86"/>
      <c r="K150" s="86"/>
      <c r="M150" s="72"/>
      <c r="N150" s="73"/>
      <c r="O150" s="86"/>
      <c r="P150" s="92"/>
    </row>
    <row r="151" spans="2:16" ht="15.75" hidden="1" x14ac:dyDescent="0.25">
      <c r="B151" s="70" t="str">
        <f>B146</f>
        <v xml:space="preserve">  </v>
      </c>
      <c r="C151" s="133" t="s">
        <v>34</v>
      </c>
      <c r="D151" s="133"/>
      <c r="E151" s="133"/>
      <c r="F151" s="133"/>
      <c r="H151" s="61" t="s">
        <v>99</v>
      </c>
      <c r="J151" s="86" t="str">
        <f>IFERROR(VLOOKUP(B151,Calculations!$Z$10:$AB$448,3,FALSE),0)</f>
        <v xml:space="preserve">  </v>
      </c>
      <c r="K151" s="86"/>
      <c r="M151" s="14" t="s">
        <v>93</v>
      </c>
      <c r="O151" s="86" t="str">
        <f>J151</f>
        <v xml:space="preserve">  </v>
      </c>
      <c r="P151" s="92"/>
    </row>
    <row r="152" spans="2:16" ht="15.75" hidden="1" x14ac:dyDescent="0.25">
      <c r="B152" s="74"/>
      <c r="C152" s="133"/>
      <c r="D152" s="133"/>
      <c r="E152" s="133"/>
      <c r="F152" s="133"/>
      <c r="H152" s="77"/>
      <c r="I152" s="14" t="s">
        <v>91</v>
      </c>
      <c r="J152" s="86"/>
      <c r="K152" s="86" t="str">
        <f>J151</f>
        <v xml:space="preserve">  </v>
      </c>
      <c r="M152" s="77"/>
      <c r="N152" s="14" t="s">
        <v>91</v>
      </c>
      <c r="O152" s="86"/>
      <c r="P152" s="92" t="str">
        <f>O151</f>
        <v xml:space="preserve">  </v>
      </c>
    </row>
    <row r="153" spans="2:16" ht="15.75" hidden="1" x14ac:dyDescent="0.25">
      <c r="B153" s="74"/>
      <c r="C153" s="133"/>
      <c r="D153" s="133"/>
      <c r="E153" s="133"/>
      <c r="F153" s="133"/>
      <c r="H153" s="77"/>
      <c r="J153" s="86"/>
      <c r="K153" s="86"/>
      <c r="M153" s="77"/>
      <c r="O153" s="86"/>
      <c r="P153" s="92"/>
    </row>
    <row r="154" spans="2:16" ht="15.75" hidden="1" x14ac:dyDescent="0.25">
      <c r="B154" s="74"/>
      <c r="C154" s="81"/>
      <c r="D154" s="81"/>
      <c r="E154" s="81"/>
      <c r="F154" s="81"/>
      <c r="H154" s="77"/>
      <c r="J154" s="86"/>
      <c r="K154" s="86"/>
      <c r="M154" s="77"/>
      <c r="O154" s="86"/>
      <c r="P154" s="92"/>
    </row>
    <row r="155" spans="2:16" ht="15.75" hidden="1" x14ac:dyDescent="0.25">
      <c r="B155" s="70" t="str">
        <f>B151</f>
        <v xml:space="preserve">  </v>
      </c>
      <c r="C155" s="61" t="s">
        <v>98</v>
      </c>
      <c r="E155" s="86" t="str">
        <f>IFERROR(VLOOKUP(B155,Calculations!$G$10:$W$448,17,FALSE),0)</f>
        <v xml:space="preserve">  </v>
      </c>
      <c r="F155" s="86"/>
      <c r="H155" s="133" t="s">
        <v>34</v>
      </c>
      <c r="I155" s="133"/>
      <c r="J155" s="133"/>
      <c r="K155" s="133"/>
      <c r="M155" s="14" t="s">
        <v>95</v>
      </c>
      <c r="O155" s="86" t="str">
        <f>E155</f>
        <v xml:space="preserve">  </v>
      </c>
      <c r="P155" s="92"/>
    </row>
    <row r="156" spans="2:16" ht="15.75" hidden="1" x14ac:dyDescent="0.25">
      <c r="B156" s="75"/>
      <c r="C156" s="82"/>
      <c r="D156" s="76" t="s">
        <v>31</v>
      </c>
      <c r="E156" s="89"/>
      <c r="F156" s="89" t="str">
        <f>E155</f>
        <v xml:space="preserve">  </v>
      </c>
      <c r="G156" s="76"/>
      <c r="H156" s="134"/>
      <c r="I156" s="134"/>
      <c r="J156" s="134"/>
      <c r="K156" s="134"/>
      <c r="L156" s="76"/>
      <c r="M156" s="82"/>
      <c r="N156" s="76" t="s">
        <v>31</v>
      </c>
      <c r="O156" s="89"/>
      <c r="P156" s="90" t="str">
        <f>O155</f>
        <v xml:space="preserve">  </v>
      </c>
    </row>
    <row r="157" spans="2:16" ht="15.75" hidden="1" x14ac:dyDescent="0.25">
      <c r="B157" s="60"/>
      <c r="C157" s="61"/>
      <c r="D157" s="61"/>
      <c r="E157" s="84"/>
      <c r="F157" s="84"/>
      <c r="G157" s="61"/>
      <c r="H157" s="61"/>
      <c r="I157" s="61"/>
      <c r="J157" s="84"/>
      <c r="K157" s="84"/>
      <c r="L157" s="61"/>
      <c r="M157" s="61"/>
      <c r="N157" s="68"/>
      <c r="O157" s="84"/>
      <c r="P157" s="91"/>
    </row>
    <row r="158" spans="2:16" ht="15.75" hidden="1" x14ac:dyDescent="0.25">
      <c r="B158" s="70">
        <f>Questionnaire!I4</f>
        <v>45838</v>
      </c>
      <c r="C158" s="133" t="s">
        <v>34</v>
      </c>
      <c r="D158" s="133"/>
      <c r="E158" s="133"/>
      <c r="F158" s="133"/>
      <c r="G158" s="18" t="s">
        <v>55</v>
      </c>
      <c r="H158" s="14" t="s">
        <v>35</v>
      </c>
      <c r="J158" s="86">
        <f>IFERROR(VLOOKUP(G158,Calculations!C10:O43,13,FALSE)*Calculations!$I$2*(Calculations!$I$4-VLOOKUP(G158,Calculations!C10:D72,2,FALSE))/365,0)</f>
        <v>0</v>
      </c>
      <c r="K158" s="86"/>
      <c r="M158" s="14" t="s">
        <v>94</v>
      </c>
      <c r="O158" s="86">
        <f>J158</f>
        <v>0</v>
      </c>
      <c r="P158" s="92"/>
    </row>
    <row r="159" spans="2:16" ht="15.75" hidden="1" x14ac:dyDescent="0.25">
      <c r="B159" s="74"/>
      <c r="C159" s="133"/>
      <c r="D159" s="133"/>
      <c r="E159" s="133"/>
      <c r="F159" s="133"/>
      <c r="H159" s="73"/>
      <c r="I159" s="14" t="s">
        <v>44</v>
      </c>
      <c r="J159" s="86"/>
      <c r="K159" s="86">
        <f>J158</f>
        <v>0</v>
      </c>
      <c r="M159" s="73"/>
      <c r="N159" s="14" t="s">
        <v>60</v>
      </c>
      <c r="O159" s="86"/>
      <c r="P159" s="92">
        <f>O158</f>
        <v>0</v>
      </c>
    </row>
    <row r="160" spans="2:16" ht="15.75" hidden="1" x14ac:dyDescent="0.25">
      <c r="B160" s="74"/>
      <c r="C160" s="133"/>
      <c r="D160" s="133"/>
      <c r="E160" s="133"/>
      <c r="F160" s="133"/>
      <c r="H160" s="73"/>
      <c r="J160" s="86"/>
      <c r="K160" s="86"/>
      <c r="M160" s="72"/>
      <c r="N160" s="73"/>
      <c r="O160" s="86"/>
      <c r="P160" s="92"/>
    </row>
    <row r="161" spans="2:16" ht="15.75" hidden="1" x14ac:dyDescent="0.25">
      <c r="B161" s="70"/>
      <c r="C161" s="73"/>
      <c r="E161" s="95"/>
      <c r="F161" s="95"/>
      <c r="H161" s="77" t="s">
        <v>45</v>
      </c>
      <c r="J161" s="86"/>
      <c r="K161" s="86"/>
      <c r="M161" s="77" t="s">
        <v>45</v>
      </c>
      <c r="N161" s="73"/>
      <c r="O161" s="86"/>
      <c r="P161" s="92"/>
    </row>
    <row r="162" spans="2:16" ht="15.75" hidden="1" x14ac:dyDescent="0.25">
      <c r="B162" s="75"/>
      <c r="C162" s="79"/>
      <c r="D162" s="79"/>
      <c r="E162" s="79"/>
      <c r="F162" s="79"/>
      <c r="G162" s="76"/>
      <c r="H162" s="76"/>
      <c r="I162" s="76"/>
      <c r="J162" s="89"/>
      <c r="K162" s="89"/>
      <c r="L162" s="76"/>
      <c r="M162" s="76"/>
      <c r="N162" s="76"/>
      <c r="O162" s="89"/>
      <c r="P162" s="90"/>
    </row>
    <row r="163" spans="2:16" ht="15.75" hidden="1" x14ac:dyDescent="0.25">
      <c r="B163" s="74"/>
      <c r="C163" s="73"/>
      <c r="D163" s="73"/>
      <c r="E163" s="73"/>
      <c r="F163" s="73"/>
      <c r="J163" s="86"/>
      <c r="K163" s="86"/>
      <c r="O163" s="86"/>
      <c r="P163" s="92"/>
    </row>
    <row r="164" spans="2:16" ht="15.75" hidden="1" x14ac:dyDescent="0.25">
      <c r="B164" s="60" t="str">
        <f>IFERROR(IF(EOMONTH(B155,1)&gt;Questionnaire!$I$9,"  ",EOMONTH(B155,1)),"  ")</f>
        <v xml:space="preserve">  </v>
      </c>
      <c r="C164" s="61" t="s">
        <v>32</v>
      </c>
      <c r="D164" s="61"/>
      <c r="E164" s="84">
        <f>IFERROR(-VLOOKUP(B164,Calculations!$G$10:$N$448,8,FALSE),0)</f>
        <v>0</v>
      </c>
      <c r="F164" s="84"/>
      <c r="G164" s="61"/>
      <c r="H164" s="61" t="s">
        <v>102</v>
      </c>
      <c r="I164" s="61"/>
      <c r="J164" s="84">
        <f>K166</f>
        <v>0</v>
      </c>
      <c r="K164" s="84"/>
      <c r="L164" s="61"/>
      <c r="M164" s="61" t="s">
        <v>102</v>
      </c>
      <c r="N164" s="68"/>
      <c r="O164" s="84">
        <f>J164</f>
        <v>0</v>
      </c>
      <c r="P164" s="91"/>
    </row>
    <row r="165" spans="2:16" ht="15.75" hidden="1" x14ac:dyDescent="0.25">
      <c r="B165" s="74"/>
      <c r="C165" s="14" t="s">
        <v>33</v>
      </c>
      <c r="E165" s="86" t="str">
        <f>IFERROR(VLOOKUP(B164,Calculations!$G$10:$M$448,7,FALSE),0)</f>
        <v xml:space="preserve">  </v>
      </c>
      <c r="F165" s="86"/>
      <c r="H165" s="14" t="s">
        <v>35</v>
      </c>
      <c r="J165" s="86" t="str">
        <f>K167</f>
        <v xml:space="preserve">  </v>
      </c>
      <c r="K165" s="86"/>
      <c r="M165" s="14" t="s">
        <v>94</v>
      </c>
      <c r="N165" s="73"/>
      <c r="O165" s="86" t="str">
        <f>J165</f>
        <v xml:space="preserve">  </v>
      </c>
      <c r="P165" s="92"/>
    </row>
    <row r="166" spans="2:16" ht="15.75" hidden="1" x14ac:dyDescent="0.25">
      <c r="B166" s="74"/>
      <c r="C166" s="73"/>
      <c r="D166" s="14" t="s">
        <v>31</v>
      </c>
      <c r="E166" s="86"/>
      <c r="F166" s="86">
        <f>IFERROR(E164+E165,0)</f>
        <v>0</v>
      </c>
      <c r="H166" s="73"/>
      <c r="I166" s="14" t="s">
        <v>32</v>
      </c>
      <c r="J166" s="86"/>
      <c r="K166" s="86">
        <f>E164</f>
        <v>0</v>
      </c>
      <c r="M166" s="72"/>
      <c r="N166" s="14" t="s">
        <v>31</v>
      </c>
      <c r="O166" s="86"/>
      <c r="P166" s="92">
        <f>F166</f>
        <v>0</v>
      </c>
    </row>
    <row r="167" spans="2:16" ht="15.75" hidden="1" x14ac:dyDescent="0.25">
      <c r="B167" s="74"/>
      <c r="C167" s="73"/>
      <c r="E167" s="86"/>
      <c r="F167" s="86"/>
      <c r="H167" s="73"/>
      <c r="I167" s="14" t="s">
        <v>33</v>
      </c>
      <c r="J167" s="86"/>
      <c r="K167" s="86" t="str">
        <f>E165</f>
        <v xml:space="preserve">  </v>
      </c>
      <c r="M167" s="72"/>
      <c r="N167" s="73"/>
      <c r="O167" s="86"/>
      <c r="P167" s="92"/>
    </row>
    <row r="168" spans="2:16" ht="15.75" hidden="1" x14ac:dyDescent="0.25">
      <c r="B168" s="74"/>
      <c r="C168" s="73"/>
      <c r="E168" s="86"/>
      <c r="F168" s="86"/>
      <c r="H168" s="73"/>
      <c r="J168" s="86"/>
      <c r="K168" s="86"/>
      <c r="M168" s="72"/>
      <c r="N168" s="73"/>
      <c r="O168" s="86"/>
      <c r="P168" s="92"/>
    </row>
    <row r="169" spans="2:16" ht="15.75" hidden="1" x14ac:dyDescent="0.25">
      <c r="B169" s="70" t="str">
        <f>B164</f>
        <v xml:space="preserve">  </v>
      </c>
      <c r="C169" s="133" t="s">
        <v>34</v>
      </c>
      <c r="D169" s="133"/>
      <c r="E169" s="133"/>
      <c r="F169" s="133"/>
      <c r="H169" s="14" t="s">
        <v>103</v>
      </c>
      <c r="J169" s="86" t="str">
        <f>IFERROR(VLOOKUP(B169,Calculations!$Z$10:$AB$448,3,FALSE),0)</f>
        <v xml:space="preserve">  </v>
      </c>
      <c r="K169" s="86"/>
      <c r="M169" s="14" t="s">
        <v>104</v>
      </c>
      <c r="O169" s="86" t="str">
        <f>J169</f>
        <v xml:space="preserve">  </v>
      </c>
      <c r="P169" s="92"/>
    </row>
    <row r="170" spans="2:16" ht="15.75" hidden="1" x14ac:dyDescent="0.25">
      <c r="B170" s="74"/>
      <c r="C170" s="133"/>
      <c r="D170" s="133"/>
      <c r="E170" s="133"/>
      <c r="F170" s="133"/>
      <c r="H170" s="77"/>
      <c r="I170" s="14" t="s">
        <v>91</v>
      </c>
      <c r="J170" s="86"/>
      <c r="K170" s="86" t="str">
        <f>J169</f>
        <v xml:space="preserve">  </v>
      </c>
      <c r="M170" s="77"/>
      <c r="N170" s="14" t="s">
        <v>91</v>
      </c>
      <c r="O170" s="86"/>
      <c r="P170" s="92" t="str">
        <f>O169</f>
        <v xml:space="preserve">  </v>
      </c>
    </row>
    <row r="171" spans="2:16" ht="15.75" hidden="1" x14ac:dyDescent="0.25">
      <c r="B171" s="74"/>
      <c r="C171" s="133"/>
      <c r="D171" s="133"/>
      <c r="E171" s="133"/>
      <c r="F171" s="133"/>
      <c r="H171" s="77"/>
      <c r="J171" s="86"/>
      <c r="K171" s="86"/>
      <c r="M171" s="77"/>
      <c r="O171" s="86"/>
      <c r="P171" s="92"/>
    </row>
    <row r="172" spans="2:16" ht="15.75" hidden="1" x14ac:dyDescent="0.25">
      <c r="B172" s="74"/>
      <c r="C172" s="81"/>
      <c r="D172" s="81"/>
      <c r="E172" s="81"/>
      <c r="F172" s="81"/>
      <c r="H172" s="77"/>
      <c r="J172" s="86"/>
      <c r="K172" s="86"/>
      <c r="M172" s="77"/>
      <c r="O172" s="86"/>
      <c r="P172" s="92"/>
    </row>
    <row r="173" spans="2:16" ht="15.75" hidden="1" x14ac:dyDescent="0.25">
      <c r="B173" s="70" t="str">
        <f>B169</f>
        <v xml:space="preserve">  </v>
      </c>
      <c r="C173" s="14" t="s">
        <v>106</v>
      </c>
      <c r="E173" s="86" t="str">
        <f>IFERROR(VLOOKUP(B173,Calculations!$G$10:$W$448,17,FALSE),0)</f>
        <v xml:space="preserve">  </v>
      </c>
      <c r="F173" s="86"/>
      <c r="H173" s="133" t="s">
        <v>34</v>
      </c>
      <c r="I173" s="133"/>
      <c r="J173" s="133"/>
      <c r="K173" s="133"/>
      <c r="M173" s="14" t="s">
        <v>105</v>
      </c>
      <c r="O173" s="86" t="str">
        <f>E173</f>
        <v xml:space="preserve">  </v>
      </c>
      <c r="P173" s="92"/>
    </row>
    <row r="174" spans="2:16" ht="15.75" hidden="1" x14ac:dyDescent="0.25">
      <c r="B174" s="75"/>
      <c r="C174" s="82"/>
      <c r="D174" s="76" t="s">
        <v>31</v>
      </c>
      <c r="E174" s="89"/>
      <c r="F174" s="89" t="str">
        <f>E173</f>
        <v xml:space="preserve">  </v>
      </c>
      <c r="G174" s="76"/>
      <c r="H174" s="134"/>
      <c r="I174" s="134"/>
      <c r="J174" s="134"/>
      <c r="K174" s="134"/>
      <c r="L174" s="76"/>
      <c r="M174" s="82"/>
      <c r="N174" s="76" t="s">
        <v>31</v>
      </c>
      <c r="O174" s="89"/>
      <c r="P174" s="90" t="str">
        <f>O173</f>
        <v xml:space="preserve">  </v>
      </c>
    </row>
    <row r="175" spans="2:16" ht="15.75" hidden="1" x14ac:dyDescent="0.25">
      <c r="B175" s="60" t="str">
        <f>IFERROR(IF(EOMONTH(B173,1)&gt;Questionnaire!$I$9,"  ",EOMONTH(B173,1)),"  ")</f>
        <v xml:space="preserve">  </v>
      </c>
      <c r="C175" s="61" t="s">
        <v>32</v>
      </c>
      <c r="D175" s="61"/>
      <c r="E175" s="84">
        <f>IFERROR(-VLOOKUP(B175,Calculations!$G$10:$N$448,8,FALSE),0)</f>
        <v>0</v>
      </c>
      <c r="F175" s="84"/>
      <c r="G175" s="61"/>
      <c r="H175" s="61" t="s">
        <v>102</v>
      </c>
      <c r="I175" s="61"/>
      <c r="J175" s="84">
        <f>K177</f>
        <v>0</v>
      </c>
      <c r="K175" s="84"/>
      <c r="L175" s="61"/>
      <c r="M175" s="61" t="s">
        <v>102</v>
      </c>
      <c r="N175" s="68"/>
      <c r="O175" s="84">
        <f>J175</f>
        <v>0</v>
      </c>
      <c r="P175" s="91"/>
    </row>
    <row r="176" spans="2:16" ht="15.75" hidden="1" x14ac:dyDescent="0.25">
      <c r="B176" s="74"/>
      <c r="C176" s="14" t="s">
        <v>33</v>
      </c>
      <c r="E176" s="86" t="str">
        <f>IFERROR(VLOOKUP(B175,Calculations!$G$10:$M$448,7,FALSE),0)</f>
        <v xml:space="preserve">  </v>
      </c>
      <c r="F176" s="86"/>
      <c r="H176" s="14" t="s">
        <v>35</v>
      </c>
      <c r="J176" s="86" t="str">
        <f>K178</f>
        <v xml:space="preserve">  </v>
      </c>
      <c r="K176" s="86"/>
      <c r="M176" s="14" t="s">
        <v>94</v>
      </c>
      <c r="N176" s="73"/>
      <c r="O176" s="86" t="str">
        <f>J176</f>
        <v xml:space="preserve">  </v>
      </c>
      <c r="P176" s="92"/>
    </row>
    <row r="177" spans="2:16" ht="15.75" hidden="1" x14ac:dyDescent="0.25">
      <c r="B177" s="74"/>
      <c r="C177" s="73"/>
      <c r="D177" s="14" t="s">
        <v>31</v>
      </c>
      <c r="E177" s="86"/>
      <c r="F177" s="86">
        <f>IFERROR(E175+E176,0)</f>
        <v>0</v>
      </c>
      <c r="H177" s="73"/>
      <c r="I177" s="14" t="s">
        <v>32</v>
      </c>
      <c r="J177" s="86"/>
      <c r="K177" s="86">
        <f>E175</f>
        <v>0</v>
      </c>
      <c r="M177" s="72"/>
      <c r="N177" s="14" t="s">
        <v>31</v>
      </c>
      <c r="O177" s="86"/>
      <c r="P177" s="92">
        <f>F177</f>
        <v>0</v>
      </c>
    </row>
    <row r="178" spans="2:16" ht="15.75" hidden="1" x14ac:dyDescent="0.25">
      <c r="B178" s="74"/>
      <c r="C178" s="73"/>
      <c r="E178" s="86"/>
      <c r="F178" s="86"/>
      <c r="H178" s="73"/>
      <c r="I178" s="14" t="s">
        <v>33</v>
      </c>
      <c r="J178" s="86"/>
      <c r="K178" s="86" t="str">
        <f>E176</f>
        <v xml:space="preserve">  </v>
      </c>
      <c r="M178" s="72"/>
      <c r="N178" s="73"/>
      <c r="O178" s="86"/>
      <c r="P178" s="92"/>
    </row>
    <row r="179" spans="2:16" ht="15.75" hidden="1" x14ac:dyDescent="0.25">
      <c r="B179" s="74"/>
      <c r="C179" s="73"/>
      <c r="E179" s="86"/>
      <c r="F179" s="86"/>
      <c r="H179" s="73"/>
      <c r="J179" s="86"/>
      <c r="K179" s="86"/>
      <c r="M179" s="72"/>
      <c r="N179" s="73"/>
      <c r="O179" s="86"/>
      <c r="P179" s="92"/>
    </row>
    <row r="180" spans="2:16" ht="15.75" hidden="1" x14ac:dyDescent="0.25">
      <c r="B180" s="70" t="str">
        <f>B175</f>
        <v xml:space="preserve">  </v>
      </c>
      <c r="C180" s="133" t="s">
        <v>34</v>
      </c>
      <c r="D180" s="133"/>
      <c r="E180" s="133"/>
      <c r="F180" s="133"/>
      <c r="H180" s="14" t="s">
        <v>103</v>
      </c>
      <c r="J180" s="86" t="str">
        <f>IFERROR(VLOOKUP(B180,Calculations!$Z$10:$AB$448,3,FALSE),0)</f>
        <v xml:space="preserve">  </v>
      </c>
      <c r="K180" s="86"/>
      <c r="M180" s="14" t="s">
        <v>104</v>
      </c>
      <c r="O180" s="86" t="str">
        <f>J180</f>
        <v xml:space="preserve">  </v>
      </c>
      <c r="P180" s="92"/>
    </row>
    <row r="181" spans="2:16" ht="15.75" hidden="1" x14ac:dyDescent="0.25">
      <c r="B181" s="74"/>
      <c r="C181" s="133"/>
      <c r="D181" s="133"/>
      <c r="E181" s="133"/>
      <c r="F181" s="133"/>
      <c r="H181" s="77"/>
      <c r="I181" s="14" t="s">
        <v>91</v>
      </c>
      <c r="J181" s="86"/>
      <c r="K181" s="86" t="str">
        <f>J180</f>
        <v xml:space="preserve">  </v>
      </c>
      <c r="M181" s="77"/>
      <c r="N181" s="14" t="s">
        <v>91</v>
      </c>
      <c r="O181" s="86"/>
      <c r="P181" s="92" t="str">
        <f>O180</f>
        <v xml:space="preserve">  </v>
      </c>
    </row>
    <row r="182" spans="2:16" ht="15.75" hidden="1" x14ac:dyDescent="0.25">
      <c r="B182" s="74"/>
      <c r="C182" s="133"/>
      <c r="D182" s="133"/>
      <c r="E182" s="133"/>
      <c r="F182" s="133"/>
      <c r="H182" s="77"/>
      <c r="J182" s="86"/>
      <c r="K182" s="86"/>
      <c r="M182" s="77"/>
      <c r="O182" s="86"/>
      <c r="P182" s="92"/>
    </row>
    <row r="183" spans="2:16" ht="15.75" hidden="1" x14ac:dyDescent="0.25">
      <c r="B183" s="74"/>
      <c r="C183" s="81"/>
      <c r="D183" s="81"/>
      <c r="E183" s="81"/>
      <c r="F183" s="81"/>
      <c r="H183" s="77"/>
      <c r="J183" s="86"/>
      <c r="K183" s="86"/>
      <c r="M183" s="77"/>
      <c r="O183" s="86"/>
      <c r="P183" s="92"/>
    </row>
    <row r="184" spans="2:16" ht="15.75" hidden="1" x14ac:dyDescent="0.25">
      <c r="B184" s="70" t="str">
        <f>B180</f>
        <v xml:space="preserve">  </v>
      </c>
      <c r="C184" s="14" t="s">
        <v>106</v>
      </c>
      <c r="E184" s="86" t="str">
        <f>IFERROR(VLOOKUP(B184,Calculations!$G$10:$W$448,17,FALSE),0)</f>
        <v xml:space="preserve">  </v>
      </c>
      <c r="F184" s="86"/>
      <c r="H184" s="133" t="s">
        <v>34</v>
      </c>
      <c r="I184" s="133"/>
      <c r="J184" s="133"/>
      <c r="K184" s="133"/>
      <c r="M184" s="14" t="s">
        <v>105</v>
      </c>
      <c r="O184" s="86" t="str">
        <f>E184</f>
        <v xml:space="preserve">  </v>
      </c>
      <c r="P184" s="92"/>
    </row>
    <row r="185" spans="2:16" ht="15.75" hidden="1" x14ac:dyDescent="0.25">
      <c r="B185" s="75"/>
      <c r="C185" s="82"/>
      <c r="D185" s="76" t="s">
        <v>31</v>
      </c>
      <c r="E185" s="89"/>
      <c r="F185" s="89" t="str">
        <f>E184</f>
        <v xml:space="preserve">  </v>
      </c>
      <c r="G185" s="76"/>
      <c r="H185" s="134"/>
      <c r="I185" s="134"/>
      <c r="J185" s="134"/>
      <c r="K185" s="134"/>
      <c r="L185" s="76"/>
      <c r="M185" s="82"/>
      <c r="N185" s="76" t="s">
        <v>31</v>
      </c>
      <c r="O185" s="89"/>
      <c r="P185" s="90" t="str">
        <f>O184</f>
        <v xml:space="preserve">  </v>
      </c>
    </row>
    <row r="186" spans="2:16" ht="15.75" hidden="1" x14ac:dyDescent="0.25">
      <c r="B186" s="60" t="str">
        <f>IFERROR(IF(EOMONTH(B184,1)&gt;Questionnaire!$I$9,"  ",EOMONTH(B184,1)),"  ")</f>
        <v xml:space="preserve">  </v>
      </c>
      <c r="C186" s="61" t="s">
        <v>32</v>
      </c>
      <c r="D186" s="61"/>
      <c r="E186" s="84">
        <f>IFERROR(-VLOOKUP(B186,Calculations!$G$10:$N$448,8,FALSE),0)</f>
        <v>0</v>
      </c>
      <c r="F186" s="84"/>
      <c r="G186" s="61"/>
      <c r="H186" s="61" t="s">
        <v>102</v>
      </c>
      <c r="I186" s="61"/>
      <c r="J186" s="84">
        <f>K188</f>
        <v>0</v>
      </c>
      <c r="K186" s="84"/>
      <c r="L186" s="61"/>
      <c r="M186" s="61" t="s">
        <v>102</v>
      </c>
      <c r="N186" s="68"/>
      <c r="O186" s="84">
        <f>J186</f>
        <v>0</v>
      </c>
      <c r="P186" s="91"/>
    </row>
    <row r="187" spans="2:16" ht="15.75" hidden="1" x14ac:dyDescent="0.25">
      <c r="B187" s="74"/>
      <c r="C187" s="14" t="s">
        <v>33</v>
      </c>
      <c r="E187" s="86" t="str">
        <f>IFERROR(VLOOKUP(B186,Calculations!$G$10:$M$448,7,FALSE),0)</f>
        <v xml:space="preserve">  </v>
      </c>
      <c r="F187" s="86"/>
      <c r="H187" s="14" t="s">
        <v>35</v>
      </c>
      <c r="J187" s="86">
        <f>K189</f>
        <v>0</v>
      </c>
      <c r="K187" s="86"/>
      <c r="M187" s="14" t="s">
        <v>94</v>
      </c>
      <c r="N187" s="73"/>
      <c r="O187" s="86">
        <f>J196</f>
        <v>0</v>
      </c>
      <c r="P187" s="92"/>
    </row>
    <row r="188" spans="2:16" ht="15.75" hidden="1" x14ac:dyDescent="0.25">
      <c r="B188" s="74"/>
      <c r="C188" s="73"/>
      <c r="D188" s="14" t="s">
        <v>31</v>
      </c>
      <c r="E188" s="86"/>
      <c r="F188" s="86">
        <f>IFERROR(E186+E196,0)</f>
        <v>0</v>
      </c>
      <c r="H188" s="73"/>
      <c r="I188" s="14" t="s">
        <v>32</v>
      </c>
      <c r="J188" s="86"/>
      <c r="K188" s="86">
        <f>E186</f>
        <v>0</v>
      </c>
      <c r="M188" s="72"/>
      <c r="N188" s="14" t="s">
        <v>31</v>
      </c>
      <c r="O188" s="86"/>
      <c r="P188" s="92">
        <f>F188</f>
        <v>0</v>
      </c>
    </row>
    <row r="189" spans="2:16" ht="15.75" hidden="1" x14ac:dyDescent="0.25">
      <c r="B189" s="74"/>
      <c r="C189" s="73"/>
      <c r="E189" s="86"/>
      <c r="F189" s="86"/>
      <c r="H189" s="73"/>
      <c r="I189" s="14" t="s">
        <v>33</v>
      </c>
      <c r="J189" s="86"/>
      <c r="K189" s="86">
        <f>E196</f>
        <v>0</v>
      </c>
      <c r="M189" s="72"/>
      <c r="N189" s="73"/>
      <c r="O189" s="86"/>
      <c r="P189" s="92"/>
    </row>
    <row r="190" spans="2:16" ht="15.75" hidden="1" x14ac:dyDescent="0.25">
      <c r="B190" s="74"/>
      <c r="C190" s="73"/>
      <c r="E190" s="86"/>
      <c r="F190" s="86"/>
      <c r="H190" s="73"/>
      <c r="J190" s="86"/>
      <c r="K190" s="86"/>
      <c r="M190" s="72"/>
      <c r="N190" s="73"/>
      <c r="O190" s="86"/>
      <c r="P190" s="92"/>
    </row>
    <row r="191" spans="2:16" ht="15.75" hidden="1" x14ac:dyDescent="0.25">
      <c r="B191" s="70" t="str">
        <f>B186</f>
        <v xml:space="preserve">  </v>
      </c>
      <c r="C191" s="133" t="s">
        <v>34</v>
      </c>
      <c r="D191" s="133"/>
      <c r="E191" s="133"/>
      <c r="F191" s="133"/>
      <c r="H191" s="14" t="s">
        <v>103</v>
      </c>
      <c r="J191" s="86" t="str">
        <f>IFERROR(VLOOKUP(B191,Calculations!$Z$10:$AB$448,3,FALSE),0)</f>
        <v xml:space="preserve">  </v>
      </c>
      <c r="K191" s="86"/>
      <c r="M191" s="14" t="s">
        <v>104</v>
      </c>
      <c r="O191" s="86" t="str">
        <f>J191</f>
        <v xml:space="preserve">  </v>
      </c>
      <c r="P191" s="92"/>
    </row>
    <row r="192" spans="2:16" ht="15.75" hidden="1" x14ac:dyDescent="0.25">
      <c r="B192" s="74"/>
      <c r="C192" s="133"/>
      <c r="D192" s="133"/>
      <c r="E192" s="133"/>
      <c r="F192" s="133"/>
      <c r="H192" s="77"/>
      <c r="I192" s="14" t="s">
        <v>91</v>
      </c>
      <c r="J192" s="86"/>
      <c r="K192" s="86" t="str">
        <f>J191</f>
        <v xml:space="preserve">  </v>
      </c>
      <c r="M192" s="77"/>
      <c r="N192" s="14" t="s">
        <v>91</v>
      </c>
      <c r="O192" s="86"/>
      <c r="P192" s="92" t="str">
        <f>O191</f>
        <v xml:space="preserve">  </v>
      </c>
    </row>
    <row r="193" spans="2:16" ht="15.75" hidden="1" x14ac:dyDescent="0.25">
      <c r="B193" s="74"/>
      <c r="C193" s="133"/>
      <c r="D193" s="133"/>
      <c r="E193" s="133"/>
      <c r="F193" s="133"/>
      <c r="H193" s="77"/>
      <c r="J193" s="86"/>
      <c r="K193" s="86"/>
      <c r="M193" s="77"/>
      <c r="O193" s="86"/>
      <c r="P193" s="92"/>
    </row>
    <row r="194" spans="2:16" ht="15.75" hidden="1" x14ac:dyDescent="0.25">
      <c r="B194" s="74"/>
      <c r="C194" s="81"/>
      <c r="D194" s="81"/>
      <c r="E194" s="81"/>
      <c r="F194" s="81"/>
      <c r="H194" s="77"/>
      <c r="J194" s="86"/>
      <c r="K194" s="86"/>
      <c r="M194" s="77"/>
      <c r="O194" s="86"/>
      <c r="P194" s="92"/>
    </row>
    <row r="195" spans="2:16" ht="15.75" hidden="1" x14ac:dyDescent="0.25">
      <c r="B195" s="70" t="str">
        <f>B191</f>
        <v xml:space="preserve">  </v>
      </c>
      <c r="C195" s="14" t="s">
        <v>106</v>
      </c>
      <c r="E195" s="86" t="str">
        <f>IFERROR(VLOOKUP(B195,Calculations!$G$10:$W$448,17,FALSE),0)</f>
        <v xml:space="preserve">  </v>
      </c>
      <c r="F195" s="86"/>
      <c r="H195" s="133" t="s">
        <v>34</v>
      </c>
      <c r="I195" s="133"/>
      <c r="J195" s="133"/>
      <c r="K195" s="133"/>
      <c r="M195" s="14" t="s">
        <v>105</v>
      </c>
      <c r="O195" s="86" t="str">
        <f>E195</f>
        <v xml:space="preserve">  </v>
      </c>
      <c r="P195" s="92"/>
    </row>
    <row r="196" spans="2:16" ht="15.75" hidden="1" x14ac:dyDescent="0.25">
      <c r="B196" s="75"/>
      <c r="C196" s="82"/>
      <c r="D196" s="76" t="s">
        <v>31</v>
      </c>
      <c r="E196" s="89"/>
      <c r="F196" s="89" t="str">
        <f>E195</f>
        <v xml:space="preserve">  </v>
      </c>
      <c r="G196" s="76"/>
      <c r="H196" s="134"/>
      <c r="I196" s="134"/>
      <c r="J196" s="134"/>
      <c r="K196" s="134"/>
      <c r="L196" s="76"/>
      <c r="M196" s="82"/>
      <c r="N196" s="76" t="s">
        <v>31</v>
      </c>
      <c r="O196" s="89"/>
      <c r="P196" s="90" t="str">
        <f>O195</f>
        <v xml:space="preserve">  </v>
      </c>
    </row>
    <row r="197" spans="2:16" ht="15.75" hidden="1" x14ac:dyDescent="0.25">
      <c r="B197" s="60" t="str">
        <f>IFERROR(IF(EOMONTH(B195,1)&gt;Questionnaire!$I$9,"  ",EOMONTH(B195,1)),"  ")</f>
        <v xml:space="preserve">  </v>
      </c>
      <c r="C197" s="61" t="s">
        <v>32</v>
      </c>
      <c r="D197" s="61"/>
      <c r="E197" s="84">
        <f>IFERROR(-VLOOKUP(B197,Calculations!$G$10:$N$448,8,FALSE),0)</f>
        <v>0</v>
      </c>
      <c r="F197" s="84"/>
      <c r="G197" s="61"/>
      <c r="H197" s="61" t="s">
        <v>102</v>
      </c>
      <c r="I197" s="61"/>
      <c r="J197" s="84">
        <f>K199</f>
        <v>0</v>
      </c>
      <c r="K197" s="84"/>
      <c r="L197" s="61"/>
      <c r="M197" s="61" t="s">
        <v>102</v>
      </c>
      <c r="N197" s="68"/>
      <c r="O197" s="84">
        <f>J197</f>
        <v>0</v>
      </c>
      <c r="P197" s="91"/>
    </row>
    <row r="198" spans="2:16" ht="15.75" hidden="1" x14ac:dyDescent="0.25">
      <c r="B198" s="74"/>
      <c r="C198" s="14" t="s">
        <v>33</v>
      </c>
      <c r="E198" s="86" t="str">
        <f>IFERROR(VLOOKUP(B197,Calculations!$G$10:$M$448,7,FALSE),0)</f>
        <v xml:space="preserve">  </v>
      </c>
      <c r="F198" s="86"/>
      <c r="H198" s="14" t="s">
        <v>35</v>
      </c>
      <c r="J198" s="86" t="str">
        <f>K200</f>
        <v xml:space="preserve">  </v>
      </c>
      <c r="K198" s="86"/>
      <c r="M198" s="14" t="s">
        <v>94</v>
      </c>
      <c r="N198" s="73"/>
      <c r="O198" s="86" t="str">
        <f>J198</f>
        <v xml:space="preserve">  </v>
      </c>
      <c r="P198" s="92"/>
    </row>
    <row r="199" spans="2:16" ht="15.75" hidden="1" x14ac:dyDescent="0.25">
      <c r="B199" s="74"/>
      <c r="C199" s="73"/>
      <c r="D199" s="14" t="s">
        <v>31</v>
      </c>
      <c r="E199" s="86"/>
      <c r="F199" s="86">
        <f>IFERROR(E197+E198,0)</f>
        <v>0</v>
      </c>
      <c r="H199" s="73"/>
      <c r="I199" s="14" t="s">
        <v>32</v>
      </c>
      <c r="J199" s="86"/>
      <c r="K199" s="86">
        <f>E197</f>
        <v>0</v>
      </c>
      <c r="M199" s="72"/>
      <c r="N199" s="14" t="s">
        <v>31</v>
      </c>
      <c r="O199" s="86"/>
      <c r="P199" s="92">
        <f>F199</f>
        <v>0</v>
      </c>
    </row>
    <row r="200" spans="2:16" ht="15.75" hidden="1" x14ac:dyDescent="0.25">
      <c r="B200" s="74"/>
      <c r="C200" s="73"/>
      <c r="E200" s="86"/>
      <c r="F200" s="86"/>
      <c r="H200" s="73"/>
      <c r="I200" s="14" t="s">
        <v>33</v>
      </c>
      <c r="J200" s="86"/>
      <c r="K200" s="86" t="str">
        <f>E198</f>
        <v xml:space="preserve">  </v>
      </c>
      <c r="M200" s="72"/>
      <c r="N200" s="73"/>
      <c r="O200" s="86"/>
      <c r="P200" s="92"/>
    </row>
    <row r="201" spans="2:16" ht="15.75" hidden="1" x14ac:dyDescent="0.25">
      <c r="B201" s="74"/>
      <c r="C201" s="73"/>
      <c r="E201" s="86"/>
      <c r="F201" s="86"/>
      <c r="H201" s="73"/>
      <c r="J201" s="86"/>
      <c r="K201" s="86"/>
      <c r="M201" s="72"/>
      <c r="N201" s="73"/>
      <c r="O201" s="86"/>
      <c r="P201" s="92"/>
    </row>
    <row r="202" spans="2:16" ht="15.75" hidden="1" x14ac:dyDescent="0.25">
      <c r="B202" s="70" t="str">
        <f>B197</f>
        <v xml:space="preserve">  </v>
      </c>
      <c r="C202" s="133" t="s">
        <v>34</v>
      </c>
      <c r="D202" s="133"/>
      <c r="E202" s="133"/>
      <c r="F202" s="133"/>
      <c r="H202" s="14" t="s">
        <v>103</v>
      </c>
      <c r="J202" s="86" t="str">
        <f>IFERROR(VLOOKUP(B202,Calculations!$Z$10:$AB$448,3,FALSE),0)</f>
        <v xml:space="preserve">  </v>
      </c>
      <c r="K202" s="86"/>
      <c r="M202" s="14" t="s">
        <v>104</v>
      </c>
      <c r="O202" s="86" t="str">
        <f>J202</f>
        <v xml:space="preserve">  </v>
      </c>
      <c r="P202" s="92"/>
    </row>
    <row r="203" spans="2:16" ht="15.75" hidden="1" x14ac:dyDescent="0.25">
      <c r="B203" s="74"/>
      <c r="C203" s="133"/>
      <c r="D203" s="133"/>
      <c r="E203" s="133"/>
      <c r="F203" s="133"/>
      <c r="H203" s="77"/>
      <c r="I203" s="14" t="s">
        <v>91</v>
      </c>
      <c r="J203" s="86"/>
      <c r="K203" s="86" t="str">
        <f>J202</f>
        <v xml:space="preserve">  </v>
      </c>
      <c r="M203" s="77"/>
      <c r="N203" s="14" t="s">
        <v>91</v>
      </c>
      <c r="O203" s="86"/>
      <c r="P203" s="92" t="str">
        <f>O202</f>
        <v xml:space="preserve">  </v>
      </c>
    </row>
    <row r="204" spans="2:16" ht="15.75" hidden="1" x14ac:dyDescent="0.25">
      <c r="B204" s="74"/>
      <c r="C204" s="133"/>
      <c r="D204" s="133"/>
      <c r="E204" s="133"/>
      <c r="F204" s="133"/>
      <c r="H204" s="77"/>
      <c r="J204" s="86"/>
      <c r="K204" s="86"/>
      <c r="M204" s="77"/>
      <c r="O204" s="86"/>
      <c r="P204" s="92"/>
    </row>
    <row r="205" spans="2:16" ht="15.75" hidden="1" x14ac:dyDescent="0.25">
      <c r="B205" s="74"/>
      <c r="C205" s="81"/>
      <c r="D205" s="81"/>
      <c r="E205" s="81"/>
      <c r="F205" s="81"/>
      <c r="H205" s="77"/>
      <c r="J205" s="86"/>
      <c r="K205" s="86"/>
      <c r="M205" s="77"/>
      <c r="O205" s="86"/>
      <c r="P205" s="92"/>
    </row>
    <row r="206" spans="2:16" ht="15.75" hidden="1" x14ac:dyDescent="0.25">
      <c r="B206" s="70" t="str">
        <f>B202</f>
        <v xml:space="preserve">  </v>
      </c>
      <c r="C206" s="14" t="s">
        <v>106</v>
      </c>
      <c r="E206" s="86" t="str">
        <f>IFERROR(VLOOKUP(B206,Calculations!$G$10:$W$448,17,FALSE),0)</f>
        <v xml:space="preserve">  </v>
      </c>
      <c r="F206" s="86"/>
      <c r="H206" s="133" t="s">
        <v>34</v>
      </c>
      <c r="I206" s="133"/>
      <c r="J206" s="133"/>
      <c r="K206" s="133"/>
      <c r="M206" s="14" t="s">
        <v>105</v>
      </c>
      <c r="O206" s="86" t="str">
        <f>E206</f>
        <v xml:space="preserve">  </v>
      </c>
      <c r="P206" s="92"/>
    </row>
    <row r="207" spans="2:16" ht="15.75" hidden="1" x14ac:dyDescent="0.25">
      <c r="B207" s="75"/>
      <c r="C207" s="82"/>
      <c r="D207" s="76" t="s">
        <v>31</v>
      </c>
      <c r="E207" s="89"/>
      <c r="F207" s="89" t="str">
        <f>E206</f>
        <v xml:space="preserve">  </v>
      </c>
      <c r="G207" s="76"/>
      <c r="H207" s="134"/>
      <c r="I207" s="134"/>
      <c r="J207" s="134"/>
      <c r="K207" s="134"/>
      <c r="L207" s="76"/>
      <c r="M207" s="82"/>
      <c r="N207" s="76" t="s">
        <v>31</v>
      </c>
      <c r="O207" s="89"/>
      <c r="P207" s="90" t="str">
        <f>O206</f>
        <v xml:space="preserve">  </v>
      </c>
    </row>
    <row r="208" spans="2:16" ht="15.75" hidden="1" x14ac:dyDescent="0.25">
      <c r="B208" s="60" t="str">
        <f>IFERROR(IF(EOMONTH(B206,1)&gt;Questionnaire!$I$9,"  ",EOMONTH(B206,1)),"  ")</f>
        <v xml:space="preserve">  </v>
      </c>
      <c r="C208" s="61" t="s">
        <v>32</v>
      </c>
      <c r="D208" s="61"/>
      <c r="E208" s="84">
        <f>IFERROR(-VLOOKUP(B208,Calculations!$G$10:$N$448,8,FALSE),0)</f>
        <v>0</v>
      </c>
      <c r="F208" s="84"/>
      <c r="G208" s="61"/>
      <c r="H208" s="61" t="s">
        <v>102</v>
      </c>
      <c r="I208" s="61"/>
      <c r="J208" s="84">
        <f>K210</f>
        <v>0</v>
      </c>
      <c r="K208" s="84"/>
      <c r="L208" s="61"/>
      <c r="M208" s="61" t="s">
        <v>102</v>
      </c>
      <c r="N208" s="68"/>
      <c r="O208" s="84">
        <f>J208</f>
        <v>0</v>
      </c>
      <c r="P208" s="91"/>
    </row>
    <row r="209" spans="2:16" ht="15.75" hidden="1" x14ac:dyDescent="0.25">
      <c r="B209" s="74"/>
      <c r="C209" s="14" t="s">
        <v>33</v>
      </c>
      <c r="E209" s="86" t="str">
        <f>IFERROR(VLOOKUP(B208,Calculations!$G$10:$M$448,7,FALSE),0)</f>
        <v xml:space="preserve">  </v>
      </c>
      <c r="F209" s="86"/>
      <c r="H209" s="14" t="s">
        <v>35</v>
      </c>
      <c r="J209" s="86" t="str">
        <f>K211</f>
        <v xml:space="preserve">  </v>
      </c>
      <c r="K209" s="86"/>
      <c r="M209" s="14" t="s">
        <v>94</v>
      </c>
      <c r="N209" s="73"/>
      <c r="O209" s="86" t="str">
        <f>J209</f>
        <v xml:space="preserve">  </v>
      </c>
      <c r="P209" s="92"/>
    </row>
    <row r="210" spans="2:16" ht="15.75" hidden="1" x14ac:dyDescent="0.25">
      <c r="B210" s="74"/>
      <c r="C210" s="73"/>
      <c r="D210" s="14" t="s">
        <v>31</v>
      </c>
      <c r="E210" s="86"/>
      <c r="F210" s="86">
        <f>IFERROR(E208+E209,0)</f>
        <v>0</v>
      </c>
      <c r="H210" s="73"/>
      <c r="I210" s="14" t="s">
        <v>32</v>
      </c>
      <c r="J210" s="86"/>
      <c r="K210" s="86">
        <f>E208</f>
        <v>0</v>
      </c>
      <c r="M210" s="72"/>
      <c r="N210" s="14" t="s">
        <v>31</v>
      </c>
      <c r="O210" s="86"/>
      <c r="P210" s="92">
        <f>F210</f>
        <v>0</v>
      </c>
    </row>
    <row r="211" spans="2:16" ht="15.75" hidden="1" x14ac:dyDescent="0.25">
      <c r="B211" s="74"/>
      <c r="C211" s="73"/>
      <c r="E211" s="86"/>
      <c r="F211" s="86"/>
      <c r="H211" s="73"/>
      <c r="I211" s="14" t="s">
        <v>33</v>
      </c>
      <c r="J211" s="86"/>
      <c r="K211" s="86" t="str">
        <f>E209</f>
        <v xml:space="preserve">  </v>
      </c>
      <c r="M211" s="72"/>
      <c r="N211" s="73"/>
      <c r="O211" s="86"/>
      <c r="P211" s="92"/>
    </row>
    <row r="212" spans="2:16" ht="15.75" hidden="1" x14ac:dyDescent="0.25">
      <c r="B212" s="74"/>
      <c r="C212" s="73"/>
      <c r="E212" s="86"/>
      <c r="F212" s="86"/>
      <c r="H212" s="73"/>
      <c r="J212" s="86"/>
      <c r="K212" s="86"/>
      <c r="M212" s="72"/>
      <c r="N212" s="73"/>
      <c r="O212" s="86"/>
      <c r="P212" s="92"/>
    </row>
    <row r="213" spans="2:16" ht="15.75" hidden="1" x14ac:dyDescent="0.25">
      <c r="B213" s="70" t="str">
        <f>B208</f>
        <v xml:space="preserve">  </v>
      </c>
      <c r="C213" s="133" t="s">
        <v>34</v>
      </c>
      <c r="D213" s="133"/>
      <c r="E213" s="133"/>
      <c r="F213" s="133"/>
      <c r="H213" s="14" t="s">
        <v>103</v>
      </c>
      <c r="J213" s="86" t="str">
        <f>IFERROR(VLOOKUP(B213,Calculations!$Z$10:$AB$448,3,FALSE),0)</f>
        <v xml:space="preserve">  </v>
      </c>
      <c r="K213" s="86"/>
      <c r="M213" s="14" t="s">
        <v>104</v>
      </c>
      <c r="O213" s="86" t="str">
        <f>J213</f>
        <v xml:space="preserve">  </v>
      </c>
      <c r="P213" s="92"/>
    </row>
    <row r="214" spans="2:16" ht="15.75" hidden="1" x14ac:dyDescent="0.25">
      <c r="B214" s="74"/>
      <c r="C214" s="133"/>
      <c r="D214" s="133"/>
      <c r="E214" s="133"/>
      <c r="F214" s="133"/>
      <c r="H214" s="77"/>
      <c r="I214" s="14" t="s">
        <v>91</v>
      </c>
      <c r="J214" s="86"/>
      <c r="K214" s="86" t="str">
        <f>J213</f>
        <v xml:space="preserve">  </v>
      </c>
      <c r="M214" s="77"/>
      <c r="N214" s="14" t="s">
        <v>91</v>
      </c>
      <c r="O214" s="86"/>
      <c r="P214" s="92" t="str">
        <f>O213</f>
        <v xml:space="preserve">  </v>
      </c>
    </row>
    <row r="215" spans="2:16" ht="15.75" hidden="1" x14ac:dyDescent="0.25">
      <c r="B215" s="74"/>
      <c r="C215" s="133"/>
      <c r="D215" s="133"/>
      <c r="E215" s="133"/>
      <c r="F215" s="133"/>
      <c r="H215" s="77"/>
      <c r="J215" s="86"/>
      <c r="K215" s="86"/>
      <c r="M215" s="77"/>
      <c r="O215" s="86"/>
      <c r="P215" s="92"/>
    </row>
    <row r="216" spans="2:16" ht="15.75" hidden="1" x14ac:dyDescent="0.25">
      <c r="B216" s="74"/>
      <c r="C216" s="81"/>
      <c r="D216" s="81"/>
      <c r="E216" s="81"/>
      <c r="F216" s="81"/>
      <c r="H216" s="77"/>
      <c r="J216" s="86"/>
      <c r="K216" s="86"/>
      <c r="M216" s="77"/>
      <c r="O216" s="86"/>
      <c r="P216" s="92"/>
    </row>
    <row r="217" spans="2:16" ht="15.75" hidden="1" x14ac:dyDescent="0.25">
      <c r="B217" s="70" t="str">
        <f>B213</f>
        <v xml:space="preserve">  </v>
      </c>
      <c r="C217" s="14" t="s">
        <v>106</v>
      </c>
      <c r="E217" s="86" t="str">
        <f>IFERROR(VLOOKUP(B217,Calculations!$G$10:$W$448,17,FALSE),0)</f>
        <v xml:space="preserve">  </v>
      </c>
      <c r="F217" s="86"/>
      <c r="H217" s="133" t="s">
        <v>34</v>
      </c>
      <c r="I217" s="133"/>
      <c r="J217" s="133"/>
      <c r="K217" s="133"/>
      <c r="M217" s="14" t="s">
        <v>105</v>
      </c>
      <c r="O217" s="86" t="str">
        <f>E217</f>
        <v xml:space="preserve">  </v>
      </c>
      <c r="P217" s="92"/>
    </row>
    <row r="218" spans="2:16" ht="15.75" hidden="1" x14ac:dyDescent="0.25">
      <c r="B218" s="75"/>
      <c r="C218" s="82"/>
      <c r="D218" s="76" t="s">
        <v>31</v>
      </c>
      <c r="E218" s="89"/>
      <c r="F218" s="89" t="str">
        <f>E217</f>
        <v xml:space="preserve">  </v>
      </c>
      <c r="G218" s="76"/>
      <c r="H218" s="134"/>
      <c r="I218" s="134"/>
      <c r="J218" s="134"/>
      <c r="K218" s="134"/>
      <c r="L218" s="76"/>
      <c r="M218" s="82"/>
      <c r="N218" s="76" t="s">
        <v>31</v>
      </c>
      <c r="O218" s="89"/>
      <c r="P218" s="90" t="str">
        <f>O217</f>
        <v xml:space="preserve">  </v>
      </c>
    </row>
    <row r="219" spans="2:16" ht="15.75" hidden="1" x14ac:dyDescent="0.25">
      <c r="B219" s="60" t="str">
        <f>IFERROR(IF(EOMONTH(B217,1)&gt;Questionnaire!$I$9,"  ",EOMONTH(B217,1)),"  ")</f>
        <v xml:space="preserve">  </v>
      </c>
      <c r="C219" s="61" t="s">
        <v>32</v>
      </c>
      <c r="D219" s="61"/>
      <c r="E219" s="84">
        <f>IFERROR(-VLOOKUP(B219,Calculations!$G$10:$N$448,8,FALSE),0)</f>
        <v>0</v>
      </c>
      <c r="F219" s="84"/>
      <c r="G219" s="61"/>
      <c r="H219" s="61" t="s">
        <v>102</v>
      </c>
      <c r="I219" s="61"/>
      <c r="J219" s="84">
        <f>K221</f>
        <v>0</v>
      </c>
      <c r="K219" s="84"/>
      <c r="L219" s="61"/>
      <c r="M219" s="61" t="s">
        <v>102</v>
      </c>
      <c r="N219" s="68"/>
      <c r="O219" s="84">
        <f>J219</f>
        <v>0</v>
      </c>
      <c r="P219" s="91"/>
    </row>
    <row r="220" spans="2:16" ht="15.75" hidden="1" x14ac:dyDescent="0.25">
      <c r="B220" s="74"/>
      <c r="C220" s="14" t="s">
        <v>33</v>
      </c>
      <c r="E220" s="86" t="str">
        <f>IFERROR(VLOOKUP(B219,Calculations!$G$10:$M$448,7,FALSE),0)</f>
        <v xml:space="preserve">  </v>
      </c>
      <c r="F220" s="86"/>
      <c r="H220" s="14" t="s">
        <v>35</v>
      </c>
      <c r="J220" s="86" t="str">
        <f>K222</f>
        <v xml:space="preserve">  </v>
      </c>
      <c r="K220" s="86"/>
      <c r="M220" s="14" t="s">
        <v>94</v>
      </c>
      <c r="N220" s="73"/>
      <c r="O220" s="86" t="str">
        <f>J220</f>
        <v xml:space="preserve">  </v>
      </c>
      <c r="P220" s="92"/>
    </row>
    <row r="221" spans="2:16" ht="15.75" hidden="1" x14ac:dyDescent="0.25">
      <c r="B221" s="74"/>
      <c r="C221" s="73"/>
      <c r="D221" s="14" t="s">
        <v>31</v>
      </c>
      <c r="E221" s="86"/>
      <c r="F221" s="86">
        <f>IFERROR(E219+E220,0)</f>
        <v>0</v>
      </c>
      <c r="H221" s="73"/>
      <c r="I221" s="14" t="s">
        <v>32</v>
      </c>
      <c r="J221" s="86"/>
      <c r="K221" s="86">
        <f>E219</f>
        <v>0</v>
      </c>
      <c r="M221" s="72"/>
      <c r="N221" s="14" t="s">
        <v>31</v>
      </c>
      <c r="O221" s="86"/>
      <c r="P221" s="92">
        <f>F221</f>
        <v>0</v>
      </c>
    </row>
    <row r="222" spans="2:16" ht="15.75" hidden="1" x14ac:dyDescent="0.25">
      <c r="B222" s="74"/>
      <c r="C222" s="73"/>
      <c r="E222" s="86"/>
      <c r="F222" s="86"/>
      <c r="H222" s="73"/>
      <c r="I222" s="14" t="s">
        <v>33</v>
      </c>
      <c r="J222" s="86"/>
      <c r="K222" s="86" t="str">
        <f>E220</f>
        <v xml:space="preserve">  </v>
      </c>
      <c r="M222" s="72"/>
      <c r="N222" s="73"/>
      <c r="O222" s="86"/>
      <c r="P222" s="92"/>
    </row>
    <row r="223" spans="2:16" ht="15.75" hidden="1" x14ac:dyDescent="0.25">
      <c r="B223" s="74"/>
      <c r="C223" s="73"/>
      <c r="E223" s="86"/>
      <c r="F223" s="86"/>
      <c r="H223" s="73"/>
      <c r="J223" s="86"/>
      <c r="K223" s="86"/>
      <c r="M223" s="72"/>
      <c r="N223" s="73"/>
      <c r="O223" s="86"/>
      <c r="P223" s="92"/>
    </row>
    <row r="224" spans="2:16" ht="15.75" hidden="1" x14ac:dyDescent="0.25">
      <c r="B224" s="70" t="str">
        <f>B219</f>
        <v xml:space="preserve">  </v>
      </c>
      <c r="C224" s="133" t="s">
        <v>34</v>
      </c>
      <c r="D224" s="133"/>
      <c r="E224" s="133"/>
      <c r="F224" s="133"/>
      <c r="H224" s="14" t="s">
        <v>103</v>
      </c>
      <c r="J224" s="86" t="str">
        <f>IFERROR(VLOOKUP(B224,Calculations!$Z$10:$AB$448,3,FALSE),0)</f>
        <v xml:space="preserve">  </v>
      </c>
      <c r="K224" s="86"/>
      <c r="M224" s="14" t="s">
        <v>104</v>
      </c>
      <c r="O224" s="86" t="str">
        <f>J224</f>
        <v xml:space="preserve">  </v>
      </c>
      <c r="P224" s="92"/>
    </row>
    <row r="225" spans="2:16" ht="15.75" hidden="1" x14ac:dyDescent="0.25">
      <c r="B225" s="74"/>
      <c r="C225" s="133"/>
      <c r="D225" s="133"/>
      <c r="E225" s="133"/>
      <c r="F225" s="133"/>
      <c r="H225" s="77"/>
      <c r="I225" s="14" t="s">
        <v>91</v>
      </c>
      <c r="J225" s="86"/>
      <c r="K225" s="86" t="str">
        <f>J224</f>
        <v xml:space="preserve">  </v>
      </c>
      <c r="M225" s="77"/>
      <c r="N225" s="14" t="s">
        <v>91</v>
      </c>
      <c r="O225" s="86"/>
      <c r="P225" s="92" t="str">
        <f>O224</f>
        <v xml:space="preserve">  </v>
      </c>
    </row>
    <row r="226" spans="2:16" ht="15.75" hidden="1" x14ac:dyDescent="0.25">
      <c r="B226" s="74"/>
      <c r="C226" s="133"/>
      <c r="D226" s="133"/>
      <c r="E226" s="133"/>
      <c r="F226" s="133"/>
      <c r="H226" s="77"/>
      <c r="J226" s="86"/>
      <c r="K226" s="86"/>
      <c r="M226" s="77"/>
      <c r="O226" s="86"/>
      <c r="P226" s="92"/>
    </row>
    <row r="227" spans="2:16" ht="15.75" hidden="1" x14ac:dyDescent="0.25">
      <c r="B227" s="74"/>
      <c r="C227" s="81"/>
      <c r="D227" s="81"/>
      <c r="E227" s="81"/>
      <c r="F227" s="81"/>
      <c r="H227" s="77"/>
      <c r="J227" s="86"/>
      <c r="K227" s="86"/>
      <c r="M227" s="77"/>
      <c r="O227" s="86"/>
      <c r="P227" s="92"/>
    </row>
    <row r="228" spans="2:16" ht="15.75" hidden="1" x14ac:dyDescent="0.25">
      <c r="B228" s="70" t="str">
        <f>B224</f>
        <v xml:space="preserve">  </v>
      </c>
      <c r="C228" s="14" t="s">
        <v>106</v>
      </c>
      <c r="E228" s="86" t="str">
        <f>IFERROR(VLOOKUP(B228,Calculations!$G$10:$W$448,17,FALSE),0)</f>
        <v xml:space="preserve">  </v>
      </c>
      <c r="F228" s="86"/>
      <c r="H228" s="133" t="s">
        <v>34</v>
      </c>
      <c r="I228" s="133"/>
      <c r="J228" s="133"/>
      <c r="K228" s="133"/>
      <c r="M228" s="14" t="s">
        <v>105</v>
      </c>
      <c r="O228" s="86" t="str">
        <f>E228</f>
        <v xml:space="preserve">  </v>
      </c>
      <c r="P228" s="92"/>
    </row>
    <row r="229" spans="2:16" ht="15.75" hidden="1" x14ac:dyDescent="0.25">
      <c r="B229" s="75"/>
      <c r="C229" s="82"/>
      <c r="D229" s="76" t="s">
        <v>31</v>
      </c>
      <c r="E229" s="89"/>
      <c r="F229" s="89" t="str">
        <f>E228</f>
        <v xml:space="preserve">  </v>
      </c>
      <c r="G229" s="76"/>
      <c r="H229" s="134"/>
      <c r="I229" s="134"/>
      <c r="J229" s="134"/>
      <c r="K229" s="134"/>
      <c r="L229" s="76"/>
      <c r="M229" s="82"/>
      <c r="N229" s="76" t="s">
        <v>31</v>
      </c>
      <c r="O229" s="89"/>
      <c r="P229" s="90" t="str">
        <f>O228</f>
        <v xml:space="preserve">  </v>
      </c>
    </row>
    <row r="230" spans="2:16" ht="15.75" hidden="1" x14ac:dyDescent="0.25">
      <c r="B230" s="60" t="str">
        <f>IFERROR(IF(EOMONTH(B228,1)&gt;Questionnaire!$I$9,"  ",EOMONTH(B228,1)),"  ")</f>
        <v xml:space="preserve">  </v>
      </c>
      <c r="C230" s="61" t="s">
        <v>32</v>
      </c>
      <c r="D230" s="61"/>
      <c r="E230" s="84">
        <f>IFERROR(-VLOOKUP(B230,Calculations!$G$10:$N$448,8,FALSE),0)</f>
        <v>0</v>
      </c>
      <c r="F230" s="84"/>
      <c r="G230" s="61"/>
      <c r="H230" s="61" t="s">
        <v>102</v>
      </c>
      <c r="I230" s="61"/>
      <c r="J230" s="84">
        <f>K232</f>
        <v>0</v>
      </c>
      <c r="K230" s="84"/>
      <c r="L230" s="61"/>
      <c r="M230" s="61" t="s">
        <v>102</v>
      </c>
      <c r="N230" s="68"/>
      <c r="O230" s="84">
        <f>J230</f>
        <v>0</v>
      </c>
      <c r="P230" s="91"/>
    </row>
    <row r="231" spans="2:16" ht="15.75" hidden="1" x14ac:dyDescent="0.25">
      <c r="B231" s="74"/>
      <c r="C231" s="14" t="s">
        <v>33</v>
      </c>
      <c r="E231" s="86" t="str">
        <f>IFERROR(VLOOKUP(B230,Calculations!$G$10:$M$448,7,FALSE),0)</f>
        <v xml:space="preserve">  </v>
      </c>
      <c r="F231" s="86"/>
      <c r="H231" s="14" t="s">
        <v>35</v>
      </c>
      <c r="J231" s="86" t="str">
        <f>K233</f>
        <v xml:space="preserve">  </v>
      </c>
      <c r="K231" s="86"/>
      <c r="M231" s="14" t="s">
        <v>94</v>
      </c>
      <c r="N231" s="73"/>
      <c r="O231" s="86" t="str">
        <f>J231</f>
        <v xml:space="preserve">  </v>
      </c>
      <c r="P231" s="92"/>
    </row>
    <row r="232" spans="2:16" ht="15.75" hidden="1" x14ac:dyDescent="0.25">
      <c r="B232" s="74"/>
      <c r="C232" s="73"/>
      <c r="D232" s="14" t="s">
        <v>31</v>
      </c>
      <c r="E232" s="86"/>
      <c r="F232" s="86">
        <f>IFERROR(E230+E231,0)</f>
        <v>0</v>
      </c>
      <c r="H232" s="73"/>
      <c r="I232" s="14" t="s">
        <v>32</v>
      </c>
      <c r="J232" s="86"/>
      <c r="K232" s="86">
        <f>E230</f>
        <v>0</v>
      </c>
      <c r="M232" s="72"/>
      <c r="N232" s="14" t="s">
        <v>31</v>
      </c>
      <c r="O232" s="86"/>
      <c r="P232" s="92">
        <f>F232</f>
        <v>0</v>
      </c>
    </row>
    <row r="233" spans="2:16" ht="15.75" hidden="1" x14ac:dyDescent="0.25">
      <c r="B233" s="74"/>
      <c r="C233" s="73"/>
      <c r="E233" s="86"/>
      <c r="F233" s="86"/>
      <c r="H233" s="73"/>
      <c r="I233" s="14" t="s">
        <v>33</v>
      </c>
      <c r="J233" s="86"/>
      <c r="K233" s="86" t="str">
        <f>E231</f>
        <v xml:space="preserve">  </v>
      </c>
      <c r="M233" s="72"/>
      <c r="N233" s="73"/>
      <c r="O233" s="86"/>
      <c r="P233" s="92"/>
    </row>
    <row r="234" spans="2:16" ht="15.75" hidden="1" x14ac:dyDescent="0.25">
      <c r="B234" s="74"/>
      <c r="C234" s="73"/>
      <c r="E234" s="86"/>
      <c r="F234" s="86"/>
      <c r="H234" s="73"/>
      <c r="J234" s="86"/>
      <c r="K234" s="86"/>
      <c r="M234" s="72"/>
      <c r="N234" s="73"/>
      <c r="O234" s="86"/>
      <c r="P234" s="92"/>
    </row>
    <row r="235" spans="2:16" ht="15.75" hidden="1" x14ac:dyDescent="0.25">
      <c r="B235" s="70" t="str">
        <f>B230</f>
        <v xml:space="preserve">  </v>
      </c>
      <c r="C235" s="133" t="s">
        <v>34</v>
      </c>
      <c r="D235" s="133"/>
      <c r="E235" s="133"/>
      <c r="F235" s="133"/>
      <c r="H235" s="14" t="s">
        <v>103</v>
      </c>
      <c r="J235" s="86" t="str">
        <f>IFERROR(VLOOKUP(B235,Calculations!$Z$10:$AB$448,3,FALSE),0)</f>
        <v xml:space="preserve">  </v>
      </c>
      <c r="K235" s="86"/>
      <c r="M235" s="14" t="s">
        <v>104</v>
      </c>
      <c r="O235" s="86" t="str">
        <f>J235</f>
        <v xml:space="preserve">  </v>
      </c>
      <c r="P235" s="92"/>
    </row>
    <row r="236" spans="2:16" ht="15.75" hidden="1" x14ac:dyDescent="0.25">
      <c r="B236" s="74"/>
      <c r="C236" s="133"/>
      <c r="D236" s="133"/>
      <c r="E236" s="133"/>
      <c r="F236" s="133"/>
      <c r="H236" s="77"/>
      <c r="I236" s="14" t="s">
        <v>91</v>
      </c>
      <c r="J236" s="86"/>
      <c r="K236" s="86" t="str">
        <f>J235</f>
        <v xml:space="preserve">  </v>
      </c>
      <c r="M236" s="77"/>
      <c r="N236" s="14" t="s">
        <v>91</v>
      </c>
      <c r="O236" s="86"/>
      <c r="P236" s="92" t="str">
        <f>O235</f>
        <v xml:space="preserve">  </v>
      </c>
    </row>
    <row r="237" spans="2:16" ht="15.75" hidden="1" x14ac:dyDescent="0.25">
      <c r="B237" s="74"/>
      <c r="C237" s="133"/>
      <c r="D237" s="133"/>
      <c r="E237" s="133"/>
      <c r="F237" s="133"/>
      <c r="H237" s="77"/>
      <c r="J237" s="86"/>
      <c r="K237" s="86"/>
      <c r="M237" s="77"/>
      <c r="O237" s="86"/>
      <c r="P237" s="92"/>
    </row>
    <row r="238" spans="2:16" ht="15.75" hidden="1" x14ac:dyDescent="0.25">
      <c r="B238" s="74"/>
      <c r="C238" s="81"/>
      <c r="D238" s="81"/>
      <c r="E238" s="81"/>
      <c r="F238" s="81"/>
      <c r="H238" s="77"/>
      <c r="J238" s="86"/>
      <c r="K238" s="86"/>
      <c r="M238" s="77"/>
      <c r="O238" s="86"/>
      <c r="P238" s="92"/>
    </row>
    <row r="239" spans="2:16" ht="15.75" hidden="1" x14ac:dyDescent="0.25">
      <c r="B239" s="70" t="str">
        <f>B235</f>
        <v xml:space="preserve">  </v>
      </c>
      <c r="C239" s="14" t="s">
        <v>106</v>
      </c>
      <c r="E239" s="86" t="str">
        <f>IFERROR(VLOOKUP(B239,Calculations!$G$10:$W$448,17,FALSE),0)</f>
        <v xml:space="preserve">  </v>
      </c>
      <c r="F239" s="86"/>
      <c r="H239" s="133" t="s">
        <v>34</v>
      </c>
      <c r="I239" s="133"/>
      <c r="J239" s="133"/>
      <c r="K239" s="133"/>
      <c r="M239" s="14" t="s">
        <v>105</v>
      </c>
      <c r="O239" s="86" t="str">
        <f>E239</f>
        <v xml:space="preserve">  </v>
      </c>
      <c r="P239" s="92"/>
    </row>
    <row r="240" spans="2:16" ht="15.75" hidden="1" x14ac:dyDescent="0.25">
      <c r="B240" s="75"/>
      <c r="C240" s="82"/>
      <c r="D240" s="76" t="s">
        <v>31</v>
      </c>
      <c r="E240" s="89"/>
      <c r="F240" s="89" t="str">
        <f>E239</f>
        <v xml:space="preserve">  </v>
      </c>
      <c r="G240" s="76"/>
      <c r="H240" s="134"/>
      <c r="I240" s="134"/>
      <c r="J240" s="134"/>
      <c r="K240" s="134"/>
      <c r="L240" s="76"/>
      <c r="M240" s="82"/>
      <c r="N240" s="76" t="s">
        <v>31</v>
      </c>
      <c r="O240" s="89"/>
      <c r="P240" s="90" t="str">
        <f>O239</f>
        <v xml:space="preserve">  </v>
      </c>
    </row>
    <row r="241" spans="2:16" ht="15.75" hidden="1" x14ac:dyDescent="0.25">
      <c r="B241" s="60" t="str">
        <f>IFERROR(IF(EOMONTH(B239,1)&gt;Questionnaire!$I$9,"  ",EOMONTH(B239,1)),"  ")</f>
        <v xml:space="preserve">  </v>
      </c>
      <c r="C241" s="61" t="s">
        <v>32</v>
      </c>
      <c r="D241" s="61"/>
      <c r="E241" s="84">
        <f>IFERROR(-VLOOKUP(B241,Calculations!$G$10:$N$448,8,FALSE),0)</f>
        <v>0</v>
      </c>
      <c r="F241" s="84"/>
      <c r="G241" s="61"/>
      <c r="H241" s="61" t="s">
        <v>102</v>
      </c>
      <c r="I241" s="61"/>
      <c r="J241" s="84">
        <f>K243</f>
        <v>0</v>
      </c>
      <c r="K241" s="84"/>
      <c r="L241" s="61"/>
      <c r="M241" s="61" t="s">
        <v>102</v>
      </c>
      <c r="N241" s="68"/>
      <c r="O241" s="84">
        <f>J241</f>
        <v>0</v>
      </c>
      <c r="P241" s="91"/>
    </row>
    <row r="242" spans="2:16" ht="15.75" hidden="1" x14ac:dyDescent="0.25">
      <c r="B242" s="74"/>
      <c r="C242" s="14" t="s">
        <v>33</v>
      </c>
      <c r="E242" s="86" t="str">
        <f>IFERROR(VLOOKUP(B241,Calculations!$G$10:$M$448,7,FALSE),0)</f>
        <v xml:space="preserve">  </v>
      </c>
      <c r="F242" s="86"/>
      <c r="H242" s="14" t="s">
        <v>35</v>
      </c>
      <c r="J242" s="86" t="str">
        <f>K244</f>
        <v xml:space="preserve">  </v>
      </c>
      <c r="K242" s="86"/>
      <c r="M242" s="14" t="s">
        <v>94</v>
      </c>
      <c r="N242" s="73"/>
      <c r="O242" s="86" t="str">
        <f>J242</f>
        <v xml:space="preserve">  </v>
      </c>
      <c r="P242" s="92"/>
    </row>
    <row r="243" spans="2:16" ht="15.75" hidden="1" x14ac:dyDescent="0.25">
      <c r="B243" s="74"/>
      <c r="C243" s="73"/>
      <c r="D243" s="14" t="s">
        <v>31</v>
      </c>
      <c r="E243" s="86"/>
      <c r="F243" s="86">
        <f>IFERROR(E241+E242,0)</f>
        <v>0</v>
      </c>
      <c r="H243" s="73"/>
      <c r="I243" s="14" t="s">
        <v>32</v>
      </c>
      <c r="J243" s="86"/>
      <c r="K243" s="86">
        <f>E241</f>
        <v>0</v>
      </c>
      <c r="M243" s="72"/>
      <c r="N243" s="14" t="s">
        <v>31</v>
      </c>
      <c r="O243" s="86"/>
      <c r="P243" s="92">
        <f>F243</f>
        <v>0</v>
      </c>
    </row>
    <row r="244" spans="2:16" ht="15.75" hidden="1" x14ac:dyDescent="0.25">
      <c r="B244" s="74"/>
      <c r="C244" s="73"/>
      <c r="E244" s="86"/>
      <c r="F244" s="86"/>
      <c r="H244" s="73"/>
      <c r="I244" s="14" t="s">
        <v>33</v>
      </c>
      <c r="J244" s="86"/>
      <c r="K244" s="86" t="str">
        <f>E242</f>
        <v xml:space="preserve">  </v>
      </c>
      <c r="M244" s="72"/>
      <c r="N244" s="73"/>
      <c r="O244" s="86"/>
      <c r="P244" s="92"/>
    </row>
    <row r="245" spans="2:16" ht="15.75" hidden="1" x14ac:dyDescent="0.25">
      <c r="B245" s="74"/>
      <c r="C245" s="73"/>
      <c r="E245" s="86"/>
      <c r="F245" s="86"/>
      <c r="H245" s="73"/>
      <c r="J245" s="86"/>
      <c r="K245" s="86"/>
      <c r="M245" s="72"/>
      <c r="N245" s="73"/>
      <c r="O245" s="86"/>
      <c r="P245" s="92"/>
    </row>
    <row r="246" spans="2:16" ht="15.75" hidden="1" x14ac:dyDescent="0.25">
      <c r="B246" s="70" t="str">
        <f>B241</f>
        <v xml:space="preserve">  </v>
      </c>
      <c r="C246" s="133" t="s">
        <v>34</v>
      </c>
      <c r="D246" s="133"/>
      <c r="E246" s="133"/>
      <c r="F246" s="133"/>
      <c r="H246" s="14" t="s">
        <v>103</v>
      </c>
      <c r="J246" s="86" t="str">
        <f>IFERROR(VLOOKUP(B246,Calculations!$Z$10:$AB$448,3,FALSE),0)</f>
        <v xml:space="preserve">  </v>
      </c>
      <c r="K246" s="86"/>
      <c r="M246" s="14" t="s">
        <v>104</v>
      </c>
      <c r="O246" s="86" t="str">
        <f>J246</f>
        <v xml:space="preserve">  </v>
      </c>
      <c r="P246" s="92"/>
    </row>
    <row r="247" spans="2:16" ht="15.75" hidden="1" x14ac:dyDescent="0.25">
      <c r="B247" s="74"/>
      <c r="C247" s="133"/>
      <c r="D247" s="133"/>
      <c r="E247" s="133"/>
      <c r="F247" s="133"/>
      <c r="H247" s="77"/>
      <c r="I247" s="14" t="s">
        <v>91</v>
      </c>
      <c r="J247" s="86"/>
      <c r="K247" s="86" t="str">
        <f>J246</f>
        <v xml:space="preserve">  </v>
      </c>
      <c r="M247" s="77"/>
      <c r="N247" s="14" t="s">
        <v>91</v>
      </c>
      <c r="O247" s="86"/>
      <c r="P247" s="92" t="str">
        <f>O246</f>
        <v xml:space="preserve">  </v>
      </c>
    </row>
    <row r="248" spans="2:16" ht="15.75" hidden="1" x14ac:dyDescent="0.25">
      <c r="B248" s="74"/>
      <c r="C248" s="133"/>
      <c r="D248" s="133"/>
      <c r="E248" s="133"/>
      <c r="F248" s="133"/>
      <c r="H248" s="77"/>
      <c r="J248" s="86"/>
      <c r="K248" s="86"/>
      <c r="M248" s="77"/>
      <c r="O248" s="86"/>
      <c r="P248" s="92"/>
    </row>
    <row r="249" spans="2:16" ht="15.75" hidden="1" x14ac:dyDescent="0.25">
      <c r="B249" s="74"/>
      <c r="C249" s="81"/>
      <c r="D249" s="81"/>
      <c r="E249" s="81"/>
      <c r="F249" s="81"/>
      <c r="H249" s="77"/>
      <c r="J249" s="86"/>
      <c r="K249" s="86"/>
      <c r="M249" s="77"/>
      <c r="O249" s="86"/>
      <c r="P249" s="92"/>
    </row>
    <row r="250" spans="2:16" ht="15.75" hidden="1" x14ac:dyDescent="0.25">
      <c r="B250" s="70" t="str">
        <f>B246</f>
        <v xml:space="preserve">  </v>
      </c>
      <c r="C250" s="14" t="s">
        <v>106</v>
      </c>
      <c r="E250" s="86" t="str">
        <f>IFERROR(VLOOKUP(B250,Calculations!$G$10:$W$448,17,FALSE),0)</f>
        <v xml:space="preserve">  </v>
      </c>
      <c r="F250" s="86"/>
      <c r="H250" s="133" t="s">
        <v>34</v>
      </c>
      <c r="I250" s="133"/>
      <c r="J250" s="133"/>
      <c r="K250" s="133"/>
      <c r="M250" s="14" t="s">
        <v>105</v>
      </c>
      <c r="O250" s="86" t="str">
        <f>E250</f>
        <v xml:space="preserve">  </v>
      </c>
      <c r="P250" s="92"/>
    </row>
    <row r="251" spans="2:16" ht="15.75" hidden="1" x14ac:dyDescent="0.25">
      <c r="B251" s="75"/>
      <c r="C251" s="82"/>
      <c r="D251" s="76" t="s">
        <v>31</v>
      </c>
      <c r="E251" s="89"/>
      <c r="F251" s="89" t="str">
        <f>E250</f>
        <v xml:space="preserve">  </v>
      </c>
      <c r="G251" s="76"/>
      <c r="H251" s="134"/>
      <c r="I251" s="134"/>
      <c r="J251" s="134"/>
      <c r="K251" s="134"/>
      <c r="L251" s="76"/>
      <c r="M251" s="82"/>
      <c r="N251" s="76" t="s">
        <v>31</v>
      </c>
      <c r="O251" s="89"/>
      <c r="P251" s="90" t="str">
        <f>O250</f>
        <v xml:space="preserve">  </v>
      </c>
    </row>
    <row r="252" spans="2:16" ht="15.75" hidden="1" x14ac:dyDescent="0.25">
      <c r="B252" s="60" t="str">
        <f>IFERROR(IF(EOMONTH(B250,1)&gt;Questionnaire!$I$9,"  ",EOMONTH(B250,1)),"  ")</f>
        <v xml:space="preserve">  </v>
      </c>
      <c r="C252" s="61" t="s">
        <v>32</v>
      </c>
      <c r="D252" s="61"/>
      <c r="E252" s="84">
        <f>IFERROR(-VLOOKUP(B252,Calculations!$G$10:$N$448,8,FALSE),0)</f>
        <v>0</v>
      </c>
      <c r="F252" s="84"/>
      <c r="G252" s="61"/>
      <c r="H252" s="61" t="s">
        <v>102</v>
      </c>
      <c r="I252" s="61"/>
      <c r="J252" s="84">
        <f>K254</f>
        <v>0</v>
      </c>
      <c r="K252" s="84"/>
      <c r="L252" s="61"/>
      <c r="M252" s="61" t="s">
        <v>102</v>
      </c>
      <c r="N252" s="68"/>
      <c r="O252" s="84">
        <f>J252</f>
        <v>0</v>
      </c>
      <c r="P252" s="91"/>
    </row>
    <row r="253" spans="2:16" ht="15.75" hidden="1" x14ac:dyDescent="0.25">
      <c r="B253" s="74"/>
      <c r="C253" s="14" t="s">
        <v>33</v>
      </c>
      <c r="E253" s="86" t="str">
        <f>IFERROR(VLOOKUP(B252,Calculations!$G$10:$M$448,7,FALSE),0)</f>
        <v xml:space="preserve">  </v>
      </c>
      <c r="F253" s="86"/>
      <c r="H253" s="14" t="s">
        <v>35</v>
      </c>
      <c r="J253" s="86" t="str">
        <f>K255</f>
        <v xml:space="preserve">  </v>
      </c>
      <c r="K253" s="86"/>
      <c r="M253" s="14" t="s">
        <v>94</v>
      </c>
      <c r="N253" s="73"/>
      <c r="O253" s="86" t="str">
        <f>J253</f>
        <v xml:space="preserve">  </v>
      </c>
      <c r="P253" s="92"/>
    </row>
    <row r="254" spans="2:16" ht="15.75" hidden="1" x14ac:dyDescent="0.25">
      <c r="B254" s="74"/>
      <c r="C254" s="73"/>
      <c r="D254" s="14" t="s">
        <v>31</v>
      </c>
      <c r="E254" s="86"/>
      <c r="F254" s="86">
        <f>IFERROR(E252+E253,0)</f>
        <v>0</v>
      </c>
      <c r="H254" s="73"/>
      <c r="I254" s="14" t="s">
        <v>32</v>
      </c>
      <c r="J254" s="86"/>
      <c r="K254" s="86">
        <f>E252</f>
        <v>0</v>
      </c>
      <c r="M254" s="72"/>
      <c r="N254" s="14" t="s">
        <v>31</v>
      </c>
      <c r="O254" s="86"/>
      <c r="P254" s="92">
        <f>F254</f>
        <v>0</v>
      </c>
    </row>
    <row r="255" spans="2:16" ht="15.75" hidden="1" x14ac:dyDescent="0.25">
      <c r="B255" s="74"/>
      <c r="C255" s="73"/>
      <c r="E255" s="86"/>
      <c r="F255" s="86"/>
      <c r="H255" s="73"/>
      <c r="I255" s="14" t="s">
        <v>33</v>
      </c>
      <c r="J255" s="86"/>
      <c r="K255" s="86" t="str">
        <f>E253</f>
        <v xml:space="preserve">  </v>
      </c>
      <c r="M255" s="72"/>
      <c r="N255" s="73"/>
      <c r="O255" s="86"/>
      <c r="P255" s="92"/>
    </row>
    <row r="256" spans="2:16" ht="15.75" hidden="1" x14ac:dyDescent="0.25">
      <c r="B256" s="74"/>
      <c r="C256" s="73"/>
      <c r="E256" s="86"/>
      <c r="F256" s="86"/>
      <c r="H256" s="73"/>
      <c r="J256" s="86"/>
      <c r="K256" s="86"/>
      <c r="M256" s="72"/>
      <c r="N256" s="73"/>
      <c r="O256" s="86"/>
      <c r="P256" s="92"/>
    </row>
    <row r="257" spans="2:16" ht="15.75" hidden="1" x14ac:dyDescent="0.25">
      <c r="B257" s="70" t="str">
        <f>B252</f>
        <v xml:space="preserve">  </v>
      </c>
      <c r="C257" s="133" t="s">
        <v>34</v>
      </c>
      <c r="D257" s="133"/>
      <c r="E257" s="133"/>
      <c r="F257" s="133"/>
      <c r="H257" s="14" t="s">
        <v>103</v>
      </c>
      <c r="J257" s="86" t="str">
        <f>IFERROR(VLOOKUP(B257,Calculations!$Z$10:$AB$448,3,FALSE),0)</f>
        <v xml:space="preserve">  </v>
      </c>
      <c r="K257" s="86"/>
      <c r="M257" s="14" t="s">
        <v>104</v>
      </c>
      <c r="O257" s="86" t="str">
        <f>J257</f>
        <v xml:space="preserve">  </v>
      </c>
      <c r="P257" s="92"/>
    </row>
    <row r="258" spans="2:16" ht="15.75" hidden="1" x14ac:dyDescent="0.25">
      <c r="B258" s="74"/>
      <c r="C258" s="133"/>
      <c r="D258" s="133"/>
      <c r="E258" s="133"/>
      <c r="F258" s="133"/>
      <c r="H258" s="77"/>
      <c r="I258" s="14" t="s">
        <v>91</v>
      </c>
      <c r="J258" s="86"/>
      <c r="K258" s="86" t="str">
        <f>J257</f>
        <v xml:space="preserve">  </v>
      </c>
      <c r="M258" s="77"/>
      <c r="N258" s="14" t="s">
        <v>91</v>
      </c>
      <c r="O258" s="86"/>
      <c r="P258" s="92" t="str">
        <f>O257</f>
        <v xml:space="preserve">  </v>
      </c>
    </row>
    <row r="259" spans="2:16" ht="15.75" hidden="1" x14ac:dyDescent="0.25">
      <c r="B259" s="74"/>
      <c r="C259" s="133"/>
      <c r="D259" s="133"/>
      <c r="E259" s="133"/>
      <c r="F259" s="133"/>
      <c r="H259" s="77"/>
      <c r="J259" s="86"/>
      <c r="K259" s="86"/>
      <c r="M259" s="77"/>
      <c r="O259" s="86"/>
      <c r="P259" s="92"/>
    </row>
    <row r="260" spans="2:16" ht="15.75" hidden="1" x14ac:dyDescent="0.25">
      <c r="B260" s="74"/>
      <c r="C260" s="81"/>
      <c r="D260" s="81"/>
      <c r="E260" s="81"/>
      <c r="F260" s="81"/>
      <c r="H260" s="77"/>
      <c r="J260" s="86"/>
      <c r="K260" s="86"/>
      <c r="M260" s="77"/>
      <c r="O260" s="86"/>
      <c r="P260" s="92"/>
    </row>
    <row r="261" spans="2:16" ht="15.75" hidden="1" x14ac:dyDescent="0.25">
      <c r="B261" s="70" t="str">
        <f>B257</f>
        <v xml:space="preserve">  </v>
      </c>
      <c r="C261" s="14" t="s">
        <v>106</v>
      </c>
      <c r="E261" s="86" t="str">
        <f>IFERROR(VLOOKUP(B261,Calculations!$G$10:$W$448,17,FALSE),0)</f>
        <v xml:space="preserve">  </v>
      </c>
      <c r="F261" s="86"/>
      <c r="H261" s="133" t="s">
        <v>34</v>
      </c>
      <c r="I261" s="133"/>
      <c r="J261" s="133"/>
      <c r="K261" s="133"/>
      <c r="M261" s="14" t="s">
        <v>105</v>
      </c>
      <c r="O261" s="86" t="str">
        <f>E261</f>
        <v xml:space="preserve">  </v>
      </c>
      <c r="P261" s="92"/>
    </row>
    <row r="262" spans="2:16" ht="15.75" hidden="1" x14ac:dyDescent="0.25">
      <c r="B262" s="75"/>
      <c r="C262" s="82"/>
      <c r="D262" s="76" t="s">
        <v>31</v>
      </c>
      <c r="E262" s="89"/>
      <c r="F262" s="89" t="str">
        <f>E261</f>
        <v xml:space="preserve">  </v>
      </c>
      <c r="G262" s="76"/>
      <c r="H262" s="134"/>
      <c r="I262" s="134"/>
      <c r="J262" s="134"/>
      <c r="K262" s="134"/>
      <c r="L262" s="76"/>
      <c r="M262" s="82"/>
      <c r="N262" s="76" t="s">
        <v>31</v>
      </c>
      <c r="O262" s="89"/>
      <c r="P262" s="90" t="str">
        <f>O261</f>
        <v xml:space="preserve">  </v>
      </c>
    </row>
    <row r="263" spans="2:16" ht="15.75" hidden="1" x14ac:dyDescent="0.25">
      <c r="B263" s="60" t="str">
        <f>IFERROR(IF(EOMONTH(B261,1)&gt;Questionnaire!$I$9,"  ",EOMONTH(B261,1)),"  ")</f>
        <v xml:space="preserve">  </v>
      </c>
      <c r="C263" s="61" t="s">
        <v>32</v>
      </c>
      <c r="D263" s="61"/>
      <c r="E263" s="84">
        <f>IFERROR(-VLOOKUP(B263,Calculations!$G$10:$N$448,8,FALSE),0)</f>
        <v>0</v>
      </c>
      <c r="F263" s="84"/>
      <c r="G263" s="61"/>
      <c r="H263" s="61" t="s">
        <v>102</v>
      </c>
      <c r="I263" s="61"/>
      <c r="J263" s="84">
        <f>K265</f>
        <v>0</v>
      </c>
      <c r="K263" s="84"/>
      <c r="L263" s="61"/>
      <c r="M263" s="61" t="s">
        <v>102</v>
      </c>
      <c r="N263" s="68"/>
      <c r="O263" s="84">
        <f>J263</f>
        <v>0</v>
      </c>
      <c r="P263" s="91"/>
    </row>
    <row r="264" spans="2:16" ht="15.75" hidden="1" x14ac:dyDescent="0.25">
      <c r="B264" s="74"/>
      <c r="C264" s="14" t="s">
        <v>33</v>
      </c>
      <c r="E264" s="86" t="str">
        <f>IFERROR(VLOOKUP(B263,Calculations!$G$10:$M$448,7,FALSE),0)</f>
        <v xml:space="preserve">  </v>
      </c>
      <c r="F264" s="86"/>
      <c r="H264" s="14" t="s">
        <v>35</v>
      </c>
      <c r="J264" s="86" t="str">
        <f>K266</f>
        <v xml:space="preserve">  </v>
      </c>
      <c r="K264" s="86"/>
      <c r="M264" s="14" t="s">
        <v>94</v>
      </c>
      <c r="N264" s="73"/>
      <c r="O264" s="86" t="str">
        <f>J264</f>
        <v xml:space="preserve">  </v>
      </c>
      <c r="P264" s="92"/>
    </row>
    <row r="265" spans="2:16" ht="15.75" hidden="1" x14ac:dyDescent="0.25">
      <c r="B265" s="74"/>
      <c r="C265" s="73"/>
      <c r="D265" s="14" t="s">
        <v>31</v>
      </c>
      <c r="E265" s="86"/>
      <c r="F265" s="86">
        <f>IFERROR(E263+E264,0)</f>
        <v>0</v>
      </c>
      <c r="H265" s="73"/>
      <c r="I265" s="14" t="s">
        <v>32</v>
      </c>
      <c r="J265" s="86"/>
      <c r="K265" s="86">
        <f>E263</f>
        <v>0</v>
      </c>
      <c r="M265" s="72"/>
      <c r="N265" s="14" t="s">
        <v>31</v>
      </c>
      <c r="O265" s="86"/>
      <c r="P265" s="92">
        <f>F265</f>
        <v>0</v>
      </c>
    </row>
    <row r="266" spans="2:16" ht="15.75" hidden="1" x14ac:dyDescent="0.25">
      <c r="B266" s="74"/>
      <c r="C266" s="73"/>
      <c r="E266" s="86"/>
      <c r="F266" s="86"/>
      <c r="H266" s="73"/>
      <c r="I266" s="14" t="s">
        <v>33</v>
      </c>
      <c r="J266" s="86"/>
      <c r="K266" s="86" t="str">
        <f>E264</f>
        <v xml:space="preserve">  </v>
      </c>
      <c r="M266" s="72"/>
      <c r="N266" s="73"/>
      <c r="O266" s="86"/>
      <c r="P266" s="92"/>
    </row>
    <row r="267" spans="2:16" ht="15.75" hidden="1" x14ac:dyDescent="0.25">
      <c r="B267" s="74"/>
      <c r="C267" s="73"/>
      <c r="E267" s="86"/>
      <c r="F267" s="86"/>
      <c r="H267" s="73"/>
      <c r="J267" s="86"/>
      <c r="K267" s="86"/>
      <c r="M267" s="72"/>
      <c r="N267" s="73"/>
      <c r="O267" s="86"/>
      <c r="P267" s="92"/>
    </row>
    <row r="268" spans="2:16" ht="15.75" hidden="1" x14ac:dyDescent="0.25">
      <c r="B268" s="70" t="str">
        <f>B263</f>
        <v xml:space="preserve">  </v>
      </c>
      <c r="C268" s="133" t="s">
        <v>34</v>
      </c>
      <c r="D268" s="133"/>
      <c r="E268" s="133"/>
      <c r="F268" s="133"/>
      <c r="H268" s="14" t="s">
        <v>103</v>
      </c>
      <c r="J268" s="86" t="str">
        <f>IFERROR(VLOOKUP(B268,Calculations!$Z$10:$AB$448,3,FALSE),0)</f>
        <v xml:space="preserve">  </v>
      </c>
      <c r="K268" s="86"/>
      <c r="M268" s="14" t="s">
        <v>104</v>
      </c>
      <c r="O268" s="86" t="str">
        <f>J268</f>
        <v xml:space="preserve">  </v>
      </c>
      <c r="P268" s="92"/>
    </row>
    <row r="269" spans="2:16" ht="15.75" hidden="1" x14ac:dyDescent="0.25">
      <c r="B269" s="74"/>
      <c r="C269" s="133"/>
      <c r="D269" s="133"/>
      <c r="E269" s="133"/>
      <c r="F269" s="133"/>
      <c r="H269" s="77"/>
      <c r="I269" s="14" t="s">
        <v>91</v>
      </c>
      <c r="J269" s="86"/>
      <c r="K269" s="86" t="str">
        <f>J268</f>
        <v xml:space="preserve">  </v>
      </c>
      <c r="M269" s="77"/>
      <c r="N269" s="14" t="s">
        <v>91</v>
      </c>
      <c r="O269" s="86"/>
      <c r="P269" s="92" t="str">
        <f>O268</f>
        <v xml:space="preserve">  </v>
      </c>
    </row>
    <row r="270" spans="2:16" ht="15.75" hidden="1" x14ac:dyDescent="0.25">
      <c r="B270" s="74"/>
      <c r="C270" s="133"/>
      <c r="D270" s="133"/>
      <c r="E270" s="133"/>
      <c r="F270" s="133"/>
      <c r="H270" s="77"/>
      <c r="J270" s="86"/>
      <c r="K270" s="86"/>
      <c r="M270" s="77"/>
      <c r="O270" s="86"/>
      <c r="P270" s="92"/>
    </row>
    <row r="271" spans="2:16" ht="15.75" hidden="1" x14ac:dyDescent="0.25">
      <c r="B271" s="74"/>
      <c r="C271" s="81"/>
      <c r="D271" s="81"/>
      <c r="E271" s="81"/>
      <c r="F271" s="81"/>
      <c r="H271" s="77"/>
      <c r="J271" s="86"/>
      <c r="K271" s="86"/>
      <c r="M271" s="77"/>
      <c r="O271" s="86"/>
      <c r="P271" s="92"/>
    </row>
    <row r="272" spans="2:16" ht="15.75" hidden="1" x14ac:dyDescent="0.25">
      <c r="B272" s="70" t="str">
        <f>B268</f>
        <v xml:space="preserve">  </v>
      </c>
      <c r="C272" s="14" t="s">
        <v>106</v>
      </c>
      <c r="E272" s="86" t="str">
        <f>IFERROR(VLOOKUP(B272,Calculations!$G$10:$W$448,17,FALSE),0)</f>
        <v xml:space="preserve">  </v>
      </c>
      <c r="F272" s="86"/>
      <c r="H272" s="133" t="s">
        <v>34</v>
      </c>
      <c r="I272" s="133"/>
      <c r="J272" s="133"/>
      <c r="K272" s="133"/>
      <c r="M272" s="14" t="s">
        <v>105</v>
      </c>
      <c r="O272" s="86" t="str">
        <f>E272</f>
        <v xml:space="preserve">  </v>
      </c>
      <c r="P272" s="92"/>
    </row>
    <row r="273" spans="2:16" ht="15.75" hidden="1" x14ac:dyDescent="0.25">
      <c r="B273" s="75"/>
      <c r="C273" s="82"/>
      <c r="D273" s="76" t="s">
        <v>31</v>
      </c>
      <c r="E273" s="89"/>
      <c r="F273" s="89" t="str">
        <f>E272</f>
        <v xml:space="preserve">  </v>
      </c>
      <c r="G273" s="76"/>
      <c r="H273" s="134"/>
      <c r="I273" s="134"/>
      <c r="J273" s="134"/>
      <c r="K273" s="134"/>
      <c r="L273" s="76"/>
      <c r="M273" s="82"/>
      <c r="N273" s="76" t="s">
        <v>31</v>
      </c>
      <c r="O273" s="89"/>
      <c r="P273" s="90" t="str">
        <f>O272</f>
        <v xml:space="preserve">  </v>
      </c>
    </row>
    <row r="274" spans="2:16" ht="15.75" hidden="1" x14ac:dyDescent="0.25">
      <c r="B274" s="60" t="str">
        <f>IFERROR(IF(EOMONTH(B272,1)&gt;Questionnaire!$I$9,"  ",EOMONTH(B272,1)),"  ")</f>
        <v xml:space="preserve">  </v>
      </c>
      <c r="C274" s="61" t="s">
        <v>32</v>
      </c>
      <c r="D274" s="61"/>
      <c r="E274" s="84">
        <f>IFERROR(-VLOOKUP(B274,Calculations!$G$10:$N$448,8,FALSE),0)</f>
        <v>0</v>
      </c>
      <c r="F274" s="84"/>
      <c r="G274" s="61"/>
      <c r="H274" s="61" t="s">
        <v>102</v>
      </c>
      <c r="I274" s="61"/>
      <c r="J274" s="84">
        <f>K276</f>
        <v>0</v>
      </c>
      <c r="K274" s="84"/>
      <c r="L274" s="61"/>
      <c r="M274" s="61" t="s">
        <v>102</v>
      </c>
      <c r="N274" s="68"/>
      <c r="O274" s="84">
        <f>J274</f>
        <v>0</v>
      </c>
      <c r="P274" s="91"/>
    </row>
    <row r="275" spans="2:16" ht="15.75" hidden="1" x14ac:dyDescent="0.25">
      <c r="B275" s="74"/>
      <c r="C275" s="14" t="s">
        <v>33</v>
      </c>
      <c r="E275" s="86" t="str">
        <f>IFERROR(VLOOKUP(B274,Calculations!$G$10:$M$448,7,FALSE),0)</f>
        <v xml:space="preserve">  </v>
      </c>
      <c r="F275" s="86"/>
      <c r="H275" s="14" t="s">
        <v>35</v>
      </c>
      <c r="J275" s="86" t="str">
        <f>K277</f>
        <v xml:space="preserve">  </v>
      </c>
      <c r="K275" s="86"/>
      <c r="M275" s="14" t="s">
        <v>94</v>
      </c>
      <c r="N275" s="73"/>
      <c r="O275" s="86" t="str">
        <f>J275</f>
        <v xml:space="preserve">  </v>
      </c>
      <c r="P275" s="92"/>
    </row>
    <row r="276" spans="2:16" ht="15.75" hidden="1" x14ac:dyDescent="0.25">
      <c r="B276" s="74"/>
      <c r="C276" s="73"/>
      <c r="D276" s="14" t="s">
        <v>31</v>
      </c>
      <c r="E276" s="86"/>
      <c r="F276" s="86">
        <f>IFERROR(E274+E275,0)</f>
        <v>0</v>
      </c>
      <c r="H276" s="73"/>
      <c r="I276" s="14" t="s">
        <v>32</v>
      </c>
      <c r="J276" s="86"/>
      <c r="K276" s="86">
        <f>E274</f>
        <v>0</v>
      </c>
      <c r="M276" s="72"/>
      <c r="N276" s="14" t="s">
        <v>31</v>
      </c>
      <c r="O276" s="86"/>
      <c r="P276" s="92">
        <f>F276</f>
        <v>0</v>
      </c>
    </row>
    <row r="277" spans="2:16" ht="15.75" hidden="1" x14ac:dyDescent="0.25">
      <c r="B277" s="74"/>
      <c r="C277" s="73"/>
      <c r="E277" s="86"/>
      <c r="F277" s="86"/>
      <c r="H277" s="73"/>
      <c r="I277" s="14" t="s">
        <v>33</v>
      </c>
      <c r="J277" s="86"/>
      <c r="K277" s="86" t="str">
        <f>E275</f>
        <v xml:space="preserve">  </v>
      </c>
      <c r="M277" s="72"/>
      <c r="N277" s="73"/>
      <c r="O277" s="86"/>
      <c r="P277" s="92"/>
    </row>
    <row r="278" spans="2:16" ht="15.75" hidden="1" x14ac:dyDescent="0.25">
      <c r="B278" s="74"/>
      <c r="C278" s="73"/>
      <c r="E278" s="86"/>
      <c r="F278" s="86"/>
      <c r="H278" s="73"/>
      <c r="J278" s="86"/>
      <c r="K278" s="86"/>
      <c r="M278" s="72"/>
      <c r="N278" s="73"/>
      <c r="O278" s="86"/>
      <c r="P278" s="92"/>
    </row>
    <row r="279" spans="2:16" ht="15.75" hidden="1" x14ac:dyDescent="0.25">
      <c r="B279" s="70" t="str">
        <f>B274</f>
        <v xml:space="preserve">  </v>
      </c>
      <c r="C279" s="133" t="s">
        <v>34</v>
      </c>
      <c r="D279" s="133"/>
      <c r="E279" s="133"/>
      <c r="F279" s="133"/>
      <c r="H279" s="14" t="s">
        <v>103</v>
      </c>
      <c r="J279" s="86" t="str">
        <f>IFERROR(VLOOKUP(B279,Calculations!$Z$10:$AB$448,3,FALSE),0)</f>
        <v xml:space="preserve">  </v>
      </c>
      <c r="K279" s="86"/>
      <c r="M279" s="14" t="s">
        <v>104</v>
      </c>
      <c r="O279" s="86" t="str">
        <f>J279</f>
        <v xml:space="preserve">  </v>
      </c>
      <c r="P279" s="92"/>
    </row>
    <row r="280" spans="2:16" ht="15.75" hidden="1" x14ac:dyDescent="0.25">
      <c r="B280" s="74"/>
      <c r="C280" s="133"/>
      <c r="D280" s="133"/>
      <c r="E280" s="133"/>
      <c r="F280" s="133"/>
      <c r="H280" s="77"/>
      <c r="I280" s="14" t="s">
        <v>91</v>
      </c>
      <c r="J280" s="86"/>
      <c r="K280" s="86" t="str">
        <f>J279</f>
        <v xml:space="preserve">  </v>
      </c>
      <c r="M280" s="77"/>
      <c r="N280" s="14" t="s">
        <v>91</v>
      </c>
      <c r="O280" s="86"/>
      <c r="P280" s="92" t="str">
        <f>O279</f>
        <v xml:space="preserve">  </v>
      </c>
    </row>
    <row r="281" spans="2:16" ht="15.75" hidden="1" x14ac:dyDescent="0.25">
      <c r="B281" s="74"/>
      <c r="C281" s="133"/>
      <c r="D281" s="133"/>
      <c r="E281" s="133"/>
      <c r="F281" s="133"/>
      <c r="H281" s="77"/>
      <c r="J281" s="86"/>
      <c r="K281" s="86"/>
      <c r="M281" s="77"/>
      <c r="O281" s="86"/>
      <c r="P281" s="92"/>
    </row>
    <row r="282" spans="2:16" ht="15.75" hidden="1" x14ac:dyDescent="0.25">
      <c r="B282" s="74"/>
      <c r="C282" s="81"/>
      <c r="D282" s="81"/>
      <c r="E282" s="81"/>
      <c r="F282" s="81"/>
      <c r="H282" s="77"/>
      <c r="J282" s="86"/>
      <c r="K282" s="86"/>
      <c r="M282" s="77"/>
      <c r="O282" s="86"/>
      <c r="P282" s="92"/>
    </row>
    <row r="283" spans="2:16" ht="15.75" hidden="1" x14ac:dyDescent="0.25">
      <c r="B283" s="70" t="str">
        <f>B279</f>
        <v xml:space="preserve">  </v>
      </c>
      <c r="C283" s="14" t="s">
        <v>106</v>
      </c>
      <c r="E283" s="86" t="str">
        <f>IFERROR(VLOOKUP(B283,Calculations!$G$10:$W$448,17,FALSE),0)</f>
        <v xml:space="preserve">  </v>
      </c>
      <c r="F283" s="86"/>
      <c r="H283" s="133" t="s">
        <v>34</v>
      </c>
      <c r="I283" s="133"/>
      <c r="J283" s="133"/>
      <c r="K283" s="133"/>
      <c r="M283" s="14" t="s">
        <v>105</v>
      </c>
      <c r="O283" s="86" t="str">
        <f>E283</f>
        <v xml:space="preserve">  </v>
      </c>
      <c r="P283" s="92"/>
    </row>
    <row r="284" spans="2:16" ht="15.75" hidden="1" x14ac:dyDescent="0.25">
      <c r="B284" s="75"/>
      <c r="C284" s="82"/>
      <c r="D284" s="76" t="s">
        <v>31</v>
      </c>
      <c r="E284" s="89"/>
      <c r="F284" s="89" t="str">
        <f>E283</f>
        <v xml:space="preserve">  </v>
      </c>
      <c r="G284" s="76"/>
      <c r="H284" s="134"/>
      <c r="I284" s="134"/>
      <c r="J284" s="134"/>
      <c r="K284" s="134"/>
      <c r="L284" s="76"/>
      <c r="M284" s="82"/>
      <c r="N284" s="76" t="s">
        <v>31</v>
      </c>
      <c r="O284" s="89"/>
      <c r="P284" s="90" t="str">
        <f>O283</f>
        <v xml:space="preserve">  </v>
      </c>
    </row>
    <row r="285" spans="2:16" ht="15.75" hidden="1" x14ac:dyDescent="0.25">
      <c r="B285" s="60" t="str">
        <f>IFERROR(IF(EOMONTH(B283,1)&gt;Questionnaire!$I$9,"  ",EOMONTH(B283,1)),"  ")</f>
        <v xml:space="preserve">  </v>
      </c>
      <c r="C285" s="61" t="s">
        <v>32</v>
      </c>
      <c r="D285" s="61"/>
      <c r="E285" s="84">
        <f>IFERROR(-VLOOKUP(B285,Calculations!$G$10:$N$448,8,FALSE),0)</f>
        <v>0</v>
      </c>
      <c r="F285" s="84"/>
      <c r="G285" s="61"/>
      <c r="H285" s="61" t="s">
        <v>102</v>
      </c>
      <c r="I285" s="61"/>
      <c r="J285" s="84">
        <f>K296</f>
        <v>0</v>
      </c>
      <c r="K285" s="84"/>
      <c r="L285" s="61"/>
      <c r="M285" s="61" t="s">
        <v>102</v>
      </c>
      <c r="N285" s="68"/>
      <c r="O285" s="84">
        <f>J285</f>
        <v>0</v>
      </c>
      <c r="P285" s="91"/>
    </row>
    <row r="286" spans="2:16" ht="15.75" hidden="1" x14ac:dyDescent="0.25">
      <c r="B286" s="74"/>
      <c r="C286" s="14" t="s">
        <v>33</v>
      </c>
      <c r="E286" s="86" t="str">
        <f>IFERROR(VLOOKUP(B285,Calculations!$G$10:$M$448,7,FALSE),0)</f>
        <v xml:space="preserve">  </v>
      </c>
      <c r="F286" s="86"/>
      <c r="H286" s="14" t="s">
        <v>35</v>
      </c>
      <c r="J286" s="86" t="str">
        <f>K288</f>
        <v xml:space="preserve">  </v>
      </c>
      <c r="K286" s="86"/>
      <c r="M286" s="14" t="s">
        <v>94</v>
      </c>
      <c r="N286" s="73"/>
      <c r="O286" s="86" t="str">
        <f>J286</f>
        <v xml:space="preserve">  </v>
      </c>
      <c r="P286" s="92"/>
    </row>
    <row r="287" spans="2:16" ht="15.75" hidden="1" x14ac:dyDescent="0.25">
      <c r="B287" s="74"/>
      <c r="C287" s="73"/>
      <c r="D287" s="14" t="s">
        <v>31</v>
      </c>
      <c r="E287" s="86"/>
      <c r="F287" s="86">
        <f>IFERROR(E285+E286,0)</f>
        <v>0</v>
      </c>
      <c r="H287" s="73"/>
      <c r="I287" s="14" t="s">
        <v>32</v>
      </c>
      <c r="J287" s="86"/>
      <c r="K287" s="86">
        <f>E285</f>
        <v>0</v>
      </c>
      <c r="M287" s="72"/>
      <c r="N287" s="14" t="s">
        <v>31</v>
      </c>
      <c r="O287" s="86"/>
      <c r="P287" s="92">
        <f>F296</f>
        <v>0</v>
      </c>
    </row>
    <row r="288" spans="2:16" ht="15.75" hidden="1" x14ac:dyDescent="0.25">
      <c r="B288" s="74"/>
      <c r="C288" s="73"/>
      <c r="E288" s="86"/>
      <c r="F288" s="86"/>
      <c r="H288" s="73"/>
      <c r="I288" s="14" t="s">
        <v>33</v>
      </c>
      <c r="J288" s="86"/>
      <c r="K288" s="86" t="str">
        <f>E286</f>
        <v xml:space="preserve">  </v>
      </c>
      <c r="M288" s="72"/>
      <c r="N288" s="73"/>
      <c r="O288" s="86"/>
      <c r="P288" s="92"/>
    </row>
    <row r="289" spans="2:16" ht="15.75" hidden="1" x14ac:dyDescent="0.25">
      <c r="B289" s="74"/>
      <c r="C289" s="73"/>
      <c r="E289" s="86"/>
      <c r="F289" s="86"/>
      <c r="H289" s="73"/>
      <c r="J289" s="86"/>
      <c r="K289" s="86"/>
      <c r="M289" s="72"/>
      <c r="N289" s="73"/>
      <c r="O289" s="86"/>
      <c r="P289" s="92"/>
    </row>
    <row r="290" spans="2:16" ht="15.75" hidden="1" x14ac:dyDescent="0.25">
      <c r="B290" s="70" t="str">
        <f>B285</f>
        <v xml:space="preserve">  </v>
      </c>
      <c r="C290" s="133" t="s">
        <v>34</v>
      </c>
      <c r="D290" s="133"/>
      <c r="E290" s="133"/>
      <c r="F290" s="133"/>
      <c r="H290" s="14" t="s">
        <v>103</v>
      </c>
      <c r="J290" s="86" t="str">
        <f>IFERROR(VLOOKUP(B290,Calculations!$Z$10:$AB$448,3,FALSE),0)</f>
        <v xml:space="preserve">  </v>
      </c>
      <c r="K290" s="86"/>
      <c r="M290" s="14" t="s">
        <v>104</v>
      </c>
      <c r="O290" s="86" t="str">
        <f>J290</f>
        <v xml:space="preserve">  </v>
      </c>
      <c r="P290" s="92"/>
    </row>
    <row r="291" spans="2:16" ht="15.75" hidden="1" x14ac:dyDescent="0.25">
      <c r="B291" s="74"/>
      <c r="C291" s="133"/>
      <c r="D291" s="133"/>
      <c r="E291" s="133"/>
      <c r="F291" s="133"/>
      <c r="H291" s="77"/>
      <c r="I291" s="14" t="s">
        <v>91</v>
      </c>
      <c r="J291" s="86"/>
      <c r="K291" s="86" t="str">
        <f>J290</f>
        <v xml:space="preserve">  </v>
      </c>
      <c r="M291" s="77"/>
      <c r="N291" s="14" t="s">
        <v>91</v>
      </c>
      <c r="O291" s="86"/>
      <c r="P291" s="92" t="str">
        <f>O290</f>
        <v xml:space="preserve">  </v>
      </c>
    </row>
    <row r="292" spans="2:16" ht="15.75" hidden="1" x14ac:dyDescent="0.25">
      <c r="B292" s="74"/>
      <c r="C292" s="133"/>
      <c r="D292" s="133"/>
      <c r="E292" s="133"/>
      <c r="F292" s="133"/>
      <c r="H292" s="77"/>
      <c r="J292" s="86"/>
      <c r="K292" s="86"/>
      <c r="M292" s="77"/>
      <c r="O292" s="86"/>
      <c r="P292" s="92"/>
    </row>
    <row r="293" spans="2:16" ht="15.75" hidden="1" x14ac:dyDescent="0.25">
      <c r="B293" s="74"/>
      <c r="C293" s="81"/>
      <c r="D293" s="81"/>
      <c r="E293" s="81"/>
      <c r="F293" s="81"/>
      <c r="H293" s="77"/>
      <c r="J293" s="86"/>
      <c r="K293" s="86"/>
      <c r="M293" s="77"/>
      <c r="O293" s="86"/>
      <c r="P293" s="92"/>
    </row>
    <row r="294" spans="2:16" ht="15.75" hidden="1" x14ac:dyDescent="0.25">
      <c r="B294" s="70" t="str">
        <f>B290</f>
        <v xml:space="preserve">  </v>
      </c>
      <c r="C294" s="14" t="s">
        <v>106</v>
      </c>
      <c r="E294" s="86" t="str">
        <f>IFERROR(VLOOKUP(B294,Calculations!$G$10:$W$448,17,FALSE),0)</f>
        <v xml:space="preserve">  </v>
      </c>
      <c r="F294" s="86"/>
      <c r="H294" s="133" t="s">
        <v>34</v>
      </c>
      <c r="I294" s="133"/>
      <c r="J294" s="133"/>
      <c r="K294" s="133"/>
      <c r="M294" s="14" t="s">
        <v>105</v>
      </c>
      <c r="O294" s="86" t="str">
        <f>E294</f>
        <v xml:space="preserve">  </v>
      </c>
      <c r="P294" s="92"/>
    </row>
    <row r="295" spans="2:16" ht="15.75" hidden="1" x14ac:dyDescent="0.25">
      <c r="B295" s="75"/>
      <c r="C295" s="82"/>
      <c r="D295" s="76" t="s">
        <v>31</v>
      </c>
      <c r="E295" s="89"/>
      <c r="F295" s="89" t="str">
        <f>E294</f>
        <v xml:space="preserve">  </v>
      </c>
      <c r="G295" s="76"/>
      <c r="H295" s="134"/>
      <c r="I295" s="134"/>
      <c r="J295" s="134"/>
      <c r="K295" s="134"/>
      <c r="L295" s="76"/>
      <c r="M295" s="82"/>
      <c r="N295" s="76" t="s">
        <v>31</v>
      </c>
      <c r="O295" s="89"/>
      <c r="P295" s="90" t="str">
        <f>O294</f>
        <v xml:space="preserve">  </v>
      </c>
    </row>
    <row r="296" spans="2:16" ht="15.75" hidden="1" x14ac:dyDescent="0.25">
      <c r="B296" s="60" t="str">
        <f>IFERROR(IF(EOMONTH(B294,1)&gt;Questionnaire!$I$9,"  ",EOMONTH(B294,1)),"  ")</f>
        <v xml:space="preserve">  </v>
      </c>
      <c r="C296" s="61" t="s">
        <v>32</v>
      </c>
      <c r="D296" s="61"/>
      <c r="E296" s="84">
        <f>IFERROR(-VLOOKUP(B296,Calculations!$G$10:$N$448,8,FALSE),0)</f>
        <v>0</v>
      </c>
      <c r="F296" s="84"/>
      <c r="G296" s="61"/>
      <c r="H296" s="61" t="s">
        <v>102</v>
      </c>
      <c r="I296" s="61"/>
      <c r="J296" s="84">
        <f>K298</f>
        <v>0</v>
      </c>
      <c r="K296" s="84"/>
      <c r="L296" s="61"/>
      <c r="M296" s="61" t="s">
        <v>102</v>
      </c>
      <c r="N296" s="68"/>
      <c r="O296" s="84">
        <f>J296</f>
        <v>0</v>
      </c>
      <c r="P296" s="91"/>
    </row>
    <row r="297" spans="2:16" ht="15.75" hidden="1" x14ac:dyDescent="0.25">
      <c r="B297" s="74"/>
      <c r="C297" s="14" t="s">
        <v>33</v>
      </c>
      <c r="E297" s="86" t="str">
        <f>IFERROR(VLOOKUP(B296,Calculations!$G$10:$M$448,7,FALSE),0)</f>
        <v xml:space="preserve">  </v>
      </c>
      <c r="F297" s="86"/>
      <c r="H297" s="14" t="s">
        <v>35</v>
      </c>
      <c r="J297" s="86" t="str">
        <f>K299</f>
        <v xml:space="preserve">  </v>
      </c>
      <c r="K297" s="86"/>
      <c r="M297" s="14" t="s">
        <v>94</v>
      </c>
      <c r="N297" s="73"/>
      <c r="O297" s="86" t="str">
        <f>J297</f>
        <v xml:space="preserve">  </v>
      </c>
      <c r="P297" s="92"/>
    </row>
    <row r="298" spans="2:16" ht="15.75" hidden="1" x14ac:dyDescent="0.25">
      <c r="B298" s="74"/>
      <c r="C298" s="73"/>
      <c r="D298" s="14" t="s">
        <v>31</v>
      </c>
      <c r="E298" s="86"/>
      <c r="F298" s="86">
        <f>IFERROR(E296+E297,0)</f>
        <v>0</v>
      </c>
      <c r="H298" s="73"/>
      <c r="I298" s="14" t="s">
        <v>32</v>
      </c>
      <c r="J298" s="86"/>
      <c r="K298" s="86">
        <f>E296</f>
        <v>0</v>
      </c>
      <c r="M298" s="72"/>
      <c r="N298" s="14" t="s">
        <v>31</v>
      </c>
      <c r="O298" s="86"/>
      <c r="P298" s="92">
        <f>F298</f>
        <v>0</v>
      </c>
    </row>
    <row r="299" spans="2:16" ht="15.75" hidden="1" x14ac:dyDescent="0.25">
      <c r="B299" s="74"/>
      <c r="C299" s="73"/>
      <c r="E299" s="86"/>
      <c r="F299" s="86"/>
      <c r="H299" s="73"/>
      <c r="I299" s="14" t="s">
        <v>33</v>
      </c>
      <c r="J299" s="86"/>
      <c r="K299" s="86" t="str">
        <f>E297</f>
        <v xml:space="preserve">  </v>
      </c>
      <c r="M299" s="72"/>
      <c r="N299" s="73"/>
      <c r="O299" s="86"/>
      <c r="P299" s="92"/>
    </row>
    <row r="300" spans="2:16" ht="15.75" hidden="1" x14ac:dyDescent="0.25">
      <c r="B300" s="74"/>
      <c r="C300" s="73"/>
      <c r="E300" s="86"/>
      <c r="F300" s="86"/>
      <c r="H300" s="73"/>
      <c r="J300" s="86"/>
      <c r="K300" s="86"/>
      <c r="M300" s="72"/>
      <c r="N300" s="73"/>
      <c r="O300" s="86"/>
      <c r="P300" s="92"/>
    </row>
    <row r="301" spans="2:16" ht="15.75" hidden="1" x14ac:dyDescent="0.25">
      <c r="B301" s="70" t="str">
        <f>B296</f>
        <v xml:space="preserve">  </v>
      </c>
      <c r="C301" s="133" t="s">
        <v>34</v>
      </c>
      <c r="D301" s="133"/>
      <c r="E301" s="133"/>
      <c r="F301" s="133"/>
      <c r="H301" s="14" t="s">
        <v>103</v>
      </c>
      <c r="J301" s="86" t="str">
        <f>IFERROR(VLOOKUP(B301,Calculations!$Z$10:$AB$448,3,FALSE),0)</f>
        <v xml:space="preserve">  </v>
      </c>
      <c r="K301" s="86"/>
      <c r="M301" s="14" t="s">
        <v>104</v>
      </c>
      <c r="O301" s="86" t="str">
        <f>J301</f>
        <v xml:space="preserve">  </v>
      </c>
      <c r="P301" s="92"/>
    </row>
    <row r="302" spans="2:16" ht="15.75" hidden="1" x14ac:dyDescent="0.25">
      <c r="B302" s="74"/>
      <c r="C302" s="133"/>
      <c r="D302" s="133"/>
      <c r="E302" s="133"/>
      <c r="F302" s="133"/>
      <c r="H302" s="77"/>
      <c r="I302" s="14" t="s">
        <v>91</v>
      </c>
      <c r="J302" s="86"/>
      <c r="K302" s="86" t="str">
        <f>J301</f>
        <v xml:space="preserve">  </v>
      </c>
      <c r="M302" s="77"/>
      <c r="N302" s="14" t="s">
        <v>91</v>
      </c>
      <c r="O302" s="86"/>
      <c r="P302" s="92" t="str">
        <f>O301</f>
        <v xml:space="preserve">  </v>
      </c>
    </row>
    <row r="303" spans="2:16" ht="15.75" hidden="1" x14ac:dyDescent="0.25">
      <c r="B303" s="74"/>
      <c r="C303" s="133"/>
      <c r="D303" s="133"/>
      <c r="E303" s="133"/>
      <c r="F303" s="133"/>
      <c r="H303" s="77"/>
      <c r="J303" s="86"/>
      <c r="K303" s="86"/>
      <c r="M303" s="77"/>
      <c r="O303" s="86"/>
      <c r="P303" s="92"/>
    </row>
    <row r="304" spans="2:16" ht="15.75" hidden="1" x14ac:dyDescent="0.25">
      <c r="B304" s="74"/>
      <c r="C304" s="81"/>
      <c r="D304" s="81"/>
      <c r="E304" s="81"/>
      <c r="F304" s="81"/>
      <c r="H304" s="77"/>
      <c r="J304" s="86"/>
      <c r="K304" s="86"/>
      <c r="M304" s="77"/>
      <c r="O304" s="86"/>
      <c r="P304" s="92"/>
    </row>
    <row r="305" spans="2:16" ht="15.75" hidden="1" x14ac:dyDescent="0.25">
      <c r="B305" s="70" t="str">
        <f>B301</f>
        <v xml:space="preserve">  </v>
      </c>
      <c r="C305" s="14" t="s">
        <v>106</v>
      </c>
      <c r="E305" s="86" t="str">
        <f>IFERROR(VLOOKUP(B305,Calculations!$G$10:$W$448,17,FALSE),0)</f>
        <v xml:space="preserve">  </v>
      </c>
      <c r="F305" s="86"/>
      <c r="H305" s="133" t="s">
        <v>34</v>
      </c>
      <c r="I305" s="133"/>
      <c r="J305" s="133"/>
      <c r="K305" s="133"/>
      <c r="M305" s="14" t="s">
        <v>105</v>
      </c>
      <c r="O305" s="86" t="str">
        <f>E305</f>
        <v xml:space="preserve">  </v>
      </c>
      <c r="P305" s="92"/>
    </row>
    <row r="306" spans="2:16" ht="15.75" hidden="1" x14ac:dyDescent="0.25">
      <c r="B306" s="75"/>
      <c r="C306" s="82"/>
      <c r="D306" s="76" t="s">
        <v>31</v>
      </c>
      <c r="E306" s="89"/>
      <c r="F306" s="89" t="str">
        <f>E305</f>
        <v xml:space="preserve">  </v>
      </c>
      <c r="G306" s="76"/>
      <c r="H306" s="134"/>
      <c r="I306" s="134"/>
      <c r="J306" s="134"/>
      <c r="K306" s="134"/>
      <c r="L306" s="76"/>
      <c r="M306" s="82"/>
      <c r="N306" s="76" t="s">
        <v>31</v>
      </c>
      <c r="O306" s="89"/>
      <c r="P306" s="90" t="str">
        <f>O305</f>
        <v xml:space="preserve">  </v>
      </c>
    </row>
    <row r="307" spans="2:16" ht="15.75" hidden="1" x14ac:dyDescent="0.25">
      <c r="B307" s="60" t="str">
        <f>IFERROR(IF(EOMONTH(B305,1)&gt;Questionnaire!$I$9,"  ",EOMONTH(B305,1)),"  ")</f>
        <v xml:space="preserve">  </v>
      </c>
      <c r="C307" s="61" t="s">
        <v>32</v>
      </c>
      <c r="D307" s="61"/>
      <c r="E307" s="84">
        <f>IFERROR(-VLOOKUP(B307,Calculations!$G$10:$N$448,8,FALSE),0)</f>
        <v>0</v>
      </c>
      <c r="F307" s="84"/>
      <c r="G307" s="61"/>
      <c r="H307" s="61" t="s">
        <v>102</v>
      </c>
      <c r="I307" s="61"/>
      <c r="J307" s="84">
        <f>K309</f>
        <v>0</v>
      </c>
      <c r="K307" s="84"/>
      <c r="L307" s="61"/>
      <c r="M307" s="61" t="s">
        <v>102</v>
      </c>
      <c r="N307" s="68"/>
      <c r="O307" s="84">
        <f>J307</f>
        <v>0</v>
      </c>
      <c r="P307" s="91"/>
    </row>
    <row r="308" spans="2:16" ht="15.75" hidden="1" x14ac:dyDescent="0.25">
      <c r="B308" s="74"/>
      <c r="C308" s="14" t="s">
        <v>33</v>
      </c>
      <c r="E308" s="86" t="str">
        <f>IFERROR(VLOOKUP(B307,Calculations!$G$10:$M$448,7,FALSE),0)</f>
        <v xml:space="preserve">  </v>
      </c>
      <c r="F308" s="86"/>
      <c r="H308" s="14" t="s">
        <v>35</v>
      </c>
      <c r="J308" s="86" t="str">
        <f>K310</f>
        <v xml:space="preserve">  </v>
      </c>
      <c r="K308" s="86"/>
      <c r="M308" s="14" t="s">
        <v>94</v>
      </c>
      <c r="N308" s="73"/>
      <c r="O308" s="86" t="str">
        <f>J308</f>
        <v xml:space="preserve">  </v>
      </c>
      <c r="P308" s="92"/>
    </row>
    <row r="309" spans="2:16" ht="15.75" hidden="1" x14ac:dyDescent="0.25">
      <c r="B309" s="74"/>
      <c r="C309" s="73"/>
      <c r="D309" s="14" t="s">
        <v>31</v>
      </c>
      <c r="E309" s="86"/>
      <c r="F309" s="86">
        <f>IFERROR(E307+E308,0)</f>
        <v>0</v>
      </c>
      <c r="H309" s="73"/>
      <c r="I309" s="14" t="s">
        <v>32</v>
      </c>
      <c r="J309" s="86"/>
      <c r="K309" s="86">
        <f>E307</f>
        <v>0</v>
      </c>
      <c r="M309" s="72"/>
      <c r="N309" s="14" t="s">
        <v>31</v>
      </c>
      <c r="O309" s="86"/>
      <c r="P309" s="92">
        <f>F309</f>
        <v>0</v>
      </c>
    </row>
    <row r="310" spans="2:16" ht="15.75" hidden="1" x14ac:dyDescent="0.25">
      <c r="B310" s="74"/>
      <c r="C310" s="73"/>
      <c r="E310" s="86"/>
      <c r="F310" s="86"/>
      <c r="H310" s="73"/>
      <c r="I310" s="14" t="s">
        <v>33</v>
      </c>
      <c r="J310" s="86"/>
      <c r="K310" s="86" t="str">
        <f>E308</f>
        <v xml:space="preserve">  </v>
      </c>
      <c r="M310" s="72"/>
      <c r="N310" s="73"/>
      <c r="O310" s="86"/>
      <c r="P310" s="92"/>
    </row>
    <row r="311" spans="2:16" ht="15.75" hidden="1" x14ac:dyDescent="0.25">
      <c r="B311" s="74"/>
      <c r="C311" s="73"/>
      <c r="E311" s="86"/>
      <c r="F311" s="86"/>
      <c r="H311" s="73"/>
      <c r="J311" s="86"/>
      <c r="K311" s="86"/>
      <c r="M311" s="72"/>
      <c r="N311" s="73"/>
      <c r="O311" s="86"/>
      <c r="P311" s="92"/>
    </row>
    <row r="312" spans="2:16" ht="15.75" hidden="1" x14ac:dyDescent="0.25">
      <c r="B312" s="70" t="str">
        <f>B307</f>
        <v xml:space="preserve">  </v>
      </c>
      <c r="C312" s="133" t="s">
        <v>34</v>
      </c>
      <c r="D312" s="133"/>
      <c r="E312" s="133"/>
      <c r="F312" s="133"/>
      <c r="H312" s="14" t="s">
        <v>103</v>
      </c>
      <c r="J312" s="86" t="str">
        <f>IFERROR(VLOOKUP(B312,Calculations!$Z$10:$AB$448,3,FALSE),0)</f>
        <v xml:space="preserve">  </v>
      </c>
      <c r="K312" s="86"/>
      <c r="M312" s="14" t="s">
        <v>104</v>
      </c>
      <c r="O312" s="86" t="str">
        <f>J312</f>
        <v xml:space="preserve">  </v>
      </c>
      <c r="P312" s="92"/>
    </row>
    <row r="313" spans="2:16" ht="15.75" hidden="1" x14ac:dyDescent="0.25">
      <c r="B313" s="74"/>
      <c r="C313" s="133"/>
      <c r="D313" s="133"/>
      <c r="E313" s="133"/>
      <c r="F313" s="133"/>
      <c r="H313" s="77"/>
      <c r="I313" s="14" t="s">
        <v>91</v>
      </c>
      <c r="J313" s="86"/>
      <c r="K313" s="86" t="str">
        <f>J312</f>
        <v xml:space="preserve">  </v>
      </c>
      <c r="M313" s="77"/>
      <c r="N313" s="14" t="s">
        <v>91</v>
      </c>
      <c r="O313" s="86"/>
      <c r="P313" s="92" t="str">
        <f>O312</f>
        <v xml:space="preserve">  </v>
      </c>
    </row>
    <row r="314" spans="2:16" ht="15.75" hidden="1" x14ac:dyDescent="0.25">
      <c r="B314" s="74"/>
      <c r="C314" s="133"/>
      <c r="D314" s="133"/>
      <c r="E314" s="133"/>
      <c r="F314" s="133"/>
      <c r="H314" s="77"/>
      <c r="J314" s="86"/>
      <c r="K314" s="86"/>
      <c r="M314" s="77"/>
      <c r="O314" s="86"/>
      <c r="P314" s="92"/>
    </row>
    <row r="315" spans="2:16" ht="15.75" hidden="1" x14ac:dyDescent="0.25">
      <c r="B315" s="74"/>
      <c r="C315" s="81"/>
      <c r="D315" s="81"/>
      <c r="E315" s="81"/>
      <c r="F315" s="81"/>
      <c r="H315" s="77"/>
      <c r="J315" s="86"/>
      <c r="K315" s="86"/>
      <c r="M315" s="77"/>
      <c r="O315" s="86"/>
      <c r="P315" s="92"/>
    </row>
    <row r="316" spans="2:16" ht="15.75" hidden="1" x14ac:dyDescent="0.25">
      <c r="B316" s="70" t="str">
        <f>B312</f>
        <v xml:space="preserve">  </v>
      </c>
      <c r="C316" s="14" t="s">
        <v>106</v>
      </c>
      <c r="E316" s="86" t="str">
        <f>IFERROR(VLOOKUP(B316,Calculations!$G$10:$W$448,17,FALSE),0)</f>
        <v xml:space="preserve">  </v>
      </c>
      <c r="F316" s="86"/>
      <c r="H316" s="133" t="s">
        <v>34</v>
      </c>
      <c r="I316" s="133"/>
      <c r="J316" s="133"/>
      <c r="K316" s="133"/>
      <c r="M316" s="14" t="s">
        <v>105</v>
      </c>
      <c r="O316" s="86" t="str">
        <f>E316</f>
        <v xml:space="preserve">  </v>
      </c>
      <c r="P316" s="92"/>
    </row>
    <row r="317" spans="2:16" ht="15.75" hidden="1" x14ac:dyDescent="0.25">
      <c r="B317" s="75"/>
      <c r="C317" s="82"/>
      <c r="D317" s="76" t="s">
        <v>31</v>
      </c>
      <c r="E317" s="89"/>
      <c r="F317" s="89" t="str">
        <f>E316</f>
        <v xml:space="preserve">  </v>
      </c>
      <c r="G317" s="76"/>
      <c r="H317" s="134"/>
      <c r="I317" s="134"/>
      <c r="J317" s="134"/>
      <c r="K317" s="134"/>
      <c r="L317" s="76"/>
      <c r="M317" s="82"/>
      <c r="N317" s="76" t="s">
        <v>31</v>
      </c>
      <c r="O317" s="89"/>
      <c r="P317" s="90" t="str">
        <f>O316</f>
        <v xml:space="preserve">  </v>
      </c>
    </row>
    <row r="318" spans="2:16" ht="15.75" hidden="1" x14ac:dyDescent="0.25">
      <c r="B318" s="60" t="str">
        <f>IFERROR(IF(EOMONTH(B316,1)&gt;Questionnaire!$I$9,"  ",EOMONTH(B316,1)),"  ")</f>
        <v xml:space="preserve">  </v>
      </c>
      <c r="C318" s="61" t="s">
        <v>32</v>
      </c>
      <c r="D318" s="61"/>
      <c r="E318" s="84">
        <f>IFERROR(-VLOOKUP(B318,Calculations!$G$10:$N$448,8,FALSE),0)</f>
        <v>0</v>
      </c>
      <c r="F318" s="84"/>
      <c r="G318" s="61"/>
      <c r="H318" s="61" t="s">
        <v>102</v>
      </c>
      <c r="I318" s="61"/>
      <c r="J318" s="84">
        <f>K320</f>
        <v>0</v>
      </c>
      <c r="K318" s="84"/>
      <c r="L318" s="61"/>
      <c r="M318" s="61" t="s">
        <v>102</v>
      </c>
      <c r="N318" s="68"/>
      <c r="O318" s="84">
        <f>J318</f>
        <v>0</v>
      </c>
      <c r="P318" s="91"/>
    </row>
    <row r="319" spans="2:16" ht="15.75" hidden="1" x14ac:dyDescent="0.25">
      <c r="B319" s="74"/>
      <c r="C319" s="14" t="s">
        <v>33</v>
      </c>
      <c r="E319" s="86" t="str">
        <f>IFERROR(VLOOKUP(B318,Calculations!$G$10:$M$448,7,FALSE),0)</f>
        <v xml:space="preserve">  </v>
      </c>
      <c r="F319" s="86"/>
      <c r="H319" s="14" t="s">
        <v>35</v>
      </c>
      <c r="J319" s="86" t="str">
        <f>K321</f>
        <v xml:space="preserve">  </v>
      </c>
      <c r="K319" s="86"/>
      <c r="M319" s="14" t="s">
        <v>94</v>
      </c>
      <c r="N319" s="73"/>
      <c r="O319" s="86" t="str">
        <f>J319</f>
        <v xml:space="preserve">  </v>
      </c>
      <c r="P319" s="92"/>
    </row>
    <row r="320" spans="2:16" ht="15.75" hidden="1" x14ac:dyDescent="0.25">
      <c r="B320" s="74"/>
      <c r="C320" s="73"/>
      <c r="D320" s="14" t="s">
        <v>31</v>
      </c>
      <c r="E320" s="86"/>
      <c r="F320" s="86">
        <f>IFERROR(E318+E319,0)</f>
        <v>0</v>
      </c>
      <c r="H320" s="73"/>
      <c r="I320" s="14" t="s">
        <v>32</v>
      </c>
      <c r="J320" s="86"/>
      <c r="K320" s="86">
        <f>E318</f>
        <v>0</v>
      </c>
      <c r="M320" s="72"/>
      <c r="N320" s="14" t="s">
        <v>31</v>
      </c>
      <c r="O320" s="86"/>
      <c r="P320" s="92">
        <f>F320</f>
        <v>0</v>
      </c>
    </row>
    <row r="321" spans="2:16" ht="15.75" hidden="1" x14ac:dyDescent="0.25">
      <c r="B321" s="74"/>
      <c r="C321" s="73"/>
      <c r="E321" s="86"/>
      <c r="F321" s="86"/>
      <c r="H321" s="73"/>
      <c r="I321" s="14" t="s">
        <v>33</v>
      </c>
      <c r="J321" s="86"/>
      <c r="K321" s="86" t="str">
        <f>E319</f>
        <v xml:space="preserve">  </v>
      </c>
      <c r="M321" s="72"/>
      <c r="N321" s="73"/>
      <c r="O321" s="86"/>
      <c r="P321" s="92"/>
    </row>
    <row r="322" spans="2:16" ht="15.75" hidden="1" x14ac:dyDescent="0.25">
      <c r="B322" s="74"/>
      <c r="C322" s="73"/>
      <c r="E322" s="86"/>
      <c r="F322" s="86"/>
      <c r="H322" s="73"/>
      <c r="J322" s="86"/>
      <c r="K322" s="86"/>
      <c r="M322" s="72"/>
      <c r="N322" s="73"/>
      <c r="O322" s="86"/>
      <c r="P322" s="92"/>
    </row>
    <row r="323" spans="2:16" ht="15.75" hidden="1" x14ac:dyDescent="0.25">
      <c r="B323" s="70" t="str">
        <f>B318</f>
        <v xml:space="preserve">  </v>
      </c>
      <c r="C323" s="133" t="s">
        <v>34</v>
      </c>
      <c r="D323" s="133"/>
      <c r="E323" s="133"/>
      <c r="F323" s="133"/>
      <c r="H323" s="14" t="s">
        <v>103</v>
      </c>
      <c r="J323" s="86" t="str">
        <f>IFERROR(VLOOKUP(B323,Calculations!$Z$10:$AB$448,3,FALSE),0)</f>
        <v xml:space="preserve">  </v>
      </c>
      <c r="K323" s="86"/>
      <c r="M323" s="14" t="s">
        <v>104</v>
      </c>
      <c r="O323" s="86" t="str">
        <f>J323</f>
        <v xml:space="preserve">  </v>
      </c>
      <c r="P323" s="92"/>
    </row>
    <row r="324" spans="2:16" ht="15.75" hidden="1" x14ac:dyDescent="0.25">
      <c r="B324" s="74"/>
      <c r="C324" s="133"/>
      <c r="D324" s="133"/>
      <c r="E324" s="133"/>
      <c r="F324" s="133"/>
      <c r="H324" s="77"/>
      <c r="I324" s="14" t="s">
        <v>91</v>
      </c>
      <c r="J324" s="86"/>
      <c r="K324" s="86" t="str">
        <f>J323</f>
        <v xml:space="preserve">  </v>
      </c>
      <c r="M324" s="77"/>
      <c r="N324" s="14" t="s">
        <v>91</v>
      </c>
      <c r="O324" s="86"/>
      <c r="P324" s="92" t="str">
        <f>O323</f>
        <v xml:space="preserve">  </v>
      </c>
    </row>
    <row r="325" spans="2:16" ht="15.75" hidden="1" x14ac:dyDescent="0.25">
      <c r="B325" s="74"/>
      <c r="C325" s="133"/>
      <c r="D325" s="133"/>
      <c r="E325" s="133"/>
      <c r="F325" s="133"/>
      <c r="H325" s="77"/>
      <c r="J325" s="86"/>
      <c r="K325" s="86"/>
      <c r="M325" s="77"/>
      <c r="O325" s="86"/>
      <c r="P325" s="92"/>
    </row>
    <row r="326" spans="2:16" ht="15.75" hidden="1" x14ac:dyDescent="0.25">
      <c r="B326" s="74"/>
      <c r="C326" s="81"/>
      <c r="D326" s="81"/>
      <c r="E326" s="81"/>
      <c r="F326" s="81"/>
      <c r="H326" s="77"/>
      <c r="J326" s="86"/>
      <c r="K326" s="86"/>
      <c r="M326" s="77"/>
      <c r="O326" s="86"/>
      <c r="P326" s="92"/>
    </row>
    <row r="327" spans="2:16" ht="15.75" hidden="1" x14ac:dyDescent="0.25">
      <c r="B327" s="70" t="str">
        <f>B323</f>
        <v xml:space="preserve">  </v>
      </c>
      <c r="C327" s="14" t="s">
        <v>106</v>
      </c>
      <c r="E327" s="86" t="str">
        <f>IFERROR(VLOOKUP(B327,Calculations!$G$10:$W$448,17,FALSE),0)</f>
        <v xml:space="preserve">  </v>
      </c>
      <c r="F327" s="86"/>
      <c r="H327" s="133" t="s">
        <v>34</v>
      </c>
      <c r="I327" s="133"/>
      <c r="J327" s="133"/>
      <c r="K327" s="133"/>
      <c r="M327" s="14" t="s">
        <v>105</v>
      </c>
      <c r="O327" s="86" t="str">
        <f>E327</f>
        <v xml:space="preserve">  </v>
      </c>
      <c r="P327" s="92"/>
    </row>
    <row r="328" spans="2:16" ht="15.75" hidden="1" x14ac:dyDescent="0.25">
      <c r="B328" s="75"/>
      <c r="C328" s="82"/>
      <c r="D328" s="76" t="s">
        <v>31</v>
      </c>
      <c r="E328" s="89"/>
      <c r="F328" s="89" t="str">
        <f>E327</f>
        <v xml:space="preserve">  </v>
      </c>
      <c r="G328" s="76"/>
      <c r="H328" s="134"/>
      <c r="I328" s="134"/>
      <c r="J328" s="134"/>
      <c r="K328" s="134"/>
      <c r="L328" s="76"/>
      <c r="M328" s="82"/>
      <c r="N328" s="76" t="s">
        <v>31</v>
      </c>
      <c r="O328" s="89"/>
      <c r="P328" s="90" t="str">
        <f>O327</f>
        <v xml:space="preserve">  </v>
      </c>
    </row>
    <row r="329" spans="2:16" ht="15.75" hidden="1" x14ac:dyDescent="0.25">
      <c r="B329" s="60" t="str">
        <f>IFERROR(IF(EOMONTH(B327,1)&gt;Questionnaire!$I$9,"  ",EOMONTH(B327,1)),"  ")</f>
        <v xml:space="preserve">  </v>
      </c>
      <c r="C329" s="61" t="s">
        <v>32</v>
      </c>
      <c r="D329" s="61"/>
      <c r="E329" s="84">
        <f>IFERROR(-VLOOKUP(B329,Calculations!$G$10:$N$448,8,FALSE),0)</f>
        <v>0</v>
      </c>
      <c r="F329" s="84"/>
      <c r="G329" s="61"/>
      <c r="H329" s="61" t="s">
        <v>102</v>
      </c>
      <c r="I329" s="61"/>
      <c r="J329" s="84">
        <f>K331</f>
        <v>0</v>
      </c>
      <c r="K329" s="84"/>
      <c r="L329" s="61"/>
      <c r="M329" s="61" t="s">
        <v>102</v>
      </c>
      <c r="N329" s="68"/>
      <c r="O329" s="84">
        <f>J329</f>
        <v>0</v>
      </c>
      <c r="P329" s="91"/>
    </row>
    <row r="330" spans="2:16" ht="15.75" hidden="1" x14ac:dyDescent="0.25">
      <c r="B330" s="74"/>
      <c r="C330" s="14" t="s">
        <v>33</v>
      </c>
      <c r="E330" s="86" t="str">
        <f>IFERROR(VLOOKUP(B329,Calculations!$G$10:$M$448,7,FALSE),0)</f>
        <v xml:space="preserve">  </v>
      </c>
      <c r="F330" s="86"/>
      <c r="H330" s="14" t="s">
        <v>35</v>
      </c>
      <c r="J330" s="86" t="str">
        <f>K332</f>
        <v xml:space="preserve">  </v>
      </c>
      <c r="K330" s="86"/>
      <c r="M330" s="14" t="s">
        <v>94</v>
      </c>
      <c r="N330" s="73"/>
      <c r="O330" s="86" t="str">
        <f>J330</f>
        <v xml:space="preserve">  </v>
      </c>
      <c r="P330" s="92"/>
    </row>
    <row r="331" spans="2:16" ht="15.75" hidden="1" x14ac:dyDescent="0.25">
      <c r="B331" s="74"/>
      <c r="C331" s="73"/>
      <c r="D331" s="14" t="s">
        <v>31</v>
      </c>
      <c r="E331" s="86"/>
      <c r="F331" s="86">
        <f>IFERROR(E329+E330,0)</f>
        <v>0</v>
      </c>
      <c r="H331" s="73"/>
      <c r="I331" s="14" t="s">
        <v>32</v>
      </c>
      <c r="J331" s="86"/>
      <c r="K331" s="86">
        <f>E329</f>
        <v>0</v>
      </c>
      <c r="M331" s="72"/>
      <c r="N331" s="14" t="s">
        <v>31</v>
      </c>
      <c r="O331" s="86"/>
      <c r="P331" s="92">
        <f>F331</f>
        <v>0</v>
      </c>
    </row>
    <row r="332" spans="2:16" ht="15.75" hidden="1" x14ac:dyDescent="0.25">
      <c r="B332" s="74"/>
      <c r="C332" s="73"/>
      <c r="E332" s="86"/>
      <c r="F332" s="86"/>
      <c r="H332" s="73"/>
      <c r="I332" s="14" t="s">
        <v>33</v>
      </c>
      <c r="J332" s="86"/>
      <c r="K332" s="86" t="str">
        <f>E330</f>
        <v xml:space="preserve">  </v>
      </c>
      <c r="M332" s="72"/>
      <c r="N332" s="73"/>
      <c r="O332" s="86"/>
      <c r="P332" s="92"/>
    </row>
    <row r="333" spans="2:16" ht="15.75" hidden="1" x14ac:dyDescent="0.25">
      <c r="B333" s="74"/>
      <c r="C333" s="73"/>
      <c r="E333" s="86"/>
      <c r="F333" s="86"/>
      <c r="H333" s="73"/>
      <c r="J333" s="86"/>
      <c r="K333" s="86"/>
      <c r="M333" s="72"/>
      <c r="N333" s="73"/>
      <c r="O333" s="86"/>
      <c r="P333" s="92"/>
    </row>
    <row r="334" spans="2:16" ht="15.75" hidden="1" x14ac:dyDescent="0.25">
      <c r="B334" s="70" t="str">
        <f>B329</f>
        <v xml:space="preserve">  </v>
      </c>
      <c r="C334" s="133" t="s">
        <v>34</v>
      </c>
      <c r="D334" s="133"/>
      <c r="E334" s="133"/>
      <c r="F334" s="133"/>
      <c r="H334" s="14" t="s">
        <v>103</v>
      </c>
      <c r="J334" s="86" t="str">
        <f>IFERROR(VLOOKUP(B334,Calculations!$Z$10:$AB$448,3,FALSE),0)</f>
        <v xml:space="preserve">  </v>
      </c>
      <c r="K334" s="86"/>
      <c r="M334" s="14" t="s">
        <v>104</v>
      </c>
      <c r="O334" s="86" t="str">
        <f>J334</f>
        <v xml:space="preserve">  </v>
      </c>
      <c r="P334" s="92"/>
    </row>
    <row r="335" spans="2:16" ht="15.75" hidden="1" x14ac:dyDescent="0.25">
      <c r="B335" s="74"/>
      <c r="C335" s="133"/>
      <c r="D335" s="133"/>
      <c r="E335" s="133"/>
      <c r="F335" s="133"/>
      <c r="H335" s="77"/>
      <c r="I335" s="14" t="s">
        <v>91</v>
      </c>
      <c r="J335" s="86"/>
      <c r="K335" s="86" t="str">
        <f>J334</f>
        <v xml:space="preserve">  </v>
      </c>
      <c r="M335" s="77"/>
      <c r="N335" s="14" t="s">
        <v>91</v>
      </c>
      <c r="O335" s="86"/>
      <c r="P335" s="92" t="str">
        <f>O334</f>
        <v xml:space="preserve">  </v>
      </c>
    </row>
    <row r="336" spans="2:16" ht="15.75" hidden="1" x14ac:dyDescent="0.25">
      <c r="B336" s="74"/>
      <c r="C336" s="133"/>
      <c r="D336" s="133"/>
      <c r="E336" s="133"/>
      <c r="F336" s="133"/>
      <c r="H336" s="77"/>
      <c r="J336" s="86"/>
      <c r="K336" s="86"/>
      <c r="M336" s="77"/>
      <c r="O336" s="86"/>
      <c r="P336" s="92"/>
    </row>
    <row r="337" spans="2:16" ht="15.75" hidden="1" x14ac:dyDescent="0.25">
      <c r="B337" s="74"/>
      <c r="C337" s="81"/>
      <c r="D337" s="81"/>
      <c r="E337" s="81"/>
      <c r="F337" s="81"/>
      <c r="H337" s="77"/>
      <c r="J337" s="86"/>
      <c r="K337" s="86"/>
      <c r="M337" s="77"/>
      <c r="O337" s="86"/>
      <c r="P337" s="92"/>
    </row>
    <row r="338" spans="2:16" ht="15.75" hidden="1" x14ac:dyDescent="0.25">
      <c r="B338" s="70" t="str">
        <f>B334</f>
        <v xml:space="preserve">  </v>
      </c>
      <c r="C338" s="14" t="s">
        <v>106</v>
      </c>
      <c r="E338" s="86" t="str">
        <f>IFERROR(VLOOKUP(B338,Calculations!$G$10:$W$448,17,FALSE),0)</f>
        <v xml:space="preserve">  </v>
      </c>
      <c r="F338" s="86"/>
      <c r="H338" s="133" t="s">
        <v>34</v>
      </c>
      <c r="I338" s="133"/>
      <c r="J338" s="133"/>
      <c r="K338" s="133"/>
      <c r="M338" s="14" t="s">
        <v>105</v>
      </c>
      <c r="O338" s="86" t="str">
        <f>E338</f>
        <v xml:space="preserve">  </v>
      </c>
      <c r="P338" s="92"/>
    </row>
    <row r="339" spans="2:16" ht="15.75" hidden="1" x14ac:dyDescent="0.25">
      <c r="B339" s="75"/>
      <c r="C339" s="82"/>
      <c r="D339" s="76" t="s">
        <v>31</v>
      </c>
      <c r="E339" s="89"/>
      <c r="F339" s="89" t="str">
        <f>E338</f>
        <v xml:space="preserve">  </v>
      </c>
      <c r="G339" s="76"/>
      <c r="H339" s="134"/>
      <c r="I339" s="134"/>
      <c r="J339" s="134"/>
      <c r="K339" s="134"/>
      <c r="L339" s="76"/>
      <c r="M339" s="82"/>
      <c r="N339" s="76" t="s">
        <v>31</v>
      </c>
      <c r="O339" s="89"/>
      <c r="P339" s="90" t="str">
        <f>O338</f>
        <v xml:space="preserve">  </v>
      </c>
    </row>
    <row r="340" spans="2:16" ht="15.75" hidden="1" x14ac:dyDescent="0.25">
      <c r="B340" s="60" t="str">
        <f>IFERROR(IF(EOMONTH(B338,1)&gt;Questionnaire!$I$9,"  ",EOMONTH(B338,1)),"  ")</f>
        <v xml:space="preserve">  </v>
      </c>
      <c r="C340" s="61" t="s">
        <v>32</v>
      </c>
      <c r="D340" s="61"/>
      <c r="E340" s="84">
        <f>IFERROR(-VLOOKUP(B340,Calculations!$G$10:$N$448,8,FALSE),0)</f>
        <v>0</v>
      </c>
      <c r="F340" s="84"/>
      <c r="G340" s="61"/>
      <c r="H340" s="61" t="s">
        <v>102</v>
      </c>
      <c r="I340" s="61"/>
      <c r="J340" s="84">
        <f>K342</f>
        <v>0</v>
      </c>
      <c r="K340" s="84"/>
      <c r="L340" s="61"/>
      <c r="M340" s="61" t="s">
        <v>102</v>
      </c>
      <c r="N340" s="68"/>
      <c r="O340" s="84">
        <f>J340</f>
        <v>0</v>
      </c>
      <c r="P340" s="91"/>
    </row>
    <row r="341" spans="2:16" ht="15.75" hidden="1" x14ac:dyDescent="0.25">
      <c r="B341" s="74"/>
      <c r="C341" s="14" t="s">
        <v>33</v>
      </c>
      <c r="E341" s="86" t="str">
        <f>IFERROR(VLOOKUP(B340,Calculations!$G$10:$M$448,7,FALSE),0)</f>
        <v xml:space="preserve">  </v>
      </c>
      <c r="F341" s="86"/>
      <c r="H341" s="14" t="s">
        <v>35</v>
      </c>
      <c r="J341" s="86" t="str">
        <f>K343</f>
        <v xml:space="preserve">  </v>
      </c>
      <c r="K341" s="86"/>
      <c r="M341" s="14" t="s">
        <v>94</v>
      </c>
      <c r="N341" s="73"/>
      <c r="O341" s="86" t="str">
        <f>J341</f>
        <v xml:space="preserve">  </v>
      </c>
      <c r="P341" s="92"/>
    </row>
    <row r="342" spans="2:16" ht="15.75" hidden="1" x14ac:dyDescent="0.25">
      <c r="B342" s="74"/>
      <c r="C342" s="73"/>
      <c r="D342" s="14" t="s">
        <v>31</v>
      </c>
      <c r="E342" s="86"/>
      <c r="F342" s="86">
        <f>IFERROR(E340+E341,0)</f>
        <v>0</v>
      </c>
      <c r="H342" s="73"/>
      <c r="I342" s="14" t="s">
        <v>32</v>
      </c>
      <c r="J342" s="86"/>
      <c r="K342" s="86">
        <f>E340</f>
        <v>0</v>
      </c>
      <c r="M342" s="72"/>
      <c r="N342" s="14" t="s">
        <v>31</v>
      </c>
      <c r="O342" s="86"/>
      <c r="P342" s="92">
        <f>F342</f>
        <v>0</v>
      </c>
    </row>
    <row r="343" spans="2:16" ht="15.75" hidden="1" x14ac:dyDescent="0.25">
      <c r="B343" s="74"/>
      <c r="C343" s="73"/>
      <c r="E343" s="86"/>
      <c r="F343" s="86"/>
      <c r="H343" s="73"/>
      <c r="I343" s="14" t="s">
        <v>33</v>
      </c>
      <c r="J343" s="86"/>
      <c r="K343" s="86" t="str">
        <f>E341</f>
        <v xml:space="preserve">  </v>
      </c>
      <c r="M343" s="72"/>
      <c r="N343" s="73"/>
      <c r="O343" s="86"/>
      <c r="P343" s="92"/>
    </row>
    <row r="344" spans="2:16" ht="15.75" hidden="1" x14ac:dyDescent="0.25">
      <c r="B344" s="74"/>
      <c r="C344" s="73"/>
      <c r="E344" s="86"/>
      <c r="F344" s="86"/>
      <c r="H344" s="73"/>
      <c r="J344" s="86"/>
      <c r="K344" s="86"/>
      <c r="M344" s="72"/>
      <c r="N344" s="73"/>
      <c r="O344" s="86"/>
      <c r="P344" s="92"/>
    </row>
    <row r="345" spans="2:16" ht="15.75" hidden="1" x14ac:dyDescent="0.25">
      <c r="B345" s="70" t="str">
        <f>B340</f>
        <v xml:space="preserve">  </v>
      </c>
      <c r="C345" s="133" t="s">
        <v>34</v>
      </c>
      <c r="D345" s="133"/>
      <c r="E345" s="133"/>
      <c r="F345" s="133"/>
      <c r="H345" s="14" t="s">
        <v>103</v>
      </c>
      <c r="J345" s="86" t="str">
        <f>IFERROR(VLOOKUP(B345,Calculations!$Z$10:$AB$448,3,FALSE),0)</f>
        <v xml:space="preserve">  </v>
      </c>
      <c r="K345" s="86"/>
      <c r="M345" s="14" t="s">
        <v>104</v>
      </c>
      <c r="O345" s="86" t="str">
        <f>J345</f>
        <v xml:space="preserve">  </v>
      </c>
      <c r="P345" s="92"/>
    </row>
    <row r="346" spans="2:16" ht="15.75" hidden="1" x14ac:dyDescent="0.25">
      <c r="B346" s="74"/>
      <c r="C346" s="133"/>
      <c r="D346" s="133"/>
      <c r="E346" s="133"/>
      <c r="F346" s="133"/>
      <c r="H346" s="77"/>
      <c r="I346" s="14" t="s">
        <v>91</v>
      </c>
      <c r="J346" s="86"/>
      <c r="K346" s="86" t="str">
        <f>J345</f>
        <v xml:space="preserve">  </v>
      </c>
      <c r="M346" s="77"/>
      <c r="N346" s="14" t="s">
        <v>91</v>
      </c>
      <c r="O346" s="86"/>
      <c r="P346" s="92" t="str">
        <f>O345</f>
        <v xml:space="preserve">  </v>
      </c>
    </row>
    <row r="347" spans="2:16" ht="15.75" hidden="1" x14ac:dyDescent="0.25">
      <c r="B347" s="74"/>
      <c r="C347" s="133"/>
      <c r="D347" s="133"/>
      <c r="E347" s="133"/>
      <c r="F347" s="133"/>
      <c r="H347" s="77"/>
      <c r="J347" s="86"/>
      <c r="K347" s="86"/>
      <c r="M347" s="77"/>
      <c r="O347" s="86"/>
      <c r="P347" s="92"/>
    </row>
    <row r="348" spans="2:16" ht="15.75" hidden="1" x14ac:dyDescent="0.25">
      <c r="B348" s="74"/>
      <c r="C348" s="81"/>
      <c r="D348" s="81"/>
      <c r="E348" s="81"/>
      <c r="F348" s="81"/>
      <c r="H348" s="77"/>
      <c r="J348" s="86"/>
      <c r="K348" s="86"/>
      <c r="M348" s="77"/>
      <c r="O348" s="86"/>
      <c r="P348" s="92"/>
    </row>
    <row r="349" spans="2:16" ht="15.75" hidden="1" x14ac:dyDescent="0.25">
      <c r="B349" s="70" t="str">
        <f>B345</f>
        <v xml:space="preserve">  </v>
      </c>
      <c r="C349" s="14" t="s">
        <v>106</v>
      </c>
      <c r="E349" s="86" t="str">
        <f>IFERROR(VLOOKUP(B349,Calculations!$G$10:$W$448,17,FALSE),0)</f>
        <v xml:space="preserve">  </v>
      </c>
      <c r="F349" s="86"/>
      <c r="H349" s="133" t="s">
        <v>34</v>
      </c>
      <c r="I349" s="133"/>
      <c r="J349" s="133"/>
      <c r="K349" s="133"/>
      <c r="M349" s="14" t="s">
        <v>105</v>
      </c>
      <c r="O349" s="86" t="str">
        <f>E349</f>
        <v xml:space="preserve">  </v>
      </c>
      <c r="P349" s="92"/>
    </row>
    <row r="350" spans="2:16" ht="15.75" hidden="1" x14ac:dyDescent="0.25">
      <c r="B350" s="75"/>
      <c r="C350" s="82"/>
      <c r="D350" s="76" t="s">
        <v>31</v>
      </c>
      <c r="E350" s="89"/>
      <c r="F350" s="89" t="str">
        <f>E349</f>
        <v xml:space="preserve">  </v>
      </c>
      <c r="G350" s="76"/>
      <c r="H350" s="134"/>
      <c r="I350" s="134"/>
      <c r="J350" s="134"/>
      <c r="K350" s="134"/>
      <c r="L350" s="76"/>
      <c r="M350" s="82"/>
      <c r="N350" s="76" t="s">
        <v>31</v>
      </c>
      <c r="O350" s="89"/>
      <c r="P350" s="90" t="str">
        <f>O349</f>
        <v xml:space="preserve">  </v>
      </c>
    </row>
    <row r="351" spans="2:16" ht="15.75" hidden="1" x14ac:dyDescent="0.25">
      <c r="B351" s="60" t="str">
        <f>IFERROR(IF(EOMONTH(B349,1)&gt;Questionnaire!$I$9,"  ",EOMONTH(B349,1)),"  ")</f>
        <v xml:space="preserve">  </v>
      </c>
      <c r="C351" s="61" t="s">
        <v>32</v>
      </c>
      <c r="D351" s="61"/>
      <c r="E351" s="84">
        <f>IFERROR(-VLOOKUP(B351,Calculations!$G$10:$N$448,8,FALSE),0)</f>
        <v>0</v>
      </c>
      <c r="F351" s="84"/>
      <c r="G351" s="61"/>
      <c r="H351" s="61" t="s">
        <v>102</v>
      </c>
      <c r="I351" s="61"/>
      <c r="J351" s="84">
        <f>K353</f>
        <v>0</v>
      </c>
      <c r="K351" s="84"/>
      <c r="L351" s="61"/>
      <c r="M351" s="61" t="s">
        <v>102</v>
      </c>
      <c r="N351" s="68"/>
      <c r="O351" s="84">
        <f>J351</f>
        <v>0</v>
      </c>
      <c r="P351" s="91"/>
    </row>
    <row r="352" spans="2:16" ht="15.75" hidden="1" x14ac:dyDescent="0.25">
      <c r="B352" s="74"/>
      <c r="C352" s="14" t="s">
        <v>33</v>
      </c>
      <c r="E352" s="86" t="str">
        <f>IFERROR(VLOOKUP(B351,Calculations!$G$10:$M$448,7,FALSE),0)</f>
        <v xml:space="preserve">  </v>
      </c>
      <c r="F352" s="86"/>
      <c r="H352" s="14" t="s">
        <v>35</v>
      </c>
      <c r="J352" s="86" t="str">
        <f>K354</f>
        <v xml:space="preserve">  </v>
      </c>
      <c r="K352" s="86"/>
      <c r="M352" s="14" t="s">
        <v>94</v>
      </c>
      <c r="N352" s="73"/>
      <c r="O352" s="86" t="str">
        <f>J352</f>
        <v xml:space="preserve">  </v>
      </c>
      <c r="P352" s="92"/>
    </row>
    <row r="353" spans="2:16" ht="15.75" hidden="1" x14ac:dyDescent="0.25">
      <c r="B353" s="74"/>
      <c r="C353" s="73"/>
      <c r="D353" s="14" t="s">
        <v>31</v>
      </c>
      <c r="E353" s="86"/>
      <c r="F353" s="86">
        <f>IFERROR(E351+E352,0)</f>
        <v>0</v>
      </c>
      <c r="H353" s="73"/>
      <c r="I353" s="14" t="s">
        <v>32</v>
      </c>
      <c r="J353" s="86"/>
      <c r="K353" s="86">
        <f>E351</f>
        <v>0</v>
      </c>
      <c r="M353" s="72"/>
      <c r="N353" s="14" t="s">
        <v>31</v>
      </c>
      <c r="O353" s="86"/>
      <c r="P353" s="92">
        <f>F353</f>
        <v>0</v>
      </c>
    </row>
    <row r="354" spans="2:16" ht="15.75" hidden="1" x14ac:dyDescent="0.25">
      <c r="B354" s="74"/>
      <c r="C354" s="73"/>
      <c r="E354" s="86"/>
      <c r="F354" s="86"/>
      <c r="H354" s="73"/>
      <c r="I354" s="14" t="s">
        <v>33</v>
      </c>
      <c r="J354" s="86"/>
      <c r="K354" s="86" t="str">
        <f>E352</f>
        <v xml:space="preserve">  </v>
      </c>
      <c r="M354" s="72"/>
      <c r="N354" s="73"/>
      <c r="O354" s="86"/>
      <c r="P354" s="92"/>
    </row>
    <row r="355" spans="2:16" ht="15.75" hidden="1" x14ac:dyDescent="0.25">
      <c r="B355" s="74"/>
      <c r="C355" s="73"/>
      <c r="E355" s="86"/>
      <c r="F355" s="86"/>
      <c r="H355" s="73"/>
      <c r="J355" s="86"/>
      <c r="K355" s="86"/>
      <c r="M355" s="72"/>
      <c r="N355" s="73"/>
      <c r="O355" s="86"/>
      <c r="P355" s="92"/>
    </row>
    <row r="356" spans="2:16" ht="15.75" hidden="1" x14ac:dyDescent="0.25">
      <c r="B356" s="70" t="str">
        <f>B351</f>
        <v xml:space="preserve">  </v>
      </c>
      <c r="C356" s="133" t="s">
        <v>34</v>
      </c>
      <c r="D356" s="133"/>
      <c r="E356" s="133"/>
      <c r="F356" s="133"/>
      <c r="H356" s="14" t="s">
        <v>103</v>
      </c>
      <c r="J356" s="86" t="str">
        <f>IFERROR(VLOOKUP(B356,Calculations!$Z$10:$AB$448,3,FALSE),0)</f>
        <v xml:space="preserve">  </v>
      </c>
      <c r="K356" s="86"/>
      <c r="M356" s="14" t="s">
        <v>104</v>
      </c>
      <c r="O356" s="86" t="str">
        <f>J356</f>
        <v xml:space="preserve">  </v>
      </c>
      <c r="P356" s="92"/>
    </row>
    <row r="357" spans="2:16" ht="15.75" hidden="1" x14ac:dyDescent="0.25">
      <c r="B357" s="74"/>
      <c r="C357" s="133"/>
      <c r="D357" s="133"/>
      <c r="E357" s="133"/>
      <c r="F357" s="133"/>
      <c r="H357" s="77"/>
      <c r="I357" s="14" t="s">
        <v>91</v>
      </c>
      <c r="J357" s="86"/>
      <c r="K357" s="86" t="str">
        <f>J356</f>
        <v xml:space="preserve">  </v>
      </c>
      <c r="M357" s="77"/>
      <c r="N357" s="14" t="s">
        <v>91</v>
      </c>
      <c r="O357" s="86"/>
      <c r="P357" s="92" t="str">
        <f>O356</f>
        <v xml:space="preserve">  </v>
      </c>
    </row>
    <row r="358" spans="2:16" ht="15.75" hidden="1" x14ac:dyDescent="0.25">
      <c r="B358" s="74"/>
      <c r="C358" s="133"/>
      <c r="D358" s="133"/>
      <c r="E358" s="133"/>
      <c r="F358" s="133"/>
      <c r="H358" s="77"/>
      <c r="J358" s="86"/>
      <c r="K358" s="86"/>
      <c r="M358" s="77"/>
      <c r="O358" s="86"/>
      <c r="P358" s="92"/>
    </row>
    <row r="359" spans="2:16" ht="15.75" hidden="1" x14ac:dyDescent="0.25">
      <c r="B359" s="74"/>
      <c r="C359" s="81"/>
      <c r="D359" s="81"/>
      <c r="E359" s="81"/>
      <c r="F359" s="81"/>
      <c r="H359" s="77"/>
      <c r="J359" s="86"/>
      <c r="K359" s="86"/>
      <c r="M359" s="77"/>
      <c r="O359" s="86"/>
      <c r="P359" s="92"/>
    </row>
    <row r="360" spans="2:16" ht="15.75" hidden="1" x14ac:dyDescent="0.25">
      <c r="B360" s="70" t="str">
        <f>B356</f>
        <v xml:space="preserve">  </v>
      </c>
      <c r="C360" s="14" t="s">
        <v>106</v>
      </c>
      <c r="E360" s="86" t="str">
        <f>IFERROR(VLOOKUP(B360,Calculations!$G$10:$W$448,17,FALSE),0)</f>
        <v xml:space="preserve">  </v>
      </c>
      <c r="F360" s="86"/>
      <c r="H360" s="133" t="s">
        <v>34</v>
      </c>
      <c r="I360" s="133"/>
      <c r="J360" s="133"/>
      <c r="K360" s="133"/>
      <c r="M360" s="14" t="s">
        <v>105</v>
      </c>
      <c r="O360" s="86" t="str">
        <f>E360</f>
        <v xml:space="preserve">  </v>
      </c>
      <c r="P360" s="92"/>
    </row>
    <row r="361" spans="2:16" ht="15.75" hidden="1" x14ac:dyDescent="0.25">
      <c r="B361" s="75"/>
      <c r="C361" s="82"/>
      <c r="D361" s="76" t="s">
        <v>31</v>
      </c>
      <c r="E361" s="89"/>
      <c r="F361" s="89" t="str">
        <f>E360</f>
        <v xml:space="preserve">  </v>
      </c>
      <c r="G361" s="76"/>
      <c r="H361" s="134"/>
      <c r="I361" s="134"/>
      <c r="J361" s="134"/>
      <c r="K361" s="134"/>
      <c r="L361" s="76"/>
      <c r="M361" s="82"/>
      <c r="N361" s="76" t="s">
        <v>31</v>
      </c>
      <c r="O361" s="89"/>
      <c r="P361" s="90" t="str">
        <f>O360</f>
        <v xml:space="preserve">  </v>
      </c>
    </row>
    <row r="362" spans="2:16" ht="15.75" hidden="1" x14ac:dyDescent="0.25">
      <c r="B362" s="60" t="str">
        <f>IFERROR(IF(EOMONTH(B360,1)&gt;Questionnaire!$I$9,"  ",EOMONTH(B360,1)),"  ")</f>
        <v xml:space="preserve">  </v>
      </c>
      <c r="C362" s="61" t="s">
        <v>32</v>
      </c>
      <c r="D362" s="61"/>
      <c r="E362" s="84">
        <f>IFERROR(-VLOOKUP(B362,Calculations!$G$10:$N$448,8,FALSE),0)</f>
        <v>0</v>
      </c>
      <c r="F362" s="84"/>
      <c r="G362" s="61"/>
      <c r="H362" s="61" t="s">
        <v>102</v>
      </c>
      <c r="I362" s="61"/>
      <c r="J362" s="84">
        <f>K364</f>
        <v>0</v>
      </c>
      <c r="K362" s="84"/>
      <c r="L362" s="61"/>
      <c r="M362" s="61" t="s">
        <v>102</v>
      </c>
      <c r="N362" s="68"/>
      <c r="O362" s="84">
        <f>J362</f>
        <v>0</v>
      </c>
      <c r="P362" s="91"/>
    </row>
    <row r="363" spans="2:16" ht="15.75" hidden="1" x14ac:dyDescent="0.25">
      <c r="B363" s="74"/>
      <c r="C363" s="14" t="s">
        <v>33</v>
      </c>
      <c r="E363" s="86" t="str">
        <f>IFERROR(VLOOKUP(B362,Calculations!$G$10:$M$448,7,FALSE),0)</f>
        <v xml:space="preserve">  </v>
      </c>
      <c r="F363" s="86"/>
      <c r="H363" s="14" t="s">
        <v>35</v>
      </c>
      <c r="J363" s="86" t="str">
        <f>K365</f>
        <v xml:space="preserve">  </v>
      </c>
      <c r="K363" s="86"/>
      <c r="M363" s="14" t="s">
        <v>94</v>
      </c>
      <c r="N363" s="73"/>
      <c r="O363" s="86" t="str">
        <f>J363</f>
        <v xml:space="preserve">  </v>
      </c>
      <c r="P363" s="92"/>
    </row>
    <row r="364" spans="2:16" ht="15.75" hidden="1" x14ac:dyDescent="0.25">
      <c r="B364" s="74"/>
      <c r="C364" s="73"/>
      <c r="D364" s="14" t="s">
        <v>31</v>
      </c>
      <c r="E364" s="86"/>
      <c r="F364" s="86">
        <f>IFERROR(E362+E363,0)</f>
        <v>0</v>
      </c>
      <c r="H364" s="73"/>
      <c r="I364" s="14" t="s">
        <v>32</v>
      </c>
      <c r="J364" s="86"/>
      <c r="K364" s="86">
        <f>E362</f>
        <v>0</v>
      </c>
      <c r="M364" s="72"/>
      <c r="N364" s="14" t="s">
        <v>31</v>
      </c>
      <c r="O364" s="86"/>
      <c r="P364" s="92">
        <f>F364</f>
        <v>0</v>
      </c>
    </row>
    <row r="365" spans="2:16" ht="15.75" hidden="1" x14ac:dyDescent="0.25">
      <c r="B365" s="74"/>
      <c r="C365" s="73"/>
      <c r="E365" s="86"/>
      <c r="F365" s="86"/>
      <c r="H365" s="73"/>
      <c r="I365" s="14" t="s">
        <v>33</v>
      </c>
      <c r="J365" s="86"/>
      <c r="K365" s="86" t="str">
        <f>E363</f>
        <v xml:space="preserve">  </v>
      </c>
      <c r="M365" s="72"/>
      <c r="N365" s="73"/>
      <c r="O365" s="86"/>
      <c r="P365" s="92"/>
    </row>
    <row r="366" spans="2:16" ht="15.75" hidden="1" x14ac:dyDescent="0.25">
      <c r="B366" s="74"/>
      <c r="C366" s="73"/>
      <c r="E366" s="86"/>
      <c r="F366" s="86"/>
      <c r="H366" s="73"/>
      <c r="J366" s="86"/>
      <c r="K366" s="86"/>
      <c r="M366" s="72"/>
      <c r="N366" s="73"/>
      <c r="O366" s="86"/>
      <c r="P366" s="92"/>
    </row>
    <row r="367" spans="2:16" ht="15.75" hidden="1" x14ac:dyDescent="0.25">
      <c r="B367" s="70" t="str">
        <f>B362</f>
        <v xml:space="preserve">  </v>
      </c>
      <c r="C367" s="133" t="s">
        <v>34</v>
      </c>
      <c r="D367" s="133"/>
      <c r="E367" s="133"/>
      <c r="F367" s="133"/>
      <c r="H367" s="14" t="s">
        <v>103</v>
      </c>
      <c r="J367" s="86" t="str">
        <f>IFERROR(VLOOKUP(B367,Calculations!$Z$10:$AB$448,3,FALSE),0)</f>
        <v xml:space="preserve">  </v>
      </c>
      <c r="K367" s="86"/>
      <c r="M367" s="14" t="s">
        <v>104</v>
      </c>
      <c r="O367" s="86" t="str">
        <f>J367</f>
        <v xml:space="preserve">  </v>
      </c>
      <c r="P367" s="92"/>
    </row>
    <row r="368" spans="2:16" ht="15.75" hidden="1" x14ac:dyDescent="0.25">
      <c r="B368" s="74"/>
      <c r="C368" s="133"/>
      <c r="D368" s="133"/>
      <c r="E368" s="133"/>
      <c r="F368" s="133"/>
      <c r="H368" s="77"/>
      <c r="I368" s="14" t="s">
        <v>91</v>
      </c>
      <c r="J368" s="86"/>
      <c r="K368" s="86" t="str">
        <f>J367</f>
        <v xml:space="preserve">  </v>
      </c>
      <c r="M368" s="77"/>
      <c r="N368" s="14" t="s">
        <v>91</v>
      </c>
      <c r="O368" s="86"/>
      <c r="P368" s="92" t="str">
        <f>O367</f>
        <v xml:space="preserve">  </v>
      </c>
    </row>
    <row r="369" spans="2:16" ht="15.75" hidden="1" x14ac:dyDescent="0.25">
      <c r="B369" s="74"/>
      <c r="C369" s="133"/>
      <c r="D369" s="133"/>
      <c r="E369" s="133"/>
      <c r="F369" s="133"/>
      <c r="H369" s="77"/>
      <c r="J369" s="86"/>
      <c r="K369" s="86"/>
      <c r="M369" s="77"/>
      <c r="O369" s="86"/>
      <c r="P369" s="92"/>
    </row>
    <row r="370" spans="2:16" ht="15.75" hidden="1" x14ac:dyDescent="0.25">
      <c r="B370" s="74"/>
      <c r="C370" s="81"/>
      <c r="D370" s="81"/>
      <c r="E370" s="81"/>
      <c r="F370" s="81"/>
      <c r="H370" s="77"/>
      <c r="J370" s="86"/>
      <c r="K370" s="86"/>
      <c r="M370" s="77"/>
      <c r="O370" s="86"/>
      <c r="P370" s="92"/>
    </row>
    <row r="371" spans="2:16" ht="15.75" hidden="1" x14ac:dyDescent="0.25">
      <c r="B371" s="70" t="str">
        <f>B367</f>
        <v xml:space="preserve">  </v>
      </c>
      <c r="C371" s="14" t="s">
        <v>106</v>
      </c>
      <c r="E371" s="86" t="str">
        <f>IFERROR(VLOOKUP(B371,Calculations!$G$10:$W$448,17,FALSE),0)</f>
        <v xml:space="preserve">  </v>
      </c>
      <c r="F371" s="86"/>
      <c r="H371" s="133" t="s">
        <v>34</v>
      </c>
      <c r="I371" s="133"/>
      <c r="J371" s="133"/>
      <c r="K371" s="133"/>
      <c r="M371" s="14" t="s">
        <v>105</v>
      </c>
      <c r="O371" s="86" t="str">
        <f>E371</f>
        <v xml:space="preserve">  </v>
      </c>
      <c r="P371" s="92"/>
    </row>
    <row r="372" spans="2:16" ht="15.75" hidden="1" x14ac:dyDescent="0.25">
      <c r="B372" s="75"/>
      <c r="C372" s="82"/>
      <c r="D372" s="76" t="s">
        <v>31</v>
      </c>
      <c r="E372" s="89"/>
      <c r="F372" s="89" t="str">
        <f>E371</f>
        <v xml:space="preserve">  </v>
      </c>
      <c r="G372" s="76"/>
      <c r="H372" s="134"/>
      <c r="I372" s="134"/>
      <c r="J372" s="134"/>
      <c r="K372" s="134"/>
      <c r="L372" s="76"/>
      <c r="M372" s="82"/>
      <c r="N372" s="76" t="s">
        <v>31</v>
      </c>
      <c r="O372" s="89"/>
      <c r="P372" s="90" t="str">
        <f>O371</f>
        <v xml:space="preserve">  </v>
      </c>
    </row>
    <row r="373" spans="2:16" ht="15.75" hidden="1" x14ac:dyDescent="0.25">
      <c r="B373" s="60" t="str">
        <f>IFERROR(IF(EOMONTH(B371,1)&gt;Questionnaire!$I$9,"  ",EOMONTH(B371,1)),"  ")</f>
        <v xml:space="preserve">  </v>
      </c>
      <c r="C373" s="61" t="s">
        <v>32</v>
      </c>
      <c r="D373" s="61"/>
      <c r="E373" s="84">
        <f>IFERROR(-VLOOKUP(B373,Calculations!$G$10:$N$448,8,FALSE),0)</f>
        <v>0</v>
      </c>
      <c r="F373" s="84"/>
      <c r="G373" s="61"/>
      <c r="H373" s="61" t="s">
        <v>102</v>
      </c>
      <c r="I373" s="61"/>
      <c r="J373" s="84">
        <f>K375</f>
        <v>0</v>
      </c>
      <c r="K373" s="84"/>
      <c r="L373" s="61"/>
      <c r="M373" s="61" t="s">
        <v>102</v>
      </c>
      <c r="N373" s="68"/>
      <c r="O373" s="84">
        <f>J373</f>
        <v>0</v>
      </c>
      <c r="P373" s="91"/>
    </row>
    <row r="374" spans="2:16" ht="15.75" hidden="1" x14ac:dyDescent="0.25">
      <c r="B374" s="74"/>
      <c r="C374" s="14" t="s">
        <v>33</v>
      </c>
      <c r="E374" s="86" t="str">
        <f>IFERROR(VLOOKUP(B373,Calculations!$G$10:$M$448,7,FALSE),0)</f>
        <v xml:space="preserve">  </v>
      </c>
      <c r="F374" s="86"/>
      <c r="H374" s="14" t="s">
        <v>35</v>
      </c>
      <c r="J374" s="86" t="str">
        <f>K376</f>
        <v xml:space="preserve">  </v>
      </c>
      <c r="K374" s="86"/>
      <c r="M374" s="14" t="s">
        <v>94</v>
      </c>
      <c r="N374" s="73"/>
      <c r="O374" s="86" t="str">
        <f>J374</f>
        <v xml:space="preserve">  </v>
      </c>
      <c r="P374" s="92"/>
    </row>
    <row r="375" spans="2:16" ht="15.75" hidden="1" x14ac:dyDescent="0.25">
      <c r="B375" s="74"/>
      <c r="C375" s="73"/>
      <c r="D375" s="14" t="s">
        <v>31</v>
      </c>
      <c r="E375" s="86"/>
      <c r="F375" s="86">
        <f>IFERROR(E373+E374,0)</f>
        <v>0</v>
      </c>
      <c r="H375" s="73"/>
      <c r="I375" s="14" t="s">
        <v>32</v>
      </c>
      <c r="J375" s="86"/>
      <c r="K375" s="86">
        <f>E373</f>
        <v>0</v>
      </c>
      <c r="M375" s="72"/>
      <c r="N375" s="14" t="s">
        <v>31</v>
      </c>
      <c r="O375" s="86"/>
      <c r="P375" s="92">
        <f>F375</f>
        <v>0</v>
      </c>
    </row>
    <row r="376" spans="2:16" ht="15.75" hidden="1" x14ac:dyDescent="0.25">
      <c r="B376" s="74"/>
      <c r="C376" s="73"/>
      <c r="E376" s="86"/>
      <c r="F376" s="86"/>
      <c r="H376" s="73"/>
      <c r="I376" s="14" t="s">
        <v>33</v>
      </c>
      <c r="J376" s="86"/>
      <c r="K376" s="86" t="str">
        <f>E374</f>
        <v xml:space="preserve">  </v>
      </c>
      <c r="M376" s="72"/>
      <c r="N376" s="73"/>
      <c r="O376" s="86"/>
      <c r="P376" s="92"/>
    </row>
    <row r="377" spans="2:16" ht="15.75" hidden="1" x14ac:dyDescent="0.25">
      <c r="B377" s="74"/>
      <c r="C377" s="73"/>
      <c r="E377" s="86"/>
      <c r="F377" s="86"/>
      <c r="H377" s="73"/>
      <c r="J377" s="86"/>
      <c r="K377" s="86"/>
      <c r="M377" s="72"/>
      <c r="N377" s="73"/>
      <c r="O377" s="86"/>
      <c r="P377" s="92"/>
    </row>
    <row r="378" spans="2:16" ht="15.75" hidden="1" x14ac:dyDescent="0.25">
      <c r="B378" s="70" t="str">
        <f>B373</f>
        <v xml:space="preserve">  </v>
      </c>
      <c r="C378" s="133" t="s">
        <v>34</v>
      </c>
      <c r="D378" s="133"/>
      <c r="E378" s="133"/>
      <c r="F378" s="133"/>
      <c r="H378" s="14" t="s">
        <v>103</v>
      </c>
      <c r="J378" s="86" t="str">
        <f>IFERROR(VLOOKUP(B378,Calculations!$Z$10:$AB$448,3,FALSE),0)</f>
        <v xml:space="preserve">  </v>
      </c>
      <c r="K378" s="86"/>
      <c r="M378" s="14" t="s">
        <v>104</v>
      </c>
      <c r="O378" s="86" t="str">
        <f>J378</f>
        <v xml:space="preserve">  </v>
      </c>
      <c r="P378" s="92"/>
    </row>
    <row r="379" spans="2:16" ht="15.75" hidden="1" x14ac:dyDescent="0.25">
      <c r="B379" s="74"/>
      <c r="C379" s="133"/>
      <c r="D379" s="133"/>
      <c r="E379" s="133"/>
      <c r="F379" s="133"/>
      <c r="H379" s="77"/>
      <c r="I379" s="14" t="s">
        <v>91</v>
      </c>
      <c r="J379" s="86"/>
      <c r="K379" s="86" t="str">
        <f>J378</f>
        <v xml:space="preserve">  </v>
      </c>
      <c r="M379" s="77"/>
      <c r="N379" s="14" t="s">
        <v>91</v>
      </c>
      <c r="O379" s="86"/>
      <c r="P379" s="92" t="str">
        <f>O378</f>
        <v xml:space="preserve">  </v>
      </c>
    </row>
    <row r="380" spans="2:16" ht="15.75" hidden="1" x14ac:dyDescent="0.25">
      <c r="B380" s="74"/>
      <c r="C380" s="133"/>
      <c r="D380" s="133"/>
      <c r="E380" s="133"/>
      <c r="F380" s="133"/>
      <c r="H380" s="77"/>
      <c r="J380" s="86"/>
      <c r="K380" s="86"/>
      <c r="M380" s="77"/>
      <c r="O380" s="86"/>
      <c r="P380" s="92"/>
    </row>
    <row r="381" spans="2:16" ht="15.75" hidden="1" x14ac:dyDescent="0.25">
      <c r="B381" s="74"/>
      <c r="C381" s="81"/>
      <c r="D381" s="81"/>
      <c r="E381" s="81"/>
      <c r="F381" s="81"/>
      <c r="H381" s="77"/>
      <c r="J381" s="86"/>
      <c r="K381" s="86"/>
      <c r="M381" s="77"/>
      <c r="O381" s="86"/>
      <c r="P381" s="92"/>
    </row>
    <row r="382" spans="2:16" ht="15.75" hidden="1" x14ac:dyDescent="0.25">
      <c r="B382" s="70" t="str">
        <f>B378</f>
        <v xml:space="preserve">  </v>
      </c>
      <c r="C382" s="14" t="s">
        <v>106</v>
      </c>
      <c r="E382" s="86" t="str">
        <f>IFERROR(VLOOKUP(B382,Calculations!$G$10:$W$448,17,FALSE),0)</f>
        <v xml:space="preserve">  </v>
      </c>
      <c r="F382" s="86"/>
      <c r="H382" s="133" t="s">
        <v>34</v>
      </c>
      <c r="I382" s="133"/>
      <c r="J382" s="133"/>
      <c r="K382" s="133"/>
      <c r="M382" s="14" t="s">
        <v>105</v>
      </c>
      <c r="O382" s="86" t="str">
        <f>E382</f>
        <v xml:space="preserve">  </v>
      </c>
      <c r="P382" s="92"/>
    </row>
    <row r="383" spans="2:16" ht="15.75" hidden="1" x14ac:dyDescent="0.25">
      <c r="B383" s="75"/>
      <c r="C383" s="82"/>
      <c r="D383" s="76" t="s">
        <v>31</v>
      </c>
      <c r="E383" s="89"/>
      <c r="F383" s="89" t="str">
        <f>E382</f>
        <v xml:space="preserve">  </v>
      </c>
      <c r="G383" s="76"/>
      <c r="H383" s="134"/>
      <c r="I383" s="134"/>
      <c r="J383" s="134"/>
      <c r="K383" s="134"/>
      <c r="L383" s="76"/>
      <c r="M383" s="82"/>
      <c r="N383" s="76" t="s">
        <v>31</v>
      </c>
      <c r="O383" s="89"/>
      <c r="P383" s="90" t="str">
        <f>O382</f>
        <v xml:space="preserve">  </v>
      </c>
    </row>
    <row r="384" spans="2:16" ht="15.75" hidden="1" x14ac:dyDescent="0.25">
      <c r="B384" s="60" t="str">
        <f>IFERROR(IF(EOMONTH(B382,1)&gt;Questionnaire!$I$9,"  ",EOMONTH(B382,1)),"  ")</f>
        <v xml:space="preserve">  </v>
      </c>
      <c r="C384" s="61" t="s">
        <v>32</v>
      </c>
      <c r="D384" s="61"/>
      <c r="E384" s="84">
        <f>IFERROR(-VLOOKUP(B384,Calculations!$G$10:$N$448,8,FALSE),0)</f>
        <v>0</v>
      </c>
      <c r="F384" s="84"/>
      <c r="G384" s="61"/>
      <c r="H384" s="61" t="s">
        <v>102</v>
      </c>
      <c r="I384" s="61"/>
      <c r="J384" s="84">
        <f>K386</f>
        <v>0</v>
      </c>
      <c r="K384" s="84"/>
      <c r="L384" s="61"/>
      <c r="M384" s="61" t="s">
        <v>102</v>
      </c>
      <c r="N384" s="68"/>
      <c r="O384" s="84">
        <f>J384</f>
        <v>0</v>
      </c>
      <c r="P384" s="91"/>
    </row>
    <row r="385" spans="2:16" ht="15.75" hidden="1" x14ac:dyDescent="0.25">
      <c r="B385" s="74"/>
      <c r="C385" s="14" t="s">
        <v>33</v>
      </c>
      <c r="E385" s="86" t="str">
        <f>IFERROR(VLOOKUP(B384,Calculations!$G$10:$M$448,7,FALSE),0)</f>
        <v xml:space="preserve">  </v>
      </c>
      <c r="F385" s="86"/>
      <c r="H385" s="14" t="s">
        <v>35</v>
      </c>
      <c r="J385" s="86">
        <f>K396</f>
        <v>0</v>
      </c>
      <c r="K385" s="86"/>
      <c r="M385" s="14" t="s">
        <v>94</v>
      </c>
      <c r="N385" s="73"/>
      <c r="O385" s="86">
        <f>J385</f>
        <v>0</v>
      </c>
      <c r="P385" s="92"/>
    </row>
    <row r="386" spans="2:16" ht="15.75" hidden="1" x14ac:dyDescent="0.25">
      <c r="B386" s="74"/>
      <c r="C386" s="73"/>
      <c r="D386" s="14" t="s">
        <v>31</v>
      </c>
      <c r="E386" s="86"/>
      <c r="F386" s="86">
        <f>IFERROR(E384+E385,0)</f>
        <v>0</v>
      </c>
      <c r="H386" s="73"/>
      <c r="I386" s="14" t="s">
        <v>32</v>
      </c>
      <c r="J386" s="86"/>
      <c r="K386" s="86">
        <f>E384</f>
        <v>0</v>
      </c>
      <c r="M386" s="72"/>
      <c r="N386" s="14" t="s">
        <v>31</v>
      </c>
      <c r="O386" s="86"/>
      <c r="P386" s="92">
        <f>F386</f>
        <v>0</v>
      </c>
    </row>
    <row r="387" spans="2:16" ht="15.75" hidden="1" x14ac:dyDescent="0.25">
      <c r="B387" s="74"/>
      <c r="C387" s="73"/>
      <c r="E387" s="86"/>
      <c r="F387" s="86"/>
      <c r="H387" s="73"/>
      <c r="I387" s="14" t="s">
        <v>33</v>
      </c>
      <c r="J387" s="86"/>
      <c r="K387" s="86" t="str">
        <f>E385</f>
        <v xml:space="preserve">  </v>
      </c>
      <c r="M387" s="72"/>
      <c r="N387" s="73"/>
      <c r="O387" s="86"/>
      <c r="P387" s="92"/>
    </row>
    <row r="388" spans="2:16" ht="15.75" hidden="1" x14ac:dyDescent="0.25">
      <c r="B388" s="74"/>
      <c r="C388" s="73"/>
      <c r="E388" s="86"/>
      <c r="F388" s="86"/>
      <c r="H388" s="73"/>
      <c r="J388" s="86"/>
      <c r="K388" s="86"/>
      <c r="M388" s="72"/>
      <c r="N388" s="73"/>
      <c r="O388" s="86"/>
      <c r="P388" s="92"/>
    </row>
    <row r="389" spans="2:16" ht="15.75" hidden="1" x14ac:dyDescent="0.25">
      <c r="B389" s="70" t="str">
        <f>B384</f>
        <v xml:space="preserve">  </v>
      </c>
      <c r="C389" s="133" t="s">
        <v>34</v>
      </c>
      <c r="D389" s="133"/>
      <c r="E389" s="133"/>
      <c r="F389" s="133"/>
      <c r="H389" s="14" t="s">
        <v>103</v>
      </c>
      <c r="J389" s="86" t="str">
        <f>IFERROR(VLOOKUP(B389,Calculations!$Z$10:$AB$448,3,FALSE),0)</f>
        <v xml:space="preserve">  </v>
      </c>
      <c r="K389" s="86"/>
      <c r="M389" s="14" t="s">
        <v>104</v>
      </c>
      <c r="O389" s="86" t="str">
        <f>J389</f>
        <v xml:space="preserve">  </v>
      </c>
      <c r="P389" s="92"/>
    </row>
    <row r="390" spans="2:16" ht="15.75" hidden="1" x14ac:dyDescent="0.25">
      <c r="B390" s="74"/>
      <c r="C390" s="133"/>
      <c r="D390" s="133"/>
      <c r="E390" s="133"/>
      <c r="F390" s="133"/>
      <c r="H390" s="77"/>
      <c r="I390" s="14" t="s">
        <v>91</v>
      </c>
      <c r="J390" s="86"/>
      <c r="K390" s="86" t="str">
        <f>J389</f>
        <v xml:space="preserve">  </v>
      </c>
      <c r="M390" s="77"/>
      <c r="N390" s="14" t="s">
        <v>91</v>
      </c>
      <c r="O390" s="86"/>
      <c r="P390" s="92" t="str">
        <f>O389</f>
        <v xml:space="preserve">  </v>
      </c>
    </row>
    <row r="391" spans="2:16" ht="15.75" hidden="1" x14ac:dyDescent="0.25">
      <c r="B391" s="74"/>
      <c r="C391" s="133"/>
      <c r="D391" s="133"/>
      <c r="E391" s="133"/>
      <c r="F391" s="133"/>
      <c r="H391" s="77"/>
      <c r="J391" s="86"/>
      <c r="K391" s="86"/>
      <c r="M391" s="77"/>
      <c r="O391" s="86"/>
      <c r="P391" s="92"/>
    </row>
    <row r="392" spans="2:16" ht="15.75" hidden="1" x14ac:dyDescent="0.25">
      <c r="B392" s="74"/>
      <c r="C392" s="81"/>
      <c r="D392" s="81"/>
      <c r="E392" s="81"/>
      <c r="F392" s="81"/>
      <c r="H392" s="77"/>
      <c r="J392" s="86"/>
      <c r="K392" s="86"/>
      <c r="M392" s="77"/>
      <c r="O392" s="86"/>
      <c r="P392" s="92"/>
    </row>
    <row r="393" spans="2:16" ht="15.75" hidden="1" x14ac:dyDescent="0.25">
      <c r="B393" s="70" t="str">
        <f>B389</f>
        <v xml:space="preserve">  </v>
      </c>
      <c r="C393" s="14" t="s">
        <v>106</v>
      </c>
      <c r="E393" s="86" t="str">
        <f>IFERROR(VLOOKUP(B393,Calculations!$G$10:$W$448,17,FALSE),0)</f>
        <v xml:space="preserve">  </v>
      </c>
      <c r="F393" s="86"/>
      <c r="H393" s="133" t="s">
        <v>34</v>
      </c>
      <c r="I393" s="133"/>
      <c r="J393" s="133"/>
      <c r="K393" s="133"/>
      <c r="M393" s="14" t="s">
        <v>105</v>
      </c>
      <c r="O393" s="86" t="str">
        <f>E393</f>
        <v xml:space="preserve">  </v>
      </c>
      <c r="P393" s="92"/>
    </row>
    <row r="394" spans="2:16" ht="15.75" hidden="1" x14ac:dyDescent="0.25">
      <c r="B394" s="75"/>
      <c r="C394" s="82"/>
      <c r="D394" s="76" t="s">
        <v>31</v>
      </c>
      <c r="E394" s="89"/>
      <c r="F394" s="89" t="str">
        <f>E393</f>
        <v xml:space="preserve">  </v>
      </c>
      <c r="G394" s="76"/>
      <c r="H394" s="134"/>
      <c r="I394" s="134"/>
      <c r="J394" s="134"/>
      <c r="K394" s="134"/>
      <c r="L394" s="76"/>
      <c r="M394" s="82"/>
      <c r="N394" s="76" t="s">
        <v>31</v>
      </c>
      <c r="O394" s="89"/>
      <c r="P394" s="90" t="str">
        <f>O393</f>
        <v xml:space="preserve">  </v>
      </c>
    </row>
    <row r="395" spans="2:16" ht="15.75" hidden="1" x14ac:dyDescent="0.25">
      <c r="B395" s="60" t="str">
        <f>IFERROR(IF(EOMONTH(B393,1)&gt;Questionnaire!$I$9,"  ",EOMONTH(B393,1)),"  ")</f>
        <v xml:space="preserve">  </v>
      </c>
      <c r="C395" s="61" t="s">
        <v>32</v>
      </c>
      <c r="D395" s="61"/>
      <c r="E395" s="84">
        <f>IFERROR(-VLOOKUP(B395,Calculations!$G$10:$N$448,8,FALSE),0)</f>
        <v>0</v>
      </c>
      <c r="F395" s="84"/>
      <c r="G395" s="61"/>
      <c r="H395" s="61" t="s">
        <v>102</v>
      </c>
      <c r="I395" s="61"/>
      <c r="J395" s="84">
        <f>K397</f>
        <v>0</v>
      </c>
      <c r="K395" s="84"/>
      <c r="L395" s="61"/>
      <c r="M395" s="61" t="s">
        <v>102</v>
      </c>
      <c r="N395" s="68"/>
      <c r="O395" s="84">
        <f>J395</f>
        <v>0</v>
      </c>
      <c r="P395" s="91"/>
    </row>
    <row r="396" spans="2:16" ht="15.75" hidden="1" x14ac:dyDescent="0.25">
      <c r="B396" s="74"/>
      <c r="C396" s="14" t="s">
        <v>33</v>
      </c>
      <c r="E396" s="86" t="str">
        <f>IFERROR(VLOOKUP(B395,Calculations!$G$10:$M$448,7,FALSE),0)</f>
        <v xml:space="preserve">  </v>
      </c>
      <c r="F396" s="86"/>
      <c r="H396" s="14" t="s">
        <v>35</v>
      </c>
      <c r="J396" s="86" t="str">
        <f>K398</f>
        <v xml:space="preserve">  </v>
      </c>
      <c r="K396" s="86"/>
      <c r="M396" s="14" t="s">
        <v>94</v>
      </c>
      <c r="N396" s="73"/>
      <c r="O396" s="86" t="str">
        <f>J396</f>
        <v xml:space="preserve">  </v>
      </c>
      <c r="P396" s="92"/>
    </row>
    <row r="397" spans="2:16" ht="15.75" hidden="1" x14ac:dyDescent="0.25">
      <c r="B397" s="74"/>
      <c r="C397" s="73"/>
      <c r="D397" s="14" t="s">
        <v>31</v>
      </c>
      <c r="E397" s="86"/>
      <c r="F397" s="86">
        <f>IFERROR(E395+E396,0)</f>
        <v>0</v>
      </c>
      <c r="H397" s="73"/>
      <c r="I397" s="14" t="s">
        <v>32</v>
      </c>
      <c r="J397" s="86"/>
      <c r="K397" s="86">
        <f>E395</f>
        <v>0</v>
      </c>
      <c r="M397" s="72"/>
      <c r="N397" s="14" t="s">
        <v>31</v>
      </c>
      <c r="O397" s="86"/>
      <c r="P397" s="92">
        <f>F397</f>
        <v>0</v>
      </c>
    </row>
    <row r="398" spans="2:16" ht="15.75" hidden="1" x14ac:dyDescent="0.25">
      <c r="B398" s="74"/>
      <c r="C398" s="73"/>
      <c r="E398" s="86"/>
      <c r="F398" s="86"/>
      <c r="H398" s="73"/>
      <c r="I398" s="14" t="s">
        <v>33</v>
      </c>
      <c r="J398" s="86"/>
      <c r="K398" s="86" t="str">
        <f>E396</f>
        <v xml:space="preserve">  </v>
      </c>
      <c r="M398" s="72"/>
      <c r="N398" s="73"/>
      <c r="O398" s="86"/>
      <c r="P398" s="92"/>
    </row>
    <row r="399" spans="2:16" ht="15.75" hidden="1" x14ac:dyDescent="0.25">
      <c r="B399" s="74"/>
      <c r="C399" s="73"/>
      <c r="E399" s="86"/>
      <c r="F399" s="86"/>
      <c r="H399" s="73"/>
      <c r="J399" s="86"/>
      <c r="K399" s="86"/>
      <c r="M399" s="72"/>
      <c r="N399" s="73"/>
      <c r="O399" s="86"/>
      <c r="P399" s="92"/>
    </row>
    <row r="400" spans="2:16" ht="15.75" hidden="1" x14ac:dyDescent="0.25">
      <c r="B400" s="70" t="str">
        <f>B395</f>
        <v xml:space="preserve">  </v>
      </c>
      <c r="C400" s="133" t="s">
        <v>34</v>
      </c>
      <c r="D400" s="133"/>
      <c r="E400" s="133"/>
      <c r="F400" s="133"/>
      <c r="H400" s="14" t="s">
        <v>103</v>
      </c>
      <c r="J400" s="86" t="str">
        <f>IFERROR(VLOOKUP(B400,Calculations!$Z$10:$AB$448,3,FALSE),0)</f>
        <v xml:space="preserve">  </v>
      </c>
      <c r="K400" s="86"/>
      <c r="M400" s="14" t="s">
        <v>104</v>
      </c>
      <c r="O400" s="86" t="str">
        <f>J400</f>
        <v xml:space="preserve">  </v>
      </c>
      <c r="P400" s="92"/>
    </row>
    <row r="401" spans="2:16" ht="15.75" hidden="1" x14ac:dyDescent="0.25">
      <c r="B401" s="74"/>
      <c r="C401" s="133"/>
      <c r="D401" s="133"/>
      <c r="E401" s="133"/>
      <c r="F401" s="133"/>
      <c r="H401" s="77"/>
      <c r="I401" s="14" t="s">
        <v>91</v>
      </c>
      <c r="J401" s="86"/>
      <c r="K401" s="86" t="str">
        <f>J400</f>
        <v xml:space="preserve">  </v>
      </c>
      <c r="M401" s="77"/>
      <c r="N401" s="14" t="s">
        <v>91</v>
      </c>
      <c r="O401" s="86"/>
      <c r="P401" s="92" t="str">
        <f>O400</f>
        <v xml:space="preserve">  </v>
      </c>
    </row>
    <row r="402" spans="2:16" ht="15.75" hidden="1" x14ac:dyDescent="0.25">
      <c r="B402" s="74"/>
      <c r="C402" s="133"/>
      <c r="D402" s="133"/>
      <c r="E402" s="133"/>
      <c r="F402" s="133"/>
      <c r="H402" s="77"/>
      <c r="J402" s="86"/>
      <c r="K402" s="86"/>
      <c r="M402" s="77"/>
      <c r="O402" s="86"/>
      <c r="P402" s="92"/>
    </row>
    <row r="403" spans="2:16" ht="15.75" hidden="1" x14ac:dyDescent="0.25">
      <c r="B403" s="74"/>
      <c r="C403" s="81"/>
      <c r="D403" s="81"/>
      <c r="E403" s="81"/>
      <c r="F403" s="81"/>
      <c r="H403" s="77"/>
      <c r="J403" s="86"/>
      <c r="K403" s="86"/>
      <c r="M403" s="77"/>
      <c r="O403" s="86"/>
      <c r="P403" s="92"/>
    </row>
    <row r="404" spans="2:16" ht="15.75" hidden="1" x14ac:dyDescent="0.25">
      <c r="B404" s="70" t="str">
        <f>B400</f>
        <v xml:space="preserve">  </v>
      </c>
      <c r="C404" s="14" t="s">
        <v>106</v>
      </c>
      <c r="E404" s="86" t="str">
        <f>IFERROR(VLOOKUP(B404,Calculations!$G$10:$W$448,17,FALSE),0)</f>
        <v xml:space="preserve">  </v>
      </c>
      <c r="F404" s="86"/>
      <c r="H404" s="133" t="s">
        <v>34</v>
      </c>
      <c r="I404" s="133"/>
      <c r="J404" s="133"/>
      <c r="K404" s="133"/>
      <c r="M404" s="14" t="s">
        <v>105</v>
      </c>
      <c r="O404" s="86" t="str">
        <f>E404</f>
        <v xml:space="preserve">  </v>
      </c>
      <c r="P404" s="92"/>
    </row>
    <row r="405" spans="2:16" ht="15.75" hidden="1" x14ac:dyDescent="0.25">
      <c r="B405" s="75"/>
      <c r="C405" s="82"/>
      <c r="D405" s="76" t="s">
        <v>31</v>
      </c>
      <c r="E405" s="89"/>
      <c r="F405" s="89" t="str">
        <f>E404</f>
        <v xml:space="preserve">  </v>
      </c>
      <c r="G405" s="76"/>
      <c r="H405" s="134"/>
      <c r="I405" s="134"/>
      <c r="J405" s="134"/>
      <c r="K405" s="134"/>
      <c r="L405" s="76"/>
      <c r="M405" s="82"/>
      <c r="N405" s="76" t="s">
        <v>31</v>
      </c>
      <c r="O405" s="89"/>
      <c r="P405" s="90" t="str">
        <f>O404</f>
        <v xml:space="preserve">  </v>
      </c>
    </row>
    <row r="406" spans="2:16" ht="15.75" hidden="1" x14ac:dyDescent="0.25">
      <c r="B406" s="60" t="str">
        <f>IFERROR(IF(EOMONTH(B404,1)&gt;Questionnaire!$I$9,"  ",EOMONTH(B404,1)),"  ")</f>
        <v xml:space="preserve">  </v>
      </c>
      <c r="C406" s="61" t="s">
        <v>32</v>
      </c>
      <c r="D406" s="61"/>
      <c r="E406" s="84">
        <f>IFERROR(-VLOOKUP(B406,Calculations!$G$10:$N$448,8,FALSE),0)</f>
        <v>0</v>
      </c>
      <c r="F406" s="84"/>
      <c r="G406" s="61"/>
      <c r="H406" s="61" t="s">
        <v>102</v>
      </c>
      <c r="I406" s="61"/>
      <c r="J406" s="84">
        <f>K408</f>
        <v>0</v>
      </c>
      <c r="K406" s="84"/>
      <c r="L406" s="61"/>
      <c r="M406" s="61" t="s">
        <v>102</v>
      </c>
      <c r="N406" s="68"/>
      <c r="O406" s="84">
        <f>J406</f>
        <v>0</v>
      </c>
      <c r="P406" s="91"/>
    </row>
    <row r="407" spans="2:16" ht="15.75" hidden="1" x14ac:dyDescent="0.25">
      <c r="B407" s="74"/>
      <c r="C407" s="14" t="s">
        <v>33</v>
      </c>
      <c r="E407" s="86" t="str">
        <f>IFERROR(VLOOKUP(B406,Calculations!$G$10:$M$448,7,FALSE),0)</f>
        <v xml:space="preserve">  </v>
      </c>
      <c r="F407" s="86"/>
      <c r="H407" s="14" t="s">
        <v>35</v>
      </c>
      <c r="J407" s="86" t="str">
        <f>K409</f>
        <v xml:space="preserve">  </v>
      </c>
      <c r="K407" s="86"/>
      <c r="M407" s="14" t="s">
        <v>94</v>
      </c>
      <c r="N407" s="73"/>
      <c r="O407" s="86" t="str">
        <f>J407</f>
        <v xml:space="preserve">  </v>
      </c>
      <c r="P407" s="92"/>
    </row>
    <row r="408" spans="2:16" ht="15.75" hidden="1" x14ac:dyDescent="0.25">
      <c r="B408" s="74"/>
      <c r="C408" s="73"/>
      <c r="D408" s="14" t="s">
        <v>31</v>
      </c>
      <c r="E408" s="86"/>
      <c r="F408" s="86">
        <f>IFERROR(E406+E407,0)</f>
        <v>0</v>
      </c>
      <c r="H408" s="73"/>
      <c r="I408" s="14" t="s">
        <v>32</v>
      </c>
      <c r="J408" s="86"/>
      <c r="K408" s="86">
        <f>E406</f>
        <v>0</v>
      </c>
      <c r="M408" s="72"/>
      <c r="N408" s="14" t="s">
        <v>31</v>
      </c>
      <c r="O408" s="86"/>
      <c r="P408" s="92">
        <f>F408</f>
        <v>0</v>
      </c>
    </row>
    <row r="409" spans="2:16" ht="15.75" hidden="1" x14ac:dyDescent="0.25">
      <c r="B409" s="74"/>
      <c r="C409" s="73"/>
      <c r="E409" s="86"/>
      <c r="F409" s="86"/>
      <c r="H409" s="73"/>
      <c r="I409" s="14" t="s">
        <v>33</v>
      </c>
      <c r="J409" s="86"/>
      <c r="K409" s="86" t="str">
        <f>E407</f>
        <v xml:space="preserve">  </v>
      </c>
      <c r="M409" s="72"/>
      <c r="N409" s="73"/>
      <c r="O409" s="86"/>
      <c r="P409" s="92"/>
    </row>
    <row r="410" spans="2:16" ht="15.75" hidden="1" x14ac:dyDescent="0.25">
      <c r="B410" s="74"/>
      <c r="C410" s="73"/>
      <c r="E410" s="86"/>
      <c r="F410" s="86"/>
      <c r="H410" s="73"/>
      <c r="J410" s="86"/>
      <c r="K410" s="86"/>
      <c r="M410" s="72"/>
      <c r="N410" s="73"/>
      <c r="O410" s="86"/>
      <c r="P410" s="92"/>
    </row>
    <row r="411" spans="2:16" ht="15.75" hidden="1" x14ac:dyDescent="0.25">
      <c r="B411" s="70" t="str">
        <f>B406</f>
        <v xml:space="preserve">  </v>
      </c>
      <c r="C411" s="133" t="s">
        <v>34</v>
      </c>
      <c r="D411" s="133"/>
      <c r="E411" s="133"/>
      <c r="F411" s="133"/>
      <c r="H411" s="14" t="s">
        <v>103</v>
      </c>
      <c r="J411" s="86" t="str">
        <f>IFERROR(VLOOKUP(B411,Calculations!$Z$10:$AB$448,3,FALSE),0)</f>
        <v xml:space="preserve">  </v>
      </c>
      <c r="K411" s="86"/>
      <c r="M411" s="14" t="s">
        <v>104</v>
      </c>
      <c r="O411" s="86" t="str">
        <f>J411</f>
        <v xml:space="preserve">  </v>
      </c>
      <c r="P411" s="92"/>
    </row>
    <row r="412" spans="2:16" ht="15.75" hidden="1" x14ac:dyDescent="0.25">
      <c r="B412" s="74"/>
      <c r="C412" s="133"/>
      <c r="D412" s="133"/>
      <c r="E412" s="133"/>
      <c r="F412" s="133"/>
      <c r="H412" s="77"/>
      <c r="I412" s="14" t="s">
        <v>91</v>
      </c>
      <c r="J412" s="86"/>
      <c r="K412" s="86" t="str">
        <f>J411</f>
        <v xml:space="preserve">  </v>
      </c>
      <c r="M412" s="77"/>
      <c r="N412" s="14" t="s">
        <v>91</v>
      </c>
      <c r="O412" s="86"/>
      <c r="P412" s="92" t="str">
        <f>O411</f>
        <v xml:space="preserve">  </v>
      </c>
    </row>
    <row r="413" spans="2:16" ht="15.75" hidden="1" x14ac:dyDescent="0.25">
      <c r="B413" s="74"/>
      <c r="C413" s="133"/>
      <c r="D413" s="133"/>
      <c r="E413" s="133"/>
      <c r="F413" s="133"/>
      <c r="H413" s="77"/>
      <c r="J413" s="86"/>
      <c r="K413" s="86"/>
      <c r="M413" s="77"/>
      <c r="O413" s="86"/>
      <c r="P413" s="92"/>
    </row>
    <row r="414" spans="2:16" ht="15.75" hidden="1" x14ac:dyDescent="0.25">
      <c r="B414" s="74"/>
      <c r="C414" s="81"/>
      <c r="D414" s="81"/>
      <c r="E414" s="81"/>
      <c r="F414" s="81"/>
      <c r="H414" s="77"/>
      <c r="J414" s="86"/>
      <c r="K414" s="86"/>
      <c r="M414" s="77"/>
      <c r="O414" s="86"/>
      <c r="P414" s="92"/>
    </row>
    <row r="415" spans="2:16" ht="15.75" hidden="1" x14ac:dyDescent="0.25">
      <c r="B415" s="70" t="str">
        <f>B411</f>
        <v xml:space="preserve">  </v>
      </c>
      <c r="C415" s="14" t="s">
        <v>106</v>
      </c>
      <c r="E415" s="86" t="str">
        <f>IFERROR(VLOOKUP(B415,Calculations!$G$10:$W$448,17,FALSE),0)</f>
        <v xml:space="preserve">  </v>
      </c>
      <c r="F415" s="86"/>
      <c r="H415" s="133" t="s">
        <v>34</v>
      </c>
      <c r="I415" s="133"/>
      <c r="J415" s="133"/>
      <c r="K415" s="133"/>
      <c r="M415" s="14" t="s">
        <v>105</v>
      </c>
      <c r="O415" s="86" t="str">
        <f>E415</f>
        <v xml:space="preserve">  </v>
      </c>
      <c r="P415" s="92"/>
    </row>
    <row r="416" spans="2:16" ht="15.75" hidden="1" x14ac:dyDescent="0.25">
      <c r="B416" s="75"/>
      <c r="C416" s="82"/>
      <c r="D416" s="76" t="s">
        <v>31</v>
      </c>
      <c r="E416" s="89"/>
      <c r="F416" s="89" t="str">
        <f>E415</f>
        <v xml:space="preserve">  </v>
      </c>
      <c r="G416" s="76"/>
      <c r="H416" s="134"/>
      <c r="I416" s="134"/>
      <c r="J416" s="134"/>
      <c r="K416" s="134"/>
      <c r="L416" s="76"/>
      <c r="M416" s="82"/>
      <c r="N416" s="76" t="s">
        <v>31</v>
      </c>
      <c r="O416" s="89"/>
      <c r="P416" s="90" t="str">
        <f>O415</f>
        <v xml:space="preserve">  </v>
      </c>
    </row>
    <row r="417" spans="2:16" ht="15.75" hidden="1" x14ac:dyDescent="0.25">
      <c r="B417" s="60" t="str">
        <f>IFERROR(IF(EOMONTH(B415,1)&gt;Questionnaire!$I$9,"  ",EOMONTH(B415,1)),"  ")</f>
        <v xml:space="preserve">  </v>
      </c>
      <c r="C417" s="61" t="s">
        <v>32</v>
      </c>
      <c r="D417" s="61"/>
      <c r="E417" s="84">
        <f>IFERROR(-VLOOKUP(B417,Calculations!$G$10:$N$448,8,FALSE),0)</f>
        <v>0</v>
      </c>
      <c r="F417" s="84"/>
      <c r="G417" s="61"/>
      <c r="H417" s="61" t="s">
        <v>102</v>
      </c>
      <c r="I417" s="61"/>
      <c r="J417" s="84">
        <f>K419</f>
        <v>0</v>
      </c>
      <c r="K417" s="84"/>
      <c r="L417" s="61"/>
      <c r="M417" s="61" t="s">
        <v>102</v>
      </c>
      <c r="N417" s="68"/>
      <c r="O417" s="84">
        <f>J417</f>
        <v>0</v>
      </c>
      <c r="P417" s="91"/>
    </row>
    <row r="418" spans="2:16" ht="15.75" hidden="1" x14ac:dyDescent="0.25">
      <c r="B418" s="74"/>
      <c r="C418" s="14" t="s">
        <v>33</v>
      </c>
      <c r="E418" s="86" t="str">
        <f>IFERROR(VLOOKUP(B417,Calculations!$G$10:$M$448,7,FALSE),0)</f>
        <v xml:space="preserve">  </v>
      </c>
      <c r="F418" s="86"/>
      <c r="H418" s="14" t="s">
        <v>35</v>
      </c>
      <c r="J418" s="86" t="str">
        <f>K420</f>
        <v xml:space="preserve">  </v>
      </c>
      <c r="K418" s="86"/>
      <c r="M418" s="14" t="s">
        <v>94</v>
      </c>
      <c r="N418" s="73"/>
      <c r="O418" s="86" t="str">
        <f>J418</f>
        <v xml:space="preserve">  </v>
      </c>
      <c r="P418" s="92"/>
    </row>
    <row r="419" spans="2:16" ht="15.75" hidden="1" x14ac:dyDescent="0.25">
      <c r="B419" s="74"/>
      <c r="C419" s="73"/>
      <c r="D419" s="14" t="s">
        <v>31</v>
      </c>
      <c r="E419" s="86"/>
      <c r="F419" s="86">
        <f>IFERROR(E417+E418,0)</f>
        <v>0</v>
      </c>
      <c r="H419" s="73"/>
      <c r="I419" s="14" t="s">
        <v>32</v>
      </c>
      <c r="J419" s="86"/>
      <c r="K419" s="86">
        <f>E417</f>
        <v>0</v>
      </c>
      <c r="M419" s="72"/>
      <c r="N419" s="14" t="s">
        <v>31</v>
      </c>
      <c r="O419" s="86"/>
      <c r="P419" s="92">
        <f>F419</f>
        <v>0</v>
      </c>
    </row>
    <row r="420" spans="2:16" ht="15.75" hidden="1" x14ac:dyDescent="0.25">
      <c r="B420" s="74"/>
      <c r="C420" s="73"/>
      <c r="E420" s="86"/>
      <c r="F420" s="86"/>
      <c r="H420" s="73"/>
      <c r="I420" s="14" t="s">
        <v>33</v>
      </c>
      <c r="J420" s="86"/>
      <c r="K420" s="86" t="str">
        <f>E418</f>
        <v xml:space="preserve">  </v>
      </c>
      <c r="M420" s="72"/>
      <c r="N420" s="73"/>
      <c r="O420" s="86"/>
      <c r="P420" s="92"/>
    </row>
    <row r="421" spans="2:16" ht="15.75" hidden="1" x14ac:dyDescent="0.25">
      <c r="B421" s="74"/>
      <c r="C421" s="73"/>
      <c r="E421" s="86"/>
      <c r="F421" s="86"/>
      <c r="H421" s="73"/>
      <c r="J421" s="86"/>
      <c r="K421" s="86"/>
      <c r="M421" s="72"/>
      <c r="N421" s="73"/>
      <c r="O421" s="86"/>
      <c r="P421" s="92"/>
    </row>
    <row r="422" spans="2:16" ht="15.75" hidden="1" x14ac:dyDescent="0.25">
      <c r="B422" s="70" t="str">
        <f>B417</f>
        <v xml:space="preserve">  </v>
      </c>
      <c r="C422" s="133" t="s">
        <v>34</v>
      </c>
      <c r="D422" s="133"/>
      <c r="E422" s="133"/>
      <c r="F422" s="133"/>
      <c r="H422" s="14" t="s">
        <v>103</v>
      </c>
      <c r="J422" s="86" t="str">
        <f>IFERROR(VLOOKUP(B422,Calculations!$Z$10:$AB$448,3,FALSE),0)</f>
        <v xml:space="preserve">  </v>
      </c>
      <c r="K422" s="86"/>
      <c r="M422" s="14" t="s">
        <v>104</v>
      </c>
      <c r="O422" s="86" t="str">
        <f>J422</f>
        <v xml:space="preserve">  </v>
      </c>
      <c r="P422" s="92"/>
    </row>
    <row r="423" spans="2:16" ht="15.75" hidden="1" x14ac:dyDescent="0.25">
      <c r="B423" s="74"/>
      <c r="C423" s="133"/>
      <c r="D423" s="133"/>
      <c r="E423" s="133"/>
      <c r="F423" s="133"/>
      <c r="H423" s="77"/>
      <c r="I423" s="14" t="s">
        <v>91</v>
      </c>
      <c r="J423" s="86"/>
      <c r="K423" s="86" t="str">
        <f>J422</f>
        <v xml:space="preserve">  </v>
      </c>
      <c r="M423" s="77"/>
      <c r="N423" s="14" t="s">
        <v>91</v>
      </c>
      <c r="O423" s="86"/>
      <c r="P423" s="92" t="str">
        <f>O422</f>
        <v xml:space="preserve">  </v>
      </c>
    </row>
    <row r="424" spans="2:16" ht="15.75" hidden="1" x14ac:dyDescent="0.25">
      <c r="B424" s="74"/>
      <c r="C424" s="133"/>
      <c r="D424" s="133"/>
      <c r="E424" s="133"/>
      <c r="F424" s="133"/>
      <c r="H424" s="77"/>
      <c r="J424" s="86"/>
      <c r="K424" s="86"/>
      <c r="M424" s="77"/>
      <c r="O424" s="86"/>
      <c r="P424" s="92"/>
    </row>
    <row r="425" spans="2:16" ht="15.75" hidden="1" x14ac:dyDescent="0.25">
      <c r="B425" s="74"/>
      <c r="C425" s="81"/>
      <c r="D425" s="81"/>
      <c r="E425" s="81"/>
      <c r="F425" s="81"/>
      <c r="H425" s="77"/>
      <c r="J425" s="86"/>
      <c r="K425" s="86"/>
      <c r="M425" s="77"/>
      <c r="O425" s="86"/>
      <c r="P425" s="92"/>
    </row>
    <row r="426" spans="2:16" ht="15.75" hidden="1" x14ac:dyDescent="0.25">
      <c r="B426" s="70" t="str">
        <f>B422</f>
        <v xml:space="preserve">  </v>
      </c>
      <c r="C426" s="14" t="s">
        <v>106</v>
      </c>
      <c r="E426" s="86" t="str">
        <f>IFERROR(VLOOKUP(B426,Calculations!$G$10:$W$448,17,FALSE),0)</f>
        <v xml:space="preserve">  </v>
      </c>
      <c r="F426" s="86"/>
      <c r="H426" s="133" t="s">
        <v>34</v>
      </c>
      <c r="I426" s="133"/>
      <c r="J426" s="133"/>
      <c r="K426" s="133"/>
      <c r="M426" s="14" t="s">
        <v>105</v>
      </c>
      <c r="O426" s="86" t="str">
        <f>E426</f>
        <v xml:space="preserve">  </v>
      </c>
      <c r="P426" s="92"/>
    </row>
    <row r="427" spans="2:16" ht="15.75" hidden="1" x14ac:dyDescent="0.25">
      <c r="B427" s="75"/>
      <c r="C427" s="82"/>
      <c r="D427" s="76" t="s">
        <v>31</v>
      </c>
      <c r="E427" s="89"/>
      <c r="F427" s="89" t="str">
        <f>E426</f>
        <v xml:space="preserve">  </v>
      </c>
      <c r="G427" s="76"/>
      <c r="H427" s="134"/>
      <c r="I427" s="134"/>
      <c r="J427" s="134"/>
      <c r="K427" s="134"/>
      <c r="L427" s="76"/>
      <c r="M427" s="82"/>
      <c r="N427" s="76" t="s">
        <v>31</v>
      </c>
      <c r="O427" s="89"/>
      <c r="P427" s="90" t="str">
        <f>O426</f>
        <v xml:space="preserve">  </v>
      </c>
    </row>
    <row r="428" spans="2:16" ht="15.75" hidden="1" x14ac:dyDescent="0.25">
      <c r="B428" s="60" t="str">
        <f>IFERROR(IF(EOMONTH(B426,1)&gt;Questionnaire!$I$9,"  ",EOMONTH(B426,1)),"  ")</f>
        <v xml:space="preserve">  </v>
      </c>
      <c r="C428" s="61" t="s">
        <v>32</v>
      </c>
      <c r="D428" s="61"/>
      <c r="E428" s="84">
        <f>IFERROR(-VLOOKUP(B428,Calculations!$G$10:$N$448,8,FALSE),0)</f>
        <v>0</v>
      </c>
      <c r="F428" s="84"/>
      <c r="G428" s="61"/>
      <c r="H428" s="61" t="s">
        <v>102</v>
      </c>
      <c r="I428" s="61"/>
      <c r="J428" s="84">
        <f>K430</f>
        <v>0</v>
      </c>
      <c r="K428" s="84"/>
      <c r="L428" s="61"/>
      <c r="M428" s="61" t="s">
        <v>102</v>
      </c>
      <c r="N428" s="68"/>
      <c r="O428" s="84">
        <f>J428</f>
        <v>0</v>
      </c>
      <c r="P428" s="91"/>
    </row>
    <row r="429" spans="2:16" ht="15.75" hidden="1" x14ac:dyDescent="0.25">
      <c r="B429" s="74"/>
      <c r="C429" s="14" t="s">
        <v>33</v>
      </c>
      <c r="E429" s="86" t="str">
        <f>IFERROR(VLOOKUP(B428,Calculations!$G$10:$M$448,7,FALSE),0)</f>
        <v xml:space="preserve">  </v>
      </c>
      <c r="F429" s="86"/>
      <c r="H429" s="14" t="s">
        <v>35</v>
      </c>
      <c r="J429" s="86" t="str">
        <f>K431</f>
        <v xml:space="preserve">  </v>
      </c>
      <c r="K429" s="86"/>
      <c r="M429" s="14" t="s">
        <v>94</v>
      </c>
      <c r="N429" s="73"/>
      <c r="O429" s="86" t="str">
        <f>J429</f>
        <v xml:space="preserve">  </v>
      </c>
      <c r="P429" s="92"/>
    </row>
    <row r="430" spans="2:16" ht="15.75" hidden="1" x14ac:dyDescent="0.25">
      <c r="B430" s="74"/>
      <c r="C430" s="73"/>
      <c r="D430" s="14" t="s">
        <v>31</v>
      </c>
      <c r="E430" s="86"/>
      <c r="F430" s="86">
        <f>IFERROR(E428+E429,0)</f>
        <v>0</v>
      </c>
      <c r="H430" s="73"/>
      <c r="I430" s="14" t="s">
        <v>32</v>
      </c>
      <c r="J430" s="86"/>
      <c r="K430" s="86">
        <f>E428</f>
        <v>0</v>
      </c>
      <c r="M430" s="72"/>
      <c r="N430" s="14" t="s">
        <v>31</v>
      </c>
      <c r="O430" s="86"/>
      <c r="P430" s="92">
        <f>F430</f>
        <v>0</v>
      </c>
    </row>
    <row r="431" spans="2:16" ht="15.75" hidden="1" x14ac:dyDescent="0.25">
      <c r="B431" s="74"/>
      <c r="C431" s="73"/>
      <c r="E431" s="86"/>
      <c r="F431" s="86"/>
      <c r="H431" s="73"/>
      <c r="I431" s="14" t="s">
        <v>33</v>
      </c>
      <c r="J431" s="86"/>
      <c r="K431" s="86" t="str">
        <f>E429</f>
        <v xml:space="preserve">  </v>
      </c>
      <c r="M431" s="72"/>
      <c r="N431" s="73"/>
      <c r="O431" s="86"/>
      <c r="P431" s="92"/>
    </row>
    <row r="432" spans="2:16" ht="15.75" hidden="1" x14ac:dyDescent="0.25">
      <c r="B432" s="74"/>
      <c r="C432" s="73"/>
      <c r="E432" s="86"/>
      <c r="F432" s="86"/>
      <c r="H432" s="73"/>
      <c r="J432" s="86"/>
      <c r="K432" s="86"/>
      <c r="M432" s="72"/>
      <c r="N432" s="73"/>
      <c r="O432" s="86"/>
      <c r="P432" s="92"/>
    </row>
    <row r="433" spans="2:16" ht="15.75" hidden="1" x14ac:dyDescent="0.25">
      <c r="B433" s="70" t="str">
        <f>B428</f>
        <v xml:space="preserve">  </v>
      </c>
      <c r="C433" s="133" t="s">
        <v>34</v>
      </c>
      <c r="D433" s="133"/>
      <c r="E433" s="133"/>
      <c r="F433" s="133"/>
      <c r="H433" s="14" t="s">
        <v>103</v>
      </c>
      <c r="J433" s="86" t="str">
        <f>IFERROR(VLOOKUP(B433,Calculations!$Z$10:$AB$448,3,FALSE),0)</f>
        <v xml:space="preserve">  </v>
      </c>
      <c r="K433" s="86"/>
      <c r="M433" s="14" t="s">
        <v>104</v>
      </c>
      <c r="O433" s="86" t="str">
        <f>J433</f>
        <v xml:space="preserve">  </v>
      </c>
      <c r="P433" s="92"/>
    </row>
    <row r="434" spans="2:16" ht="15.75" hidden="1" x14ac:dyDescent="0.25">
      <c r="B434" s="74"/>
      <c r="C434" s="133"/>
      <c r="D434" s="133"/>
      <c r="E434" s="133"/>
      <c r="F434" s="133"/>
      <c r="H434" s="77"/>
      <c r="I434" s="14" t="s">
        <v>91</v>
      </c>
      <c r="J434" s="86"/>
      <c r="K434" s="86" t="str">
        <f>J433</f>
        <v xml:space="preserve">  </v>
      </c>
      <c r="M434" s="77"/>
      <c r="N434" s="14" t="s">
        <v>91</v>
      </c>
      <c r="O434" s="86"/>
      <c r="P434" s="92" t="str">
        <f>O433</f>
        <v xml:space="preserve">  </v>
      </c>
    </row>
    <row r="435" spans="2:16" ht="15.75" hidden="1" x14ac:dyDescent="0.25">
      <c r="B435" s="74"/>
      <c r="C435" s="133"/>
      <c r="D435" s="133"/>
      <c r="E435" s="133"/>
      <c r="F435" s="133"/>
      <c r="H435" s="77"/>
      <c r="J435" s="86"/>
      <c r="K435" s="86"/>
      <c r="M435" s="77"/>
      <c r="O435" s="86"/>
      <c r="P435" s="92"/>
    </row>
    <row r="436" spans="2:16" ht="15.75" hidden="1" x14ac:dyDescent="0.25">
      <c r="B436" s="74"/>
      <c r="C436" s="81"/>
      <c r="D436" s="81"/>
      <c r="E436" s="81"/>
      <c r="F436" s="81"/>
      <c r="H436" s="77"/>
      <c r="J436" s="86"/>
      <c r="K436" s="86"/>
      <c r="M436" s="77"/>
      <c r="O436" s="86"/>
      <c r="P436" s="92"/>
    </row>
    <row r="437" spans="2:16" ht="15.75" hidden="1" x14ac:dyDescent="0.25">
      <c r="B437" s="70" t="str">
        <f>B433</f>
        <v xml:space="preserve">  </v>
      </c>
      <c r="C437" s="14" t="s">
        <v>106</v>
      </c>
      <c r="E437" s="86" t="str">
        <f>IFERROR(VLOOKUP(B437,Calculations!$G$10:$W$448,17,FALSE),0)</f>
        <v xml:space="preserve">  </v>
      </c>
      <c r="F437" s="86"/>
      <c r="H437" s="133" t="s">
        <v>34</v>
      </c>
      <c r="I437" s="133"/>
      <c r="J437" s="133"/>
      <c r="K437" s="133"/>
      <c r="M437" s="14" t="s">
        <v>105</v>
      </c>
      <c r="O437" s="86" t="str">
        <f>E437</f>
        <v xml:space="preserve">  </v>
      </c>
      <c r="P437" s="92"/>
    </row>
    <row r="438" spans="2:16" ht="15.75" hidden="1" x14ac:dyDescent="0.25">
      <c r="B438" s="75"/>
      <c r="C438" s="82"/>
      <c r="D438" s="76" t="s">
        <v>31</v>
      </c>
      <c r="E438" s="89"/>
      <c r="F438" s="89" t="str">
        <f>E437</f>
        <v xml:space="preserve">  </v>
      </c>
      <c r="G438" s="76"/>
      <c r="H438" s="134"/>
      <c r="I438" s="134"/>
      <c r="J438" s="134"/>
      <c r="K438" s="134"/>
      <c r="L438" s="76"/>
      <c r="M438" s="82"/>
      <c r="N438" s="76" t="s">
        <v>31</v>
      </c>
      <c r="O438" s="89"/>
      <c r="P438" s="90" t="str">
        <f>O437</f>
        <v xml:space="preserve">  </v>
      </c>
    </row>
    <row r="439" spans="2:16" ht="15.75" hidden="1" x14ac:dyDescent="0.25">
      <c r="B439" s="60" t="str">
        <f>IFERROR(IF(EOMONTH(B437,1)&gt;Questionnaire!$I$9,"  ",EOMONTH(B437,1)),"  ")</f>
        <v xml:space="preserve">  </v>
      </c>
      <c r="C439" s="61" t="s">
        <v>32</v>
      </c>
      <c r="D439" s="61"/>
      <c r="E439" s="84">
        <f>IFERROR(-VLOOKUP(B439,Calculations!$G$10:$N$448,8,FALSE),0)</f>
        <v>0</v>
      </c>
      <c r="F439" s="84"/>
      <c r="G439" s="61"/>
      <c r="H439" s="61" t="s">
        <v>102</v>
      </c>
      <c r="I439" s="61"/>
      <c r="J439" s="84">
        <f>K441</f>
        <v>0</v>
      </c>
      <c r="K439" s="84"/>
      <c r="L439" s="61"/>
      <c r="M439" s="61" t="s">
        <v>102</v>
      </c>
      <c r="N439" s="68"/>
      <c r="O439" s="84">
        <f>J439</f>
        <v>0</v>
      </c>
      <c r="P439" s="91"/>
    </row>
    <row r="440" spans="2:16" ht="15.75" hidden="1" x14ac:dyDescent="0.25">
      <c r="B440" s="74"/>
      <c r="C440" s="14" t="s">
        <v>33</v>
      </c>
      <c r="E440" s="86" t="str">
        <f>IFERROR(VLOOKUP(B439,Calculations!$G$10:$M$448,7,FALSE),0)</f>
        <v xml:space="preserve">  </v>
      </c>
      <c r="F440" s="86"/>
      <c r="H440" s="14" t="s">
        <v>35</v>
      </c>
      <c r="J440" s="86" t="str">
        <f>K442</f>
        <v xml:space="preserve">  </v>
      </c>
      <c r="K440" s="86"/>
      <c r="M440" s="14" t="s">
        <v>94</v>
      </c>
      <c r="N440" s="73"/>
      <c r="O440" s="86" t="str">
        <f>J440</f>
        <v xml:space="preserve">  </v>
      </c>
      <c r="P440" s="92"/>
    </row>
    <row r="441" spans="2:16" ht="15.75" hidden="1" x14ac:dyDescent="0.25">
      <c r="B441" s="74"/>
      <c r="C441" s="73"/>
      <c r="D441" s="14" t="s">
        <v>31</v>
      </c>
      <c r="E441" s="86"/>
      <c r="F441" s="86">
        <f>IFERROR(E439+E440,0)</f>
        <v>0</v>
      </c>
      <c r="H441" s="73"/>
      <c r="I441" s="14" t="s">
        <v>32</v>
      </c>
      <c r="J441" s="86"/>
      <c r="K441" s="86">
        <f>E439</f>
        <v>0</v>
      </c>
      <c r="M441" s="72"/>
      <c r="N441" s="14" t="s">
        <v>31</v>
      </c>
      <c r="O441" s="86"/>
      <c r="P441" s="92">
        <f>F441</f>
        <v>0</v>
      </c>
    </row>
    <row r="442" spans="2:16" ht="15.75" hidden="1" x14ac:dyDescent="0.25">
      <c r="B442" s="74"/>
      <c r="C442" s="73"/>
      <c r="E442" s="86"/>
      <c r="F442" s="86"/>
      <c r="H442" s="73"/>
      <c r="I442" s="14" t="s">
        <v>33</v>
      </c>
      <c r="J442" s="86"/>
      <c r="K442" s="86" t="str">
        <f>E440</f>
        <v xml:space="preserve">  </v>
      </c>
      <c r="M442" s="72"/>
      <c r="N442" s="73"/>
      <c r="O442" s="86"/>
      <c r="P442" s="92"/>
    </row>
    <row r="443" spans="2:16" ht="15.75" hidden="1" x14ac:dyDescent="0.25">
      <c r="B443" s="74"/>
      <c r="C443" s="73"/>
      <c r="E443" s="86"/>
      <c r="F443" s="86"/>
      <c r="H443" s="73"/>
      <c r="J443" s="86"/>
      <c r="K443" s="86"/>
      <c r="M443" s="72"/>
      <c r="N443" s="73"/>
      <c r="O443" s="86"/>
      <c r="P443" s="92"/>
    </row>
    <row r="444" spans="2:16" ht="15.75" hidden="1" x14ac:dyDescent="0.25">
      <c r="B444" s="70" t="str">
        <f>B439</f>
        <v xml:space="preserve">  </v>
      </c>
      <c r="C444" s="133" t="s">
        <v>34</v>
      </c>
      <c r="D444" s="133"/>
      <c r="E444" s="133"/>
      <c r="F444" s="133"/>
      <c r="H444" s="14" t="s">
        <v>103</v>
      </c>
      <c r="J444" s="86" t="str">
        <f>IFERROR(VLOOKUP(B444,Calculations!$Z$10:$AB$448,3,FALSE),0)</f>
        <v xml:space="preserve">  </v>
      </c>
      <c r="K444" s="86"/>
      <c r="M444" s="14" t="s">
        <v>104</v>
      </c>
      <c r="O444" s="86" t="str">
        <f>J444</f>
        <v xml:space="preserve">  </v>
      </c>
      <c r="P444" s="92"/>
    </row>
    <row r="445" spans="2:16" ht="15.75" hidden="1" x14ac:dyDescent="0.25">
      <c r="B445" s="74"/>
      <c r="C445" s="133"/>
      <c r="D445" s="133"/>
      <c r="E445" s="133"/>
      <c r="F445" s="133"/>
      <c r="H445" s="77"/>
      <c r="I445" s="14" t="s">
        <v>91</v>
      </c>
      <c r="J445" s="86"/>
      <c r="K445" s="86" t="str">
        <f>J444</f>
        <v xml:space="preserve">  </v>
      </c>
      <c r="M445" s="77"/>
      <c r="N445" s="14" t="s">
        <v>91</v>
      </c>
      <c r="O445" s="86"/>
      <c r="P445" s="92" t="str">
        <f>O444</f>
        <v xml:space="preserve">  </v>
      </c>
    </row>
    <row r="446" spans="2:16" ht="15.75" hidden="1" x14ac:dyDescent="0.25">
      <c r="B446" s="74"/>
      <c r="C446" s="133"/>
      <c r="D446" s="133"/>
      <c r="E446" s="133"/>
      <c r="F446" s="133"/>
      <c r="H446" s="77"/>
      <c r="J446" s="86"/>
      <c r="K446" s="86"/>
      <c r="M446" s="77"/>
      <c r="O446" s="86"/>
      <c r="P446" s="92"/>
    </row>
    <row r="447" spans="2:16" ht="15.75" hidden="1" x14ac:dyDescent="0.25">
      <c r="B447" s="74"/>
      <c r="C447" s="81"/>
      <c r="D447" s="81"/>
      <c r="E447" s="81"/>
      <c r="F447" s="81"/>
      <c r="H447" s="77"/>
      <c r="J447" s="86"/>
      <c r="K447" s="86"/>
      <c r="M447" s="77"/>
      <c r="O447" s="86"/>
      <c r="P447" s="92"/>
    </row>
    <row r="448" spans="2:16" ht="15.75" hidden="1" x14ac:dyDescent="0.25">
      <c r="B448" s="70" t="str">
        <f>B444</f>
        <v xml:space="preserve">  </v>
      </c>
      <c r="C448" s="14" t="s">
        <v>106</v>
      </c>
      <c r="E448" s="86" t="str">
        <f>IFERROR(VLOOKUP(B448,Calculations!$G$10:$W$448,17,FALSE),0)</f>
        <v xml:space="preserve">  </v>
      </c>
      <c r="F448" s="86"/>
      <c r="H448" s="133" t="s">
        <v>34</v>
      </c>
      <c r="I448" s="133"/>
      <c r="J448" s="133"/>
      <c r="K448" s="133"/>
      <c r="M448" s="14" t="s">
        <v>105</v>
      </c>
      <c r="O448" s="86" t="str">
        <f>E448</f>
        <v xml:space="preserve">  </v>
      </c>
      <c r="P448" s="92"/>
    </row>
    <row r="449" spans="2:16" ht="15.75" hidden="1" x14ac:dyDescent="0.25">
      <c r="B449" s="75"/>
      <c r="C449" s="82"/>
      <c r="D449" s="76" t="s">
        <v>31</v>
      </c>
      <c r="E449" s="89"/>
      <c r="F449" s="89" t="str">
        <f>E448</f>
        <v xml:space="preserve">  </v>
      </c>
      <c r="G449" s="76"/>
      <c r="H449" s="134"/>
      <c r="I449" s="134"/>
      <c r="J449" s="134"/>
      <c r="K449" s="134"/>
      <c r="L449" s="76"/>
      <c r="M449" s="82"/>
      <c r="N449" s="76" t="s">
        <v>31</v>
      </c>
      <c r="O449" s="89"/>
      <c r="P449" s="90" t="str">
        <f>O448</f>
        <v xml:space="preserve">  </v>
      </c>
    </row>
    <row r="450" spans="2:16" ht="15.75" hidden="1" x14ac:dyDescent="0.25">
      <c r="B450" s="60" t="str">
        <f>IFERROR(IF(EOMONTH(B448,1)&gt;Questionnaire!$I$9,"  ",EOMONTH(B448,1)),"  ")</f>
        <v xml:space="preserve">  </v>
      </c>
      <c r="C450" s="61" t="s">
        <v>32</v>
      </c>
      <c r="D450" s="61"/>
      <c r="E450" s="84">
        <f>IFERROR(-VLOOKUP(B450,Calculations!$G$10:$N$448,8,FALSE),0)</f>
        <v>0</v>
      </c>
      <c r="F450" s="84"/>
      <c r="G450" s="61"/>
      <c r="H450" s="61" t="s">
        <v>102</v>
      </c>
      <c r="I450" s="61"/>
      <c r="J450" s="84">
        <f>K452</f>
        <v>0</v>
      </c>
      <c r="K450" s="84"/>
      <c r="L450" s="61"/>
      <c r="M450" s="61" t="s">
        <v>102</v>
      </c>
      <c r="N450" s="68"/>
      <c r="O450" s="84">
        <f>J450</f>
        <v>0</v>
      </c>
      <c r="P450" s="91"/>
    </row>
    <row r="451" spans="2:16" ht="15.75" hidden="1" x14ac:dyDescent="0.25">
      <c r="B451" s="74"/>
      <c r="C451" s="14" t="s">
        <v>33</v>
      </c>
      <c r="E451" s="86" t="str">
        <f>IFERROR(VLOOKUP(B450,Calculations!$G$10:$M$448,7,FALSE),0)</f>
        <v xml:space="preserve">  </v>
      </c>
      <c r="F451" s="86"/>
      <c r="H451" s="14" t="s">
        <v>35</v>
      </c>
      <c r="J451" s="86" t="str">
        <f>K453</f>
        <v xml:space="preserve">  </v>
      </c>
      <c r="K451" s="86"/>
      <c r="M451" s="14" t="s">
        <v>94</v>
      </c>
      <c r="N451" s="73"/>
      <c r="O451" s="86" t="str">
        <f>J451</f>
        <v xml:space="preserve">  </v>
      </c>
      <c r="P451" s="92"/>
    </row>
    <row r="452" spans="2:16" ht="15.75" hidden="1" x14ac:dyDescent="0.25">
      <c r="B452" s="74"/>
      <c r="C452" s="73"/>
      <c r="D452" s="14" t="s">
        <v>31</v>
      </c>
      <c r="E452" s="86"/>
      <c r="F452" s="86">
        <f>IFERROR(E450+E451,0)</f>
        <v>0</v>
      </c>
      <c r="H452" s="73"/>
      <c r="I452" s="14" t="s">
        <v>32</v>
      </c>
      <c r="J452" s="86"/>
      <c r="K452" s="86">
        <f>E450</f>
        <v>0</v>
      </c>
      <c r="M452" s="72"/>
      <c r="N452" s="14" t="s">
        <v>31</v>
      </c>
      <c r="O452" s="86"/>
      <c r="P452" s="92">
        <f>F452</f>
        <v>0</v>
      </c>
    </row>
    <row r="453" spans="2:16" ht="15.75" hidden="1" x14ac:dyDescent="0.25">
      <c r="B453" s="74"/>
      <c r="C453" s="73"/>
      <c r="E453" s="86"/>
      <c r="F453" s="86"/>
      <c r="H453" s="73"/>
      <c r="I453" s="14" t="s">
        <v>33</v>
      </c>
      <c r="J453" s="86"/>
      <c r="K453" s="86" t="str">
        <f>E451</f>
        <v xml:space="preserve">  </v>
      </c>
      <c r="M453" s="72"/>
      <c r="N453" s="73"/>
      <c r="O453" s="86"/>
      <c r="P453" s="92"/>
    </row>
    <row r="454" spans="2:16" ht="15.75" hidden="1" x14ac:dyDescent="0.25">
      <c r="B454" s="74"/>
      <c r="C454" s="73"/>
      <c r="E454" s="86"/>
      <c r="F454" s="86"/>
      <c r="H454" s="73"/>
      <c r="J454" s="86"/>
      <c r="K454" s="86"/>
      <c r="M454" s="72"/>
      <c r="N454" s="73"/>
      <c r="O454" s="86"/>
      <c r="P454" s="92"/>
    </row>
    <row r="455" spans="2:16" ht="15.75" hidden="1" x14ac:dyDescent="0.25">
      <c r="B455" s="70" t="str">
        <f>B450</f>
        <v xml:space="preserve">  </v>
      </c>
      <c r="C455" s="133" t="s">
        <v>34</v>
      </c>
      <c r="D455" s="133"/>
      <c r="E455" s="133"/>
      <c r="F455" s="133"/>
      <c r="H455" s="14" t="s">
        <v>103</v>
      </c>
      <c r="J455" s="86" t="str">
        <f>IFERROR(VLOOKUP(B455,Calculations!$Z$10:$AB$448,3,FALSE),0)</f>
        <v xml:space="preserve">  </v>
      </c>
      <c r="K455" s="86"/>
      <c r="M455" s="14" t="s">
        <v>104</v>
      </c>
      <c r="O455" s="86" t="str">
        <f>J455</f>
        <v xml:space="preserve">  </v>
      </c>
      <c r="P455" s="92"/>
    </row>
    <row r="456" spans="2:16" ht="15.75" hidden="1" x14ac:dyDescent="0.25">
      <c r="B456" s="74"/>
      <c r="C456" s="133"/>
      <c r="D456" s="133"/>
      <c r="E456" s="133"/>
      <c r="F456" s="133"/>
      <c r="H456" s="77"/>
      <c r="I456" s="14" t="s">
        <v>91</v>
      </c>
      <c r="J456" s="86"/>
      <c r="K456" s="86" t="str">
        <f>J455</f>
        <v xml:space="preserve">  </v>
      </c>
      <c r="M456" s="77"/>
      <c r="N456" s="14" t="s">
        <v>91</v>
      </c>
      <c r="O456" s="86"/>
      <c r="P456" s="92" t="str">
        <f>O455</f>
        <v xml:space="preserve">  </v>
      </c>
    </row>
    <row r="457" spans="2:16" ht="15.75" hidden="1" x14ac:dyDescent="0.25">
      <c r="B457" s="74"/>
      <c r="C457" s="133"/>
      <c r="D457" s="133"/>
      <c r="E457" s="133"/>
      <c r="F457" s="133"/>
      <c r="H457" s="77"/>
      <c r="J457" s="86"/>
      <c r="K457" s="86"/>
      <c r="M457" s="77"/>
      <c r="O457" s="86"/>
      <c r="P457" s="92"/>
    </row>
    <row r="458" spans="2:16" ht="15.75" hidden="1" x14ac:dyDescent="0.25">
      <c r="B458" s="74"/>
      <c r="C458" s="81"/>
      <c r="D458" s="81"/>
      <c r="E458" s="81"/>
      <c r="F458" s="81"/>
      <c r="H458" s="77"/>
      <c r="J458" s="86"/>
      <c r="K458" s="86"/>
      <c r="M458" s="77"/>
      <c r="O458" s="86"/>
      <c r="P458" s="92"/>
    </row>
    <row r="459" spans="2:16" ht="15.75" hidden="1" x14ac:dyDescent="0.25">
      <c r="B459" s="70" t="str">
        <f>B455</f>
        <v xml:space="preserve">  </v>
      </c>
      <c r="C459" s="14" t="s">
        <v>106</v>
      </c>
      <c r="E459" s="86" t="str">
        <f>IFERROR(VLOOKUP(B459,Calculations!$G$10:$W$448,17,FALSE),0)</f>
        <v xml:space="preserve">  </v>
      </c>
      <c r="F459" s="86"/>
      <c r="H459" s="133" t="s">
        <v>34</v>
      </c>
      <c r="I459" s="133"/>
      <c r="J459" s="133"/>
      <c r="K459" s="133"/>
      <c r="M459" s="14" t="s">
        <v>105</v>
      </c>
      <c r="O459" s="86" t="str">
        <f>E459</f>
        <v xml:space="preserve">  </v>
      </c>
      <c r="P459" s="92"/>
    </row>
    <row r="460" spans="2:16" ht="15.75" hidden="1" x14ac:dyDescent="0.25">
      <c r="B460" s="75"/>
      <c r="C460" s="82"/>
      <c r="D460" s="76" t="s">
        <v>31</v>
      </c>
      <c r="E460" s="89"/>
      <c r="F460" s="89" t="str">
        <f>E459</f>
        <v xml:space="preserve">  </v>
      </c>
      <c r="G460" s="76"/>
      <c r="H460" s="134"/>
      <c r="I460" s="134"/>
      <c r="J460" s="134"/>
      <c r="K460" s="134"/>
      <c r="L460" s="76"/>
      <c r="M460" s="82"/>
      <c r="N460" s="76" t="s">
        <v>31</v>
      </c>
      <c r="O460" s="89"/>
      <c r="P460" s="90" t="str">
        <f>O459</f>
        <v xml:space="preserve">  </v>
      </c>
    </row>
    <row r="461" spans="2:16" ht="15.75" hidden="1" x14ac:dyDescent="0.25">
      <c r="B461" s="60" t="str">
        <f>IFERROR(IF(EOMONTH(B459,1)&gt;Questionnaire!$I$9,"  ",EOMONTH(B459,1)),"  ")</f>
        <v xml:space="preserve">  </v>
      </c>
      <c r="C461" s="61" t="s">
        <v>32</v>
      </c>
      <c r="D461" s="61"/>
      <c r="E461" s="84">
        <f>IFERROR(-VLOOKUP(B461,Calculations!$G$10:$N$448,8,FALSE),0)</f>
        <v>0</v>
      </c>
      <c r="F461" s="84"/>
      <c r="G461" s="61"/>
      <c r="H461" s="61" t="s">
        <v>102</v>
      </c>
      <c r="I461" s="61"/>
      <c r="J461" s="84">
        <f>K463</f>
        <v>0</v>
      </c>
      <c r="K461" s="84"/>
      <c r="L461" s="61"/>
      <c r="M461" s="61" t="s">
        <v>102</v>
      </c>
      <c r="N461" s="68"/>
      <c r="O461" s="84">
        <f>J461</f>
        <v>0</v>
      </c>
      <c r="P461" s="91"/>
    </row>
    <row r="462" spans="2:16" ht="15.75" hidden="1" x14ac:dyDescent="0.25">
      <c r="B462" s="74"/>
      <c r="C462" s="14" t="s">
        <v>33</v>
      </c>
      <c r="E462" s="86" t="str">
        <f>IFERROR(VLOOKUP(B461,Calculations!$G$10:$M$448,7,FALSE),0)</f>
        <v xml:space="preserve">  </v>
      </c>
      <c r="F462" s="86"/>
      <c r="H462" s="14" t="s">
        <v>35</v>
      </c>
      <c r="J462" s="86" t="str">
        <f>K464</f>
        <v xml:space="preserve">  </v>
      </c>
      <c r="K462" s="86"/>
      <c r="M462" s="14" t="s">
        <v>94</v>
      </c>
      <c r="N462" s="73"/>
      <c r="O462" s="86" t="str">
        <f>J462</f>
        <v xml:space="preserve">  </v>
      </c>
      <c r="P462" s="92"/>
    </row>
    <row r="463" spans="2:16" ht="15.75" hidden="1" x14ac:dyDescent="0.25">
      <c r="B463" s="74"/>
      <c r="C463" s="73"/>
      <c r="D463" s="14" t="s">
        <v>31</v>
      </c>
      <c r="E463" s="86"/>
      <c r="F463" s="86">
        <f>IFERROR(E461+E462,0)</f>
        <v>0</v>
      </c>
      <c r="H463" s="73"/>
      <c r="I463" s="14" t="s">
        <v>32</v>
      </c>
      <c r="J463" s="86"/>
      <c r="K463" s="86">
        <f>E461</f>
        <v>0</v>
      </c>
      <c r="M463" s="72"/>
      <c r="N463" s="14" t="s">
        <v>31</v>
      </c>
      <c r="O463" s="86"/>
      <c r="P463" s="92">
        <f>F463</f>
        <v>0</v>
      </c>
    </row>
    <row r="464" spans="2:16" ht="15.75" hidden="1" x14ac:dyDescent="0.25">
      <c r="B464" s="74"/>
      <c r="C464" s="73"/>
      <c r="E464" s="86"/>
      <c r="F464" s="86"/>
      <c r="H464" s="73"/>
      <c r="I464" s="14" t="s">
        <v>33</v>
      </c>
      <c r="J464" s="86"/>
      <c r="K464" s="86" t="str">
        <f>E462</f>
        <v xml:space="preserve">  </v>
      </c>
      <c r="M464" s="72"/>
      <c r="N464" s="73"/>
      <c r="O464" s="86"/>
      <c r="P464" s="92"/>
    </row>
    <row r="465" spans="2:16" ht="15.75" hidden="1" x14ac:dyDescent="0.25">
      <c r="B465" s="74"/>
      <c r="C465" s="73"/>
      <c r="E465" s="86"/>
      <c r="F465" s="86"/>
      <c r="H465" s="73"/>
      <c r="J465" s="86"/>
      <c r="K465" s="86"/>
      <c r="M465" s="72"/>
      <c r="N465" s="73"/>
      <c r="O465" s="86"/>
      <c r="P465" s="92"/>
    </row>
    <row r="466" spans="2:16" ht="15.75" hidden="1" x14ac:dyDescent="0.25">
      <c r="B466" s="70" t="str">
        <f>B461</f>
        <v xml:space="preserve">  </v>
      </c>
      <c r="C466" s="133" t="s">
        <v>34</v>
      </c>
      <c r="D466" s="133"/>
      <c r="E466" s="133"/>
      <c r="F466" s="133"/>
      <c r="H466" s="14" t="s">
        <v>103</v>
      </c>
      <c r="J466" s="86" t="str">
        <f>IFERROR(VLOOKUP(B466,Calculations!$Z$10:$AB$448,3,FALSE),0)</f>
        <v xml:space="preserve">  </v>
      </c>
      <c r="K466" s="86"/>
      <c r="M466" s="14" t="s">
        <v>104</v>
      </c>
      <c r="O466" s="86" t="str">
        <f>J466</f>
        <v xml:space="preserve">  </v>
      </c>
      <c r="P466" s="92"/>
    </row>
    <row r="467" spans="2:16" ht="15.75" hidden="1" x14ac:dyDescent="0.25">
      <c r="B467" s="74"/>
      <c r="C467" s="133"/>
      <c r="D467" s="133"/>
      <c r="E467" s="133"/>
      <c r="F467" s="133"/>
      <c r="H467" s="77"/>
      <c r="I467" s="14" t="s">
        <v>91</v>
      </c>
      <c r="J467" s="86"/>
      <c r="K467" s="86" t="str">
        <f>J466</f>
        <v xml:space="preserve">  </v>
      </c>
      <c r="M467" s="77"/>
      <c r="N467" s="14" t="s">
        <v>91</v>
      </c>
      <c r="O467" s="86"/>
      <c r="P467" s="92" t="str">
        <f>O466</f>
        <v xml:space="preserve">  </v>
      </c>
    </row>
    <row r="468" spans="2:16" ht="15.75" hidden="1" x14ac:dyDescent="0.25">
      <c r="B468" s="74"/>
      <c r="C468" s="133"/>
      <c r="D468" s="133"/>
      <c r="E468" s="133"/>
      <c r="F468" s="133"/>
      <c r="H468" s="77"/>
      <c r="J468" s="86"/>
      <c r="K468" s="86"/>
      <c r="M468" s="77"/>
      <c r="O468" s="86"/>
      <c r="P468" s="92"/>
    </row>
    <row r="469" spans="2:16" ht="15.75" hidden="1" x14ac:dyDescent="0.25">
      <c r="B469" s="74"/>
      <c r="C469" s="81"/>
      <c r="D469" s="81"/>
      <c r="E469" s="81"/>
      <c r="F469" s="81"/>
      <c r="H469" s="77"/>
      <c r="J469" s="86"/>
      <c r="K469" s="86"/>
      <c r="M469" s="77"/>
      <c r="O469" s="86"/>
      <c r="P469" s="92"/>
    </row>
    <row r="470" spans="2:16" ht="15.75" hidden="1" x14ac:dyDescent="0.25">
      <c r="B470" s="70" t="str">
        <f>B466</f>
        <v xml:space="preserve">  </v>
      </c>
      <c r="C470" s="14" t="s">
        <v>106</v>
      </c>
      <c r="E470" s="86" t="str">
        <f>IFERROR(VLOOKUP(B470,Calculations!$G$10:$W$448,17,FALSE),0)</f>
        <v xml:space="preserve">  </v>
      </c>
      <c r="F470" s="86"/>
      <c r="H470" s="133" t="s">
        <v>34</v>
      </c>
      <c r="I470" s="133"/>
      <c r="J470" s="133"/>
      <c r="K470" s="133"/>
      <c r="M470" s="14" t="s">
        <v>105</v>
      </c>
      <c r="O470" s="86" t="str">
        <f>E470</f>
        <v xml:space="preserve">  </v>
      </c>
      <c r="P470" s="92"/>
    </row>
    <row r="471" spans="2:16" ht="15.75" hidden="1" x14ac:dyDescent="0.25">
      <c r="B471" s="75"/>
      <c r="C471" s="82"/>
      <c r="D471" s="76" t="s">
        <v>31</v>
      </c>
      <c r="E471" s="89"/>
      <c r="F471" s="89" t="str">
        <f>E470</f>
        <v xml:space="preserve">  </v>
      </c>
      <c r="G471" s="76"/>
      <c r="H471" s="134"/>
      <c r="I471" s="134"/>
      <c r="J471" s="134"/>
      <c r="K471" s="134"/>
      <c r="L471" s="76"/>
      <c r="M471" s="82"/>
      <c r="N471" s="76" t="s">
        <v>31</v>
      </c>
      <c r="O471" s="89"/>
      <c r="P471" s="90" t="str">
        <f>O470</f>
        <v xml:space="preserve">  </v>
      </c>
    </row>
    <row r="472" spans="2:16" ht="15.75" hidden="1" x14ac:dyDescent="0.25">
      <c r="B472" s="60" t="str">
        <f>IFERROR(IF(EOMONTH(B470,1)&gt;Questionnaire!$I$9,"  ",EOMONTH(B470,1)),"  ")</f>
        <v xml:space="preserve">  </v>
      </c>
      <c r="C472" s="61" t="s">
        <v>32</v>
      </c>
      <c r="D472" s="61"/>
      <c r="E472" s="84">
        <f>IFERROR(-VLOOKUP(B472,Calculations!$G$10:$N$448,8,FALSE),0)</f>
        <v>0</v>
      </c>
      <c r="F472" s="84"/>
      <c r="G472" s="61"/>
      <c r="H472" s="61" t="s">
        <v>102</v>
      </c>
      <c r="I472" s="61"/>
      <c r="J472" s="84">
        <f>K474</f>
        <v>0</v>
      </c>
      <c r="K472" s="84"/>
      <c r="L472" s="61"/>
      <c r="M472" s="61" t="s">
        <v>102</v>
      </c>
      <c r="N472" s="68"/>
      <c r="O472" s="84">
        <f>J472</f>
        <v>0</v>
      </c>
      <c r="P472" s="91"/>
    </row>
    <row r="473" spans="2:16" ht="15.75" hidden="1" x14ac:dyDescent="0.25">
      <c r="B473" s="74"/>
      <c r="C473" s="14" t="s">
        <v>33</v>
      </c>
      <c r="E473" s="86" t="str">
        <f>IFERROR(VLOOKUP(B472,Calculations!$G$10:$M$448,7,FALSE),0)</f>
        <v xml:space="preserve">  </v>
      </c>
      <c r="F473" s="86"/>
      <c r="H473" s="14" t="s">
        <v>35</v>
      </c>
      <c r="J473" s="86" t="str">
        <f>K475</f>
        <v xml:space="preserve">  </v>
      </c>
      <c r="K473" s="86"/>
      <c r="M473" s="14" t="s">
        <v>94</v>
      </c>
      <c r="N473" s="73"/>
      <c r="O473" s="86" t="str">
        <f>J473</f>
        <v xml:space="preserve">  </v>
      </c>
      <c r="P473" s="92"/>
    </row>
    <row r="474" spans="2:16" ht="15.75" hidden="1" x14ac:dyDescent="0.25">
      <c r="B474" s="74"/>
      <c r="C474" s="73"/>
      <c r="D474" s="14" t="s">
        <v>31</v>
      </c>
      <c r="E474" s="86"/>
      <c r="F474" s="86">
        <f>IFERROR(E472+E473,0)</f>
        <v>0</v>
      </c>
      <c r="H474" s="73"/>
      <c r="I474" s="14" t="s">
        <v>32</v>
      </c>
      <c r="J474" s="86"/>
      <c r="K474" s="86">
        <f>E472</f>
        <v>0</v>
      </c>
      <c r="M474" s="72"/>
      <c r="N474" s="14" t="s">
        <v>31</v>
      </c>
      <c r="O474" s="86"/>
      <c r="P474" s="92">
        <f>F474</f>
        <v>0</v>
      </c>
    </row>
    <row r="475" spans="2:16" ht="15.75" hidden="1" x14ac:dyDescent="0.25">
      <c r="B475" s="74"/>
      <c r="C475" s="73"/>
      <c r="E475" s="86"/>
      <c r="F475" s="86"/>
      <c r="H475" s="73"/>
      <c r="I475" s="14" t="s">
        <v>33</v>
      </c>
      <c r="J475" s="86"/>
      <c r="K475" s="86" t="str">
        <f>E473</f>
        <v xml:space="preserve">  </v>
      </c>
      <c r="M475" s="72"/>
      <c r="N475" s="73"/>
      <c r="O475" s="86"/>
      <c r="P475" s="92"/>
    </row>
    <row r="476" spans="2:16" ht="15.75" hidden="1" x14ac:dyDescent="0.25">
      <c r="B476" s="74"/>
      <c r="C476" s="73"/>
      <c r="E476" s="86"/>
      <c r="F476" s="86"/>
      <c r="H476" s="73"/>
      <c r="J476" s="86"/>
      <c r="K476" s="86"/>
      <c r="M476" s="72"/>
      <c r="N476" s="73"/>
      <c r="O476" s="86"/>
      <c r="P476" s="92"/>
    </row>
    <row r="477" spans="2:16" ht="15.75" hidden="1" x14ac:dyDescent="0.25">
      <c r="B477" s="70" t="str">
        <f>B472</f>
        <v xml:space="preserve">  </v>
      </c>
      <c r="C477" s="133" t="s">
        <v>34</v>
      </c>
      <c r="D477" s="133"/>
      <c r="E477" s="133"/>
      <c r="F477" s="133"/>
      <c r="H477" s="14" t="s">
        <v>103</v>
      </c>
      <c r="J477" s="86" t="str">
        <f>IFERROR(VLOOKUP(B477,Calculations!$Z$10:$AB$448,3,FALSE),0)</f>
        <v xml:space="preserve">  </v>
      </c>
      <c r="K477" s="86"/>
      <c r="M477" s="14" t="s">
        <v>104</v>
      </c>
      <c r="O477" s="86" t="str">
        <f>J477</f>
        <v xml:space="preserve">  </v>
      </c>
      <c r="P477" s="92"/>
    </row>
    <row r="478" spans="2:16" ht="15.75" hidden="1" x14ac:dyDescent="0.25">
      <c r="B478" s="74"/>
      <c r="C478" s="133"/>
      <c r="D478" s="133"/>
      <c r="E478" s="133"/>
      <c r="F478" s="133"/>
      <c r="H478" s="77"/>
      <c r="I478" s="14" t="s">
        <v>91</v>
      </c>
      <c r="J478" s="86"/>
      <c r="K478" s="86" t="str">
        <f>J477</f>
        <v xml:space="preserve">  </v>
      </c>
      <c r="M478" s="77"/>
      <c r="N478" s="14" t="s">
        <v>91</v>
      </c>
      <c r="O478" s="86"/>
      <c r="P478" s="92" t="str">
        <f>O477</f>
        <v xml:space="preserve">  </v>
      </c>
    </row>
    <row r="479" spans="2:16" ht="15.75" hidden="1" x14ac:dyDescent="0.25">
      <c r="B479" s="74"/>
      <c r="C479" s="133"/>
      <c r="D479" s="133"/>
      <c r="E479" s="133"/>
      <c r="F479" s="133"/>
      <c r="H479" s="77"/>
      <c r="J479" s="86"/>
      <c r="K479" s="86"/>
      <c r="M479" s="77"/>
      <c r="O479" s="86"/>
      <c r="P479" s="92"/>
    </row>
    <row r="480" spans="2:16" ht="15.75" hidden="1" x14ac:dyDescent="0.25">
      <c r="B480" s="74"/>
      <c r="C480" s="81"/>
      <c r="D480" s="81"/>
      <c r="E480" s="81"/>
      <c r="F480" s="81"/>
      <c r="H480" s="77"/>
      <c r="J480" s="86"/>
      <c r="K480" s="86"/>
      <c r="M480" s="77"/>
      <c r="O480" s="86"/>
      <c r="P480" s="92"/>
    </row>
    <row r="481" spans="2:16" ht="15.75" hidden="1" x14ac:dyDescent="0.25">
      <c r="B481" s="70" t="str">
        <f>B477</f>
        <v xml:space="preserve">  </v>
      </c>
      <c r="C481" s="14" t="s">
        <v>106</v>
      </c>
      <c r="E481" s="86" t="str">
        <f>IFERROR(VLOOKUP(B481,Calculations!$G$10:$W$448,17,FALSE),0)</f>
        <v xml:space="preserve">  </v>
      </c>
      <c r="F481" s="86"/>
      <c r="H481" s="133" t="s">
        <v>34</v>
      </c>
      <c r="I481" s="133"/>
      <c r="J481" s="133"/>
      <c r="K481" s="133"/>
      <c r="M481" s="14" t="s">
        <v>105</v>
      </c>
      <c r="O481" s="86" t="str">
        <f>E481</f>
        <v xml:space="preserve">  </v>
      </c>
      <c r="P481" s="92"/>
    </row>
    <row r="482" spans="2:16" ht="15.75" hidden="1" x14ac:dyDescent="0.25">
      <c r="B482" s="75"/>
      <c r="C482" s="82"/>
      <c r="D482" s="76" t="s">
        <v>31</v>
      </c>
      <c r="E482" s="89"/>
      <c r="F482" s="89" t="str">
        <f>E481</f>
        <v xml:space="preserve">  </v>
      </c>
      <c r="G482" s="76"/>
      <c r="H482" s="134"/>
      <c r="I482" s="134"/>
      <c r="J482" s="134"/>
      <c r="K482" s="134"/>
      <c r="L482" s="76"/>
      <c r="M482" s="82"/>
      <c r="N482" s="76" t="s">
        <v>31</v>
      </c>
      <c r="O482" s="89"/>
      <c r="P482" s="90" t="str">
        <f>O481</f>
        <v xml:space="preserve">  </v>
      </c>
    </row>
    <row r="483" spans="2:16" ht="15.75" hidden="1" x14ac:dyDescent="0.25">
      <c r="B483" s="60" t="str">
        <f>IFERROR(IF(EOMONTH(B481,1)&gt;Questionnaire!$I$9,"  ",EOMONTH(B481,1)),"  ")</f>
        <v xml:space="preserve">  </v>
      </c>
      <c r="C483" s="61" t="s">
        <v>32</v>
      </c>
      <c r="D483" s="61"/>
      <c r="E483" s="84">
        <f>IFERROR(-VLOOKUP(B483,Calculations!$G$10:$N$448,8,FALSE),0)</f>
        <v>0</v>
      </c>
      <c r="F483" s="84"/>
      <c r="G483" s="61"/>
      <c r="H483" s="61" t="s">
        <v>102</v>
      </c>
      <c r="I483" s="61"/>
      <c r="J483" s="84">
        <f>K485</f>
        <v>0</v>
      </c>
      <c r="K483" s="84"/>
      <c r="L483" s="61"/>
      <c r="M483" s="61" t="s">
        <v>102</v>
      </c>
      <c r="N483" s="68"/>
      <c r="O483" s="84">
        <f>J483</f>
        <v>0</v>
      </c>
      <c r="P483" s="91"/>
    </row>
    <row r="484" spans="2:16" ht="15.75" hidden="1" x14ac:dyDescent="0.25">
      <c r="B484" s="74"/>
      <c r="C484" s="14" t="s">
        <v>33</v>
      </c>
      <c r="E484" s="86" t="str">
        <f>IFERROR(VLOOKUP(B483,Calculations!$G$10:$M$448,7,FALSE),0)</f>
        <v xml:space="preserve">  </v>
      </c>
      <c r="F484" s="86"/>
      <c r="H484" s="14" t="s">
        <v>35</v>
      </c>
      <c r="J484" s="86" t="str">
        <f>K486</f>
        <v xml:space="preserve">  </v>
      </c>
      <c r="K484" s="86"/>
      <c r="M484" s="14" t="s">
        <v>94</v>
      </c>
      <c r="N484" s="73"/>
      <c r="O484" s="86" t="str">
        <f>J484</f>
        <v xml:space="preserve">  </v>
      </c>
      <c r="P484" s="92"/>
    </row>
    <row r="485" spans="2:16" ht="15.75" hidden="1" x14ac:dyDescent="0.25">
      <c r="B485" s="74"/>
      <c r="C485" s="73"/>
      <c r="D485" s="14" t="s">
        <v>31</v>
      </c>
      <c r="E485" s="86"/>
      <c r="F485" s="86">
        <f>IFERROR(E483+E484,0)</f>
        <v>0</v>
      </c>
      <c r="H485" s="73"/>
      <c r="I485" s="14" t="s">
        <v>32</v>
      </c>
      <c r="J485" s="86"/>
      <c r="K485" s="86">
        <f>E483</f>
        <v>0</v>
      </c>
      <c r="M485" s="72"/>
      <c r="N485" s="14" t="s">
        <v>31</v>
      </c>
      <c r="O485" s="86"/>
      <c r="P485" s="92">
        <f>F485</f>
        <v>0</v>
      </c>
    </row>
    <row r="486" spans="2:16" ht="15.75" hidden="1" x14ac:dyDescent="0.25">
      <c r="B486" s="74"/>
      <c r="C486" s="73"/>
      <c r="E486" s="86"/>
      <c r="F486" s="86"/>
      <c r="H486" s="73"/>
      <c r="I486" s="14" t="s">
        <v>33</v>
      </c>
      <c r="J486" s="86"/>
      <c r="K486" s="86" t="str">
        <f>E484</f>
        <v xml:space="preserve">  </v>
      </c>
      <c r="M486" s="72"/>
      <c r="N486" s="73"/>
      <c r="O486" s="86"/>
      <c r="P486" s="92"/>
    </row>
    <row r="487" spans="2:16" ht="15.75" hidden="1" x14ac:dyDescent="0.25">
      <c r="B487" s="74"/>
      <c r="C487" s="73"/>
      <c r="E487" s="86"/>
      <c r="F487" s="86"/>
      <c r="H487" s="73"/>
      <c r="J487" s="86"/>
      <c r="K487" s="86"/>
      <c r="M487" s="72"/>
      <c r="N487" s="73"/>
      <c r="O487" s="86"/>
      <c r="P487" s="92"/>
    </row>
    <row r="488" spans="2:16" ht="15.75" hidden="1" x14ac:dyDescent="0.25">
      <c r="B488" s="70" t="str">
        <f>B483</f>
        <v xml:space="preserve">  </v>
      </c>
      <c r="C488" s="133" t="s">
        <v>34</v>
      </c>
      <c r="D488" s="133"/>
      <c r="E488" s="133"/>
      <c r="F488" s="133"/>
      <c r="H488" s="14" t="s">
        <v>103</v>
      </c>
      <c r="J488" s="86" t="str">
        <f>IFERROR(VLOOKUP(B488,Calculations!$Z$10:$AB$448,3,FALSE),0)</f>
        <v xml:space="preserve">  </v>
      </c>
      <c r="K488" s="86"/>
      <c r="M488" s="14" t="s">
        <v>104</v>
      </c>
      <c r="O488" s="86" t="str">
        <f>J488</f>
        <v xml:space="preserve">  </v>
      </c>
      <c r="P488" s="92"/>
    </row>
    <row r="489" spans="2:16" ht="15.75" hidden="1" x14ac:dyDescent="0.25">
      <c r="B489" s="74"/>
      <c r="C489" s="133"/>
      <c r="D489" s="133"/>
      <c r="E489" s="133"/>
      <c r="F489" s="133"/>
      <c r="H489" s="77"/>
      <c r="I489" s="14" t="s">
        <v>91</v>
      </c>
      <c r="J489" s="86"/>
      <c r="K489" s="86" t="str">
        <f>J488</f>
        <v xml:space="preserve">  </v>
      </c>
      <c r="M489" s="77"/>
      <c r="N489" s="14" t="s">
        <v>91</v>
      </c>
      <c r="O489" s="86"/>
      <c r="P489" s="92" t="str">
        <f>O488</f>
        <v xml:space="preserve">  </v>
      </c>
    </row>
    <row r="490" spans="2:16" ht="15.75" hidden="1" x14ac:dyDescent="0.25">
      <c r="B490" s="74"/>
      <c r="C490" s="133"/>
      <c r="D490" s="133"/>
      <c r="E490" s="133"/>
      <c r="F490" s="133"/>
      <c r="H490" s="77"/>
      <c r="J490" s="86"/>
      <c r="K490" s="86"/>
      <c r="M490" s="77"/>
      <c r="O490" s="86"/>
      <c r="P490" s="92"/>
    </row>
    <row r="491" spans="2:16" ht="15.75" hidden="1" x14ac:dyDescent="0.25">
      <c r="B491" s="74"/>
      <c r="C491" s="81"/>
      <c r="D491" s="81"/>
      <c r="E491" s="81"/>
      <c r="F491" s="81"/>
      <c r="H491" s="77"/>
      <c r="J491" s="86"/>
      <c r="K491" s="86"/>
      <c r="M491" s="77"/>
      <c r="O491" s="86"/>
      <c r="P491" s="92"/>
    </row>
    <row r="492" spans="2:16" ht="15.75" hidden="1" x14ac:dyDescent="0.25">
      <c r="B492" s="70" t="str">
        <f>B488</f>
        <v xml:space="preserve">  </v>
      </c>
      <c r="C492" s="14" t="s">
        <v>106</v>
      </c>
      <c r="E492" s="86" t="str">
        <f>IFERROR(VLOOKUP(B492,Calculations!$G$10:$W$448,17,FALSE),0)</f>
        <v xml:space="preserve">  </v>
      </c>
      <c r="F492" s="86"/>
      <c r="H492" s="133" t="s">
        <v>34</v>
      </c>
      <c r="I492" s="133"/>
      <c r="J492" s="133"/>
      <c r="K492" s="133"/>
      <c r="M492" s="14" t="s">
        <v>105</v>
      </c>
      <c r="O492" s="86" t="str">
        <f>E492</f>
        <v xml:space="preserve">  </v>
      </c>
      <c r="P492" s="92"/>
    </row>
    <row r="493" spans="2:16" ht="15.75" hidden="1" x14ac:dyDescent="0.25">
      <c r="B493" s="75"/>
      <c r="C493" s="82"/>
      <c r="D493" s="76" t="s">
        <v>31</v>
      </c>
      <c r="E493" s="89"/>
      <c r="F493" s="89" t="str">
        <f>E492</f>
        <v xml:space="preserve">  </v>
      </c>
      <c r="G493" s="76"/>
      <c r="H493" s="134"/>
      <c r="I493" s="134"/>
      <c r="J493" s="134"/>
      <c r="K493" s="134"/>
      <c r="L493" s="76"/>
      <c r="M493" s="82"/>
      <c r="N493" s="76" t="s">
        <v>31</v>
      </c>
      <c r="O493" s="89"/>
      <c r="P493" s="90" t="str">
        <f>O492</f>
        <v xml:space="preserve">  </v>
      </c>
    </row>
    <row r="494" spans="2:16" ht="15.75" hidden="1" x14ac:dyDescent="0.25">
      <c r="B494" s="60" t="str">
        <f>IFERROR(IF(EOMONTH(B492,1)&gt;Questionnaire!$I$9,"  ",EOMONTH(B492,1)),"  ")</f>
        <v xml:space="preserve">  </v>
      </c>
      <c r="C494" s="61" t="s">
        <v>32</v>
      </c>
      <c r="D494" s="61"/>
      <c r="E494" s="84">
        <f>IFERROR(-VLOOKUP(B494,Calculations!$G$10:$N$448,8,FALSE),0)</f>
        <v>0</v>
      </c>
      <c r="F494" s="84"/>
      <c r="G494" s="61"/>
      <c r="H494" s="61" t="s">
        <v>102</v>
      </c>
      <c r="I494" s="61"/>
      <c r="J494" s="84">
        <f>K496</f>
        <v>0</v>
      </c>
      <c r="K494" s="84"/>
      <c r="L494" s="61"/>
      <c r="M494" s="61" t="s">
        <v>102</v>
      </c>
      <c r="N494" s="68"/>
      <c r="O494" s="84">
        <f>J494</f>
        <v>0</v>
      </c>
      <c r="P494" s="91"/>
    </row>
    <row r="495" spans="2:16" ht="15.75" hidden="1" x14ac:dyDescent="0.25">
      <c r="B495" s="74"/>
      <c r="C495" s="14" t="s">
        <v>33</v>
      </c>
      <c r="E495" s="86" t="str">
        <f>IFERROR(VLOOKUP(B494,Calculations!$G$10:$M$448,7,FALSE),0)</f>
        <v xml:space="preserve">  </v>
      </c>
      <c r="F495" s="86"/>
      <c r="H495" s="14" t="s">
        <v>35</v>
      </c>
      <c r="J495" s="86" t="str">
        <f>K497</f>
        <v xml:space="preserve">  </v>
      </c>
      <c r="K495" s="86"/>
      <c r="M495" s="14" t="s">
        <v>94</v>
      </c>
      <c r="N495" s="73"/>
      <c r="O495" s="86" t="str">
        <f>J495</f>
        <v xml:space="preserve">  </v>
      </c>
      <c r="P495" s="92"/>
    </row>
    <row r="496" spans="2:16" ht="15.75" hidden="1" x14ac:dyDescent="0.25">
      <c r="B496" s="74"/>
      <c r="C496" s="73"/>
      <c r="D496" s="14" t="s">
        <v>31</v>
      </c>
      <c r="E496" s="86"/>
      <c r="F496" s="86">
        <f>IFERROR(E494+E495,0)</f>
        <v>0</v>
      </c>
      <c r="H496" s="73"/>
      <c r="I496" s="14" t="s">
        <v>32</v>
      </c>
      <c r="J496" s="86"/>
      <c r="K496" s="86">
        <f>E494</f>
        <v>0</v>
      </c>
      <c r="M496" s="72"/>
      <c r="N496" s="14" t="s">
        <v>31</v>
      </c>
      <c r="O496" s="86"/>
      <c r="P496" s="92">
        <f>F496</f>
        <v>0</v>
      </c>
    </row>
    <row r="497" spans="2:16" ht="15.75" hidden="1" x14ac:dyDescent="0.25">
      <c r="B497" s="74"/>
      <c r="C497" s="73"/>
      <c r="E497" s="86"/>
      <c r="F497" s="86"/>
      <c r="H497" s="73"/>
      <c r="I497" s="14" t="s">
        <v>33</v>
      </c>
      <c r="J497" s="86"/>
      <c r="K497" s="86" t="str">
        <f>E495</f>
        <v xml:space="preserve">  </v>
      </c>
      <c r="M497" s="72"/>
      <c r="N497" s="73"/>
      <c r="O497" s="86"/>
      <c r="P497" s="92"/>
    </row>
    <row r="498" spans="2:16" ht="15.75" hidden="1" x14ac:dyDescent="0.25">
      <c r="B498" s="74"/>
      <c r="C498" s="73"/>
      <c r="E498" s="86"/>
      <c r="F498" s="86"/>
      <c r="H498" s="73"/>
      <c r="J498" s="86"/>
      <c r="K498" s="86"/>
      <c r="M498" s="72"/>
      <c r="N498" s="73"/>
      <c r="O498" s="86"/>
      <c r="P498" s="92"/>
    </row>
    <row r="499" spans="2:16" ht="15.75" hidden="1" x14ac:dyDescent="0.25">
      <c r="B499" s="70" t="str">
        <f>B494</f>
        <v xml:space="preserve">  </v>
      </c>
      <c r="C499" s="133" t="s">
        <v>34</v>
      </c>
      <c r="D499" s="133"/>
      <c r="E499" s="133"/>
      <c r="F499" s="133"/>
      <c r="H499" s="14" t="s">
        <v>103</v>
      </c>
      <c r="J499" s="86" t="str">
        <f>IFERROR(VLOOKUP(B499,Calculations!$Z$10:$AB$448,3,FALSE),0)</f>
        <v xml:space="preserve">  </v>
      </c>
      <c r="K499" s="86"/>
      <c r="M499" s="14" t="s">
        <v>104</v>
      </c>
      <c r="O499" s="86" t="str">
        <f>J499</f>
        <v xml:space="preserve">  </v>
      </c>
      <c r="P499" s="92"/>
    </row>
    <row r="500" spans="2:16" ht="15.75" hidden="1" x14ac:dyDescent="0.25">
      <c r="B500" s="74"/>
      <c r="C500" s="133"/>
      <c r="D500" s="133"/>
      <c r="E500" s="133"/>
      <c r="F500" s="133"/>
      <c r="H500" s="77"/>
      <c r="I500" s="14" t="s">
        <v>91</v>
      </c>
      <c r="J500" s="86"/>
      <c r="K500" s="86" t="str">
        <f>J499</f>
        <v xml:space="preserve">  </v>
      </c>
      <c r="M500" s="77"/>
      <c r="N500" s="14" t="s">
        <v>91</v>
      </c>
      <c r="O500" s="86"/>
      <c r="P500" s="92" t="str">
        <f>O499</f>
        <v xml:space="preserve">  </v>
      </c>
    </row>
    <row r="501" spans="2:16" ht="15.75" hidden="1" x14ac:dyDescent="0.25">
      <c r="B501" s="74"/>
      <c r="C501" s="133"/>
      <c r="D501" s="133"/>
      <c r="E501" s="133"/>
      <c r="F501" s="133"/>
      <c r="H501" s="77"/>
      <c r="J501" s="86"/>
      <c r="K501" s="86"/>
      <c r="M501" s="77"/>
      <c r="O501" s="86"/>
      <c r="P501" s="92"/>
    </row>
    <row r="502" spans="2:16" ht="15.75" hidden="1" x14ac:dyDescent="0.25">
      <c r="B502" s="74"/>
      <c r="C502" s="81"/>
      <c r="D502" s="81"/>
      <c r="E502" s="81"/>
      <c r="F502" s="81"/>
      <c r="H502" s="77"/>
      <c r="J502" s="86"/>
      <c r="K502" s="86"/>
      <c r="M502" s="77"/>
      <c r="O502" s="86"/>
      <c r="P502" s="92"/>
    </row>
    <row r="503" spans="2:16" ht="15.75" hidden="1" x14ac:dyDescent="0.25">
      <c r="B503" s="70" t="str">
        <f>B499</f>
        <v xml:space="preserve">  </v>
      </c>
      <c r="C503" s="14" t="s">
        <v>106</v>
      </c>
      <c r="E503" s="86" t="str">
        <f>IFERROR(VLOOKUP(B503,Calculations!$G$10:$W$448,17,FALSE),0)</f>
        <v xml:space="preserve">  </v>
      </c>
      <c r="F503" s="86"/>
      <c r="H503" s="133" t="s">
        <v>34</v>
      </c>
      <c r="I503" s="133"/>
      <c r="J503" s="133"/>
      <c r="K503" s="133"/>
      <c r="M503" s="14" t="s">
        <v>105</v>
      </c>
      <c r="O503" s="86" t="str">
        <f>E503</f>
        <v xml:space="preserve">  </v>
      </c>
      <c r="P503" s="92"/>
    </row>
    <row r="504" spans="2:16" ht="15.75" hidden="1" x14ac:dyDescent="0.25">
      <c r="B504" s="75"/>
      <c r="C504" s="82"/>
      <c r="D504" s="76" t="s">
        <v>31</v>
      </c>
      <c r="E504" s="89"/>
      <c r="F504" s="89" t="str">
        <f>E503</f>
        <v xml:space="preserve">  </v>
      </c>
      <c r="G504" s="76"/>
      <c r="H504" s="134"/>
      <c r="I504" s="134"/>
      <c r="J504" s="134"/>
      <c r="K504" s="134"/>
      <c r="L504" s="76"/>
      <c r="M504" s="82"/>
      <c r="N504" s="76" t="s">
        <v>31</v>
      </c>
      <c r="O504" s="89"/>
      <c r="P504" s="90" t="str">
        <f>O503</f>
        <v xml:space="preserve">  </v>
      </c>
    </row>
    <row r="505" spans="2:16" ht="15.75" hidden="1" x14ac:dyDescent="0.25">
      <c r="B505" s="60" t="str">
        <f>IFERROR(IF(EOMONTH(B503,1)&gt;Questionnaire!$I$9,"  ",EOMONTH(B503,1)),"  ")</f>
        <v xml:space="preserve">  </v>
      </c>
      <c r="C505" s="61" t="s">
        <v>32</v>
      </c>
      <c r="D505" s="61"/>
      <c r="E505" s="84">
        <f>IFERROR(-VLOOKUP(B505,Calculations!$G$10:$N$448,8,FALSE),0)</f>
        <v>0</v>
      </c>
      <c r="F505" s="84"/>
      <c r="G505" s="61"/>
      <c r="H505" s="61" t="s">
        <v>102</v>
      </c>
      <c r="I505" s="61"/>
      <c r="J505" s="84">
        <f>K507</f>
        <v>0</v>
      </c>
      <c r="K505" s="84"/>
      <c r="L505" s="61"/>
      <c r="M505" s="61" t="s">
        <v>102</v>
      </c>
      <c r="N505" s="68"/>
      <c r="O505" s="84">
        <f>J505</f>
        <v>0</v>
      </c>
      <c r="P505" s="91"/>
    </row>
    <row r="506" spans="2:16" ht="15.75" hidden="1" x14ac:dyDescent="0.25">
      <c r="B506" s="74"/>
      <c r="C506" s="14" t="s">
        <v>33</v>
      </c>
      <c r="E506" s="86" t="str">
        <f>IFERROR(VLOOKUP(B505,Calculations!$G$10:$M$448,7,FALSE),0)</f>
        <v xml:space="preserve">  </v>
      </c>
      <c r="F506" s="86"/>
      <c r="H506" s="14" t="s">
        <v>35</v>
      </c>
      <c r="J506" s="86" t="str">
        <f>K508</f>
        <v xml:space="preserve">  </v>
      </c>
      <c r="K506" s="86"/>
      <c r="M506" s="14" t="s">
        <v>94</v>
      </c>
      <c r="N506" s="73"/>
      <c r="O506" s="86" t="str">
        <f>J506</f>
        <v xml:space="preserve">  </v>
      </c>
      <c r="P506" s="92"/>
    </row>
    <row r="507" spans="2:16" ht="15.75" hidden="1" x14ac:dyDescent="0.25">
      <c r="B507" s="74"/>
      <c r="C507" s="73"/>
      <c r="D507" s="14" t="s">
        <v>31</v>
      </c>
      <c r="E507" s="86"/>
      <c r="F507" s="86">
        <f>IFERROR(E505+E506,0)</f>
        <v>0</v>
      </c>
      <c r="H507" s="73"/>
      <c r="I507" s="14" t="s">
        <v>32</v>
      </c>
      <c r="J507" s="86"/>
      <c r="K507" s="86">
        <f>E505</f>
        <v>0</v>
      </c>
      <c r="M507" s="72"/>
      <c r="N507" s="14" t="s">
        <v>31</v>
      </c>
      <c r="O507" s="86"/>
      <c r="P507" s="92">
        <f>F507</f>
        <v>0</v>
      </c>
    </row>
    <row r="508" spans="2:16" ht="15.75" hidden="1" x14ac:dyDescent="0.25">
      <c r="B508" s="74"/>
      <c r="C508" s="73"/>
      <c r="E508" s="86"/>
      <c r="F508" s="86"/>
      <c r="H508" s="73"/>
      <c r="I508" s="14" t="s">
        <v>33</v>
      </c>
      <c r="J508" s="86"/>
      <c r="K508" s="86" t="str">
        <f>E506</f>
        <v xml:space="preserve">  </v>
      </c>
      <c r="M508" s="72"/>
      <c r="N508" s="73"/>
      <c r="O508" s="86"/>
      <c r="P508" s="92"/>
    </row>
    <row r="509" spans="2:16" ht="15.75" hidden="1" x14ac:dyDescent="0.25">
      <c r="B509" s="74"/>
      <c r="C509" s="73"/>
      <c r="E509" s="86"/>
      <c r="F509" s="86"/>
      <c r="H509" s="73"/>
      <c r="J509" s="86"/>
      <c r="K509" s="86"/>
      <c r="M509" s="72"/>
      <c r="N509" s="73"/>
      <c r="O509" s="86"/>
      <c r="P509" s="92"/>
    </row>
    <row r="510" spans="2:16" ht="15.75" hidden="1" x14ac:dyDescent="0.25">
      <c r="B510" s="70" t="str">
        <f>B505</f>
        <v xml:space="preserve">  </v>
      </c>
      <c r="C510" s="133" t="s">
        <v>34</v>
      </c>
      <c r="D510" s="133"/>
      <c r="E510" s="133"/>
      <c r="F510" s="133"/>
      <c r="H510" s="14" t="s">
        <v>103</v>
      </c>
      <c r="J510" s="86" t="str">
        <f>IFERROR(VLOOKUP(B510,Calculations!$Z$10:$AB$448,3,FALSE),0)</f>
        <v xml:space="preserve">  </v>
      </c>
      <c r="K510" s="86"/>
      <c r="M510" s="14" t="s">
        <v>104</v>
      </c>
      <c r="O510" s="86" t="str">
        <f>J510</f>
        <v xml:space="preserve">  </v>
      </c>
      <c r="P510" s="92"/>
    </row>
    <row r="511" spans="2:16" ht="15.75" hidden="1" x14ac:dyDescent="0.25">
      <c r="B511" s="74"/>
      <c r="C511" s="133"/>
      <c r="D511" s="133"/>
      <c r="E511" s="133"/>
      <c r="F511" s="133"/>
      <c r="H511" s="77"/>
      <c r="I511" s="14" t="s">
        <v>91</v>
      </c>
      <c r="J511" s="86"/>
      <c r="K511" s="86" t="str">
        <f>J510</f>
        <v xml:space="preserve">  </v>
      </c>
      <c r="M511" s="77"/>
      <c r="N511" s="14" t="s">
        <v>91</v>
      </c>
      <c r="O511" s="86"/>
      <c r="P511" s="92" t="str">
        <f>O510</f>
        <v xml:space="preserve">  </v>
      </c>
    </row>
    <row r="512" spans="2:16" ht="15.75" hidden="1" x14ac:dyDescent="0.25">
      <c r="B512" s="74"/>
      <c r="C512" s="133"/>
      <c r="D512" s="133"/>
      <c r="E512" s="133"/>
      <c r="F512" s="133"/>
      <c r="H512" s="77"/>
      <c r="J512" s="86"/>
      <c r="K512" s="86"/>
      <c r="M512" s="77"/>
      <c r="O512" s="86"/>
      <c r="P512" s="92"/>
    </row>
    <row r="513" spans="2:16" ht="15.75" hidden="1" x14ac:dyDescent="0.25">
      <c r="B513" s="74"/>
      <c r="C513" s="81"/>
      <c r="D513" s="81"/>
      <c r="E513" s="81"/>
      <c r="F513" s="81"/>
      <c r="H513" s="77"/>
      <c r="J513" s="86"/>
      <c r="K513" s="86"/>
      <c r="M513" s="77"/>
      <c r="O513" s="86"/>
      <c r="P513" s="92"/>
    </row>
    <row r="514" spans="2:16" ht="15.75" hidden="1" x14ac:dyDescent="0.25">
      <c r="B514" s="70" t="str">
        <f>B510</f>
        <v xml:space="preserve">  </v>
      </c>
      <c r="C514" s="14" t="s">
        <v>106</v>
      </c>
      <c r="E514" s="86" t="str">
        <f>IFERROR(VLOOKUP(B514,Calculations!$G$10:$W$448,17,FALSE),0)</f>
        <v xml:space="preserve">  </v>
      </c>
      <c r="F514" s="86"/>
      <c r="H514" s="133" t="s">
        <v>34</v>
      </c>
      <c r="I514" s="133"/>
      <c r="J514" s="133"/>
      <c r="K514" s="133"/>
      <c r="M514" s="14" t="s">
        <v>105</v>
      </c>
      <c r="O514" s="86" t="str">
        <f>E514</f>
        <v xml:space="preserve">  </v>
      </c>
      <c r="P514" s="92"/>
    </row>
    <row r="515" spans="2:16" ht="15.75" hidden="1" x14ac:dyDescent="0.25">
      <c r="B515" s="75"/>
      <c r="C515" s="82"/>
      <c r="D515" s="76" t="s">
        <v>31</v>
      </c>
      <c r="E515" s="89"/>
      <c r="F515" s="89" t="str">
        <f>E514</f>
        <v xml:space="preserve">  </v>
      </c>
      <c r="G515" s="76"/>
      <c r="H515" s="134"/>
      <c r="I515" s="134"/>
      <c r="J515" s="134"/>
      <c r="K515" s="134"/>
      <c r="L515" s="76"/>
      <c r="M515" s="82"/>
      <c r="N515" s="76" t="s">
        <v>31</v>
      </c>
      <c r="O515" s="89"/>
      <c r="P515" s="90" t="str">
        <f>O514</f>
        <v xml:space="preserve">  </v>
      </c>
    </row>
    <row r="516" spans="2:16" ht="15.75" hidden="1" x14ac:dyDescent="0.25">
      <c r="B516" s="60" t="str">
        <f>IFERROR(IF(EOMONTH(B514,1)&gt;Questionnaire!$I$9,"  ",EOMONTH(B514,1)),"  ")</f>
        <v xml:space="preserve">  </v>
      </c>
      <c r="C516" s="61" t="s">
        <v>32</v>
      </c>
      <c r="D516" s="61"/>
      <c r="E516" s="84">
        <f>IFERROR(-VLOOKUP(B516,Calculations!$G$10:$N$448,8,FALSE),0)</f>
        <v>0</v>
      </c>
      <c r="F516" s="84"/>
      <c r="G516" s="61"/>
      <c r="H516" s="61" t="s">
        <v>102</v>
      </c>
      <c r="I516" s="61"/>
      <c r="J516" s="84">
        <f>K518</f>
        <v>0</v>
      </c>
      <c r="K516" s="84"/>
      <c r="L516" s="61"/>
      <c r="M516" s="61" t="s">
        <v>102</v>
      </c>
      <c r="N516" s="68"/>
      <c r="O516" s="84">
        <f>J516</f>
        <v>0</v>
      </c>
      <c r="P516" s="91"/>
    </row>
    <row r="517" spans="2:16" ht="15.75" hidden="1" x14ac:dyDescent="0.25">
      <c r="B517" s="74"/>
      <c r="C517" s="14" t="s">
        <v>33</v>
      </c>
      <c r="E517" s="86" t="str">
        <f>IFERROR(VLOOKUP(B516,Calculations!$G$10:$M$448,7,FALSE),0)</f>
        <v xml:space="preserve">  </v>
      </c>
      <c r="F517" s="86"/>
      <c r="H517" s="14" t="s">
        <v>35</v>
      </c>
      <c r="J517" s="86" t="str">
        <f>K519</f>
        <v xml:space="preserve">  </v>
      </c>
      <c r="K517" s="86"/>
      <c r="M517" s="14" t="s">
        <v>94</v>
      </c>
      <c r="N517" s="73"/>
      <c r="O517" s="86" t="str">
        <f>J517</f>
        <v xml:space="preserve">  </v>
      </c>
      <c r="P517" s="92"/>
    </row>
    <row r="518" spans="2:16" ht="15.75" hidden="1" x14ac:dyDescent="0.25">
      <c r="B518" s="74"/>
      <c r="C518" s="73"/>
      <c r="D518" s="14" t="s">
        <v>31</v>
      </c>
      <c r="E518" s="86"/>
      <c r="F518" s="86">
        <f>IFERROR(E516+E517,0)</f>
        <v>0</v>
      </c>
      <c r="H518" s="73"/>
      <c r="I518" s="14" t="s">
        <v>32</v>
      </c>
      <c r="J518" s="86"/>
      <c r="K518" s="86">
        <f>E516</f>
        <v>0</v>
      </c>
      <c r="M518" s="72"/>
      <c r="N518" s="14" t="s">
        <v>31</v>
      </c>
      <c r="O518" s="86"/>
      <c r="P518" s="92">
        <f>F518</f>
        <v>0</v>
      </c>
    </row>
    <row r="519" spans="2:16" ht="15.75" hidden="1" x14ac:dyDescent="0.25">
      <c r="B519" s="74"/>
      <c r="C519" s="73"/>
      <c r="E519" s="86"/>
      <c r="F519" s="86"/>
      <c r="H519" s="73"/>
      <c r="I519" s="14" t="s">
        <v>33</v>
      </c>
      <c r="J519" s="86"/>
      <c r="K519" s="86" t="str">
        <f>E517</f>
        <v xml:space="preserve">  </v>
      </c>
      <c r="M519" s="72"/>
      <c r="N519" s="73"/>
      <c r="O519" s="86"/>
      <c r="P519" s="92"/>
    </row>
    <row r="520" spans="2:16" ht="15.75" hidden="1" x14ac:dyDescent="0.25">
      <c r="B520" s="74"/>
      <c r="C520" s="73"/>
      <c r="E520" s="86"/>
      <c r="F520" s="86"/>
      <c r="H520" s="73"/>
      <c r="J520" s="86"/>
      <c r="K520" s="86"/>
      <c r="M520" s="72"/>
      <c r="N520" s="73"/>
      <c r="O520" s="86"/>
      <c r="P520" s="92"/>
    </row>
    <row r="521" spans="2:16" ht="15.75" hidden="1" x14ac:dyDescent="0.25">
      <c r="B521" s="70" t="str">
        <f>B516</f>
        <v xml:space="preserve">  </v>
      </c>
      <c r="C521" s="133" t="s">
        <v>34</v>
      </c>
      <c r="D521" s="133"/>
      <c r="E521" s="133"/>
      <c r="F521" s="133"/>
      <c r="H521" s="14" t="s">
        <v>103</v>
      </c>
      <c r="J521" s="86" t="str">
        <f>IFERROR(VLOOKUP(B521,Calculations!$Z$10:$AB$448,3,FALSE),0)</f>
        <v xml:space="preserve">  </v>
      </c>
      <c r="K521" s="86"/>
      <c r="M521" s="14" t="s">
        <v>104</v>
      </c>
      <c r="O521" s="86" t="str">
        <f>J521</f>
        <v xml:space="preserve">  </v>
      </c>
      <c r="P521" s="92"/>
    </row>
    <row r="522" spans="2:16" ht="15.75" hidden="1" x14ac:dyDescent="0.25">
      <c r="B522" s="74"/>
      <c r="C522" s="133"/>
      <c r="D522" s="133"/>
      <c r="E522" s="133"/>
      <c r="F522" s="133"/>
      <c r="H522" s="77"/>
      <c r="I522" s="14" t="s">
        <v>91</v>
      </c>
      <c r="J522" s="86"/>
      <c r="K522" s="86" t="str">
        <f>J521</f>
        <v xml:space="preserve">  </v>
      </c>
      <c r="M522" s="77"/>
      <c r="N522" s="14" t="s">
        <v>91</v>
      </c>
      <c r="O522" s="86"/>
      <c r="P522" s="92" t="str">
        <f>O521</f>
        <v xml:space="preserve">  </v>
      </c>
    </row>
    <row r="523" spans="2:16" ht="15.75" hidden="1" x14ac:dyDescent="0.25">
      <c r="B523" s="74"/>
      <c r="C523" s="133"/>
      <c r="D523" s="133"/>
      <c r="E523" s="133"/>
      <c r="F523" s="133"/>
      <c r="H523" s="77"/>
      <c r="J523" s="86"/>
      <c r="K523" s="86"/>
      <c r="M523" s="77"/>
      <c r="O523" s="86"/>
      <c r="P523" s="92"/>
    </row>
    <row r="524" spans="2:16" ht="15.75" hidden="1" x14ac:dyDescent="0.25">
      <c r="B524" s="74"/>
      <c r="C524" s="81"/>
      <c r="D524" s="81"/>
      <c r="E524" s="81"/>
      <c r="F524" s="81"/>
      <c r="H524" s="77"/>
      <c r="J524" s="86"/>
      <c r="K524" s="86"/>
      <c r="M524" s="77"/>
      <c r="O524" s="86"/>
      <c r="P524" s="92"/>
    </row>
    <row r="525" spans="2:16" ht="15.75" hidden="1" x14ac:dyDescent="0.25">
      <c r="B525" s="70" t="str">
        <f>B521</f>
        <v xml:space="preserve">  </v>
      </c>
      <c r="C525" s="14" t="s">
        <v>106</v>
      </c>
      <c r="E525" s="86" t="str">
        <f>IFERROR(VLOOKUP(B525,Calculations!$G$10:$W$448,17,FALSE),0)</f>
        <v xml:space="preserve">  </v>
      </c>
      <c r="F525" s="86"/>
      <c r="H525" s="133" t="s">
        <v>34</v>
      </c>
      <c r="I525" s="133"/>
      <c r="J525" s="133"/>
      <c r="K525" s="133"/>
      <c r="M525" s="14" t="s">
        <v>105</v>
      </c>
      <c r="O525" s="86" t="str">
        <f>E525</f>
        <v xml:space="preserve">  </v>
      </c>
      <c r="P525" s="92"/>
    </row>
    <row r="526" spans="2:16" ht="15.75" hidden="1" x14ac:dyDescent="0.25">
      <c r="B526" s="75"/>
      <c r="C526" s="82"/>
      <c r="D526" s="76" t="s">
        <v>31</v>
      </c>
      <c r="E526" s="89"/>
      <c r="F526" s="89" t="str">
        <f>E525</f>
        <v xml:space="preserve">  </v>
      </c>
      <c r="G526" s="76"/>
      <c r="H526" s="134"/>
      <c r="I526" s="134"/>
      <c r="J526" s="134"/>
      <c r="K526" s="134"/>
      <c r="L526" s="76"/>
      <c r="M526" s="82"/>
      <c r="N526" s="76" t="s">
        <v>31</v>
      </c>
      <c r="O526" s="89"/>
      <c r="P526" s="90" t="str">
        <f>O525</f>
        <v xml:space="preserve">  </v>
      </c>
    </row>
    <row r="527" spans="2:16" ht="15.75" hidden="1" x14ac:dyDescent="0.25">
      <c r="B527" s="60" t="str">
        <f>IFERROR(IF(EOMONTH(B525,1)&gt;Questionnaire!$I$9,"  ",EOMONTH(B525,1)),"  ")</f>
        <v xml:space="preserve">  </v>
      </c>
      <c r="C527" s="61" t="s">
        <v>32</v>
      </c>
      <c r="D527" s="61"/>
      <c r="E527" s="84">
        <f>IFERROR(-VLOOKUP(B527,Calculations!$G$10:$N$448,8,FALSE),0)</f>
        <v>0</v>
      </c>
      <c r="F527" s="84"/>
      <c r="G527" s="61"/>
      <c r="H527" s="61" t="s">
        <v>102</v>
      </c>
      <c r="I527" s="61"/>
      <c r="J527" s="84">
        <f>K529</f>
        <v>0</v>
      </c>
      <c r="K527" s="84"/>
      <c r="L527" s="61"/>
      <c r="M527" s="61" t="s">
        <v>102</v>
      </c>
      <c r="N527" s="68"/>
      <c r="O527" s="84">
        <f>J527</f>
        <v>0</v>
      </c>
      <c r="P527" s="91"/>
    </row>
    <row r="528" spans="2:16" ht="15.75" hidden="1" x14ac:dyDescent="0.25">
      <c r="B528" s="74"/>
      <c r="C528" s="14" t="s">
        <v>33</v>
      </c>
      <c r="E528" s="86" t="str">
        <f>IFERROR(VLOOKUP(B527,Calculations!$G$10:$M$448,7,FALSE),0)</f>
        <v xml:space="preserve">  </v>
      </c>
      <c r="F528" s="86"/>
      <c r="H528" s="14" t="s">
        <v>35</v>
      </c>
      <c r="J528" s="86" t="str">
        <f>K530</f>
        <v xml:space="preserve">  </v>
      </c>
      <c r="K528" s="86"/>
      <c r="M528" s="14" t="s">
        <v>94</v>
      </c>
      <c r="N528" s="73"/>
      <c r="O528" s="86" t="str">
        <f>J528</f>
        <v xml:space="preserve">  </v>
      </c>
      <c r="P528" s="92"/>
    </row>
    <row r="529" spans="2:16" ht="15.75" hidden="1" x14ac:dyDescent="0.25">
      <c r="B529" s="74"/>
      <c r="C529" s="73"/>
      <c r="D529" s="14" t="s">
        <v>31</v>
      </c>
      <c r="E529" s="86"/>
      <c r="F529" s="86">
        <f>IFERROR(E527+E528,0)</f>
        <v>0</v>
      </c>
      <c r="H529" s="73"/>
      <c r="I529" s="14" t="s">
        <v>32</v>
      </c>
      <c r="J529" s="86"/>
      <c r="K529" s="86">
        <f>E527</f>
        <v>0</v>
      </c>
      <c r="M529" s="72"/>
      <c r="N529" s="14" t="s">
        <v>31</v>
      </c>
      <c r="O529" s="86"/>
      <c r="P529" s="92">
        <f>F529</f>
        <v>0</v>
      </c>
    </row>
    <row r="530" spans="2:16" ht="15.75" hidden="1" x14ac:dyDescent="0.25">
      <c r="B530" s="74"/>
      <c r="C530" s="73"/>
      <c r="E530" s="86"/>
      <c r="F530" s="86"/>
      <c r="H530" s="73"/>
      <c r="I530" s="14" t="s">
        <v>33</v>
      </c>
      <c r="J530" s="86"/>
      <c r="K530" s="86" t="str">
        <f>E528</f>
        <v xml:space="preserve">  </v>
      </c>
      <c r="M530" s="72"/>
      <c r="N530" s="73"/>
      <c r="O530" s="86"/>
      <c r="P530" s="92"/>
    </row>
    <row r="531" spans="2:16" ht="15.75" hidden="1" x14ac:dyDescent="0.25">
      <c r="B531" s="74"/>
      <c r="C531" s="73"/>
      <c r="E531" s="86"/>
      <c r="F531" s="86"/>
      <c r="H531" s="73"/>
      <c r="J531" s="86"/>
      <c r="K531" s="86"/>
      <c r="M531" s="72"/>
      <c r="N531" s="73"/>
      <c r="O531" s="86"/>
      <c r="P531" s="92"/>
    </row>
    <row r="532" spans="2:16" ht="15.75" hidden="1" x14ac:dyDescent="0.25">
      <c r="B532" s="70" t="str">
        <f>B527</f>
        <v xml:space="preserve">  </v>
      </c>
      <c r="C532" s="133" t="s">
        <v>34</v>
      </c>
      <c r="D532" s="133"/>
      <c r="E532" s="133"/>
      <c r="F532" s="133"/>
      <c r="H532" s="14" t="s">
        <v>103</v>
      </c>
      <c r="J532" s="86" t="str">
        <f>IFERROR(VLOOKUP(B532,Calculations!$Z$10:$AB$448,3,FALSE),0)</f>
        <v xml:space="preserve">  </v>
      </c>
      <c r="K532" s="86"/>
      <c r="M532" s="14" t="s">
        <v>104</v>
      </c>
      <c r="O532" s="86" t="str">
        <f>J532</f>
        <v xml:space="preserve">  </v>
      </c>
      <c r="P532" s="92"/>
    </row>
    <row r="533" spans="2:16" ht="15.75" hidden="1" x14ac:dyDescent="0.25">
      <c r="B533" s="74"/>
      <c r="C533" s="133"/>
      <c r="D533" s="133"/>
      <c r="E533" s="133"/>
      <c r="F533" s="133"/>
      <c r="H533" s="77"/>
      <c r="I533" s="14" t="s">
        <v>91</v>
      </c>
      <c r="J533" s="86"/>
      <c r="K533" s="86" t="str">
        <f>J532</f>
        <v xml:space="preserve">  </v>
      </c>
      <c r="M533" s="77"/>
      <c r="N533" s="14" t="s">
        <v>91</v>
      </c>
      <c r="O533" s="86"/>
      <c r="P533" s="92" t="str">
        <f>O532</f>
        <v xml:space="preserve">  </v>
      </c>
    </row>
    <row r="534" spans="2:16" ht="15.75" hidden="1" x14ac:dyDescent="0.25">
      <c r="B534" s="74"/>
      <c r="C534" s="133"/>
      <c r="D534" s="133"/>
      <c r="E534" s="133"/>
      <c r="F534" s="133"/>
      <c r="H534" s="77"/>
      <c r="J534" s="86"/>
      <c r="K534" s="86"/>
      <c r="M534" s="77"/>
      <c r="O534" s="86"/>
      <c r="P534" s="92"/>
    </row>
    <row r="535" spans="2:16" ht="15.75" hidden="1" x14ac:dyDescent="0.25">
      <c r="B535" s="74"/>
      <c r="C535" s="81"/>
      <c r="D535" s="81"/>
      <c r="E535" s="81"/>
      <c r="F535" s="81"/>
      <c r="H535" s="77"/>
      <c r="J535" s="86"/>
      <c r="K535" s="86"/>
      <c r="M535" s="77"/>
      <c r="O535" s="86"/>
      <c r="P535" s="92"/>
    </row>
    <row r="536" spans="2:16" ht="15.75" hidden="1" x14ac:dyDescent="0.25">
      <c r="B536" s="70" t="str">
        <f>B532</f>
        <v xml:space="preserve">  </v>
      </c>
      <c r="C536" s="14" t="s">
        <v>106</v>
      </c>
      <c r="E536" s="86" t="str">
        <f>IFERROR(VLOOKUP(B536,Calculations!$G$10:$W$448,17,FALSE),0)</f>
        <v xml:space="preserve">  </v>
      </c>
      <c r="F536" s="86"/>
      <c r="H536" s="133" t="s">
        <v>34</v>
      </c>
      <c r="I536" s="133"/>
      <c r="J536" s="133"/>
      <c r="K536" s="133"/>
      <c r="M536" s="14" t="s">
        <v>105</v>
      </c>
      <c r="O536" s="86" t="str">
        <f>E536</f>
        <v xml:space="preserve">  </v>
      </c>
      <c r="P536" s="92"/>
    </row>
    <row r="537" spans="2:16" ht="15.75" hidden="1" x14ac:dyDescent="0.25">
      <c r="B537" s="75"/>
      <c r="C537" s="82"/>
      <c r="D537" s="76" t="s">
        <v>31</v>
      </c>
      <c r="E537" s="89"/>
      <c r="F537" s="89" t="str">
        <f>E536</f>
        <v xml:space="preserve">  </v>
      </c>
      <c r="G537" s="76"/>
      <c r="H537" s="134"/>
      <c r="I537" s="134"/>
      <c r="J537" s="134"/>
      <c r="K537" s="134"/>
      <c r="L537" s="76"/>
      <c r="M537" s="82"/>
      <c r="N537" s="76" t="s">
        <v>31</v>
      </c>
      <c r="O537" s="89"/>
      <c r="P537" s="90" t="str">
        <f>O536</f>
        <v xml:space="preserve">  </v>
      </c>
    </row>
    <row r="538" spans="2:16" ht="15.75" hidden="1" x14ac:dyDescent="0.25">
      <c r="B538" s="60" t="str">
        <f>IFERROR(IF(EOMONTH(B536,1)&gt;Questionnaire!$I$9,"  ",EOMONTH(B536,1)),"  ")</f>
        <v xml:space="preserve">  </v>
      </c>
      <c r="C538" s="61" t="s">
        <v>32</v>
      </c>
      <c r="D538" s="61"/>
      <c r="E538" s="84">
        <f>IFERROR(-VLOOKUP(B538,Calculations!$G$10:$N$448,8,FALSE),0)</f>
        <v>0</v>
      </c>
      <c r="F538" s="84"/>
      <c r="G538" s="61"/>
      <c r="H538" s="61" t="s">
        <v>102</v>
      </c>
      <c r="I538" s="61"/>
      <c r="J538" s="84">
        <f>K540</f>
        <v>0</v>
      </c>
      <c r="K538" s="84"/>
      <c r="L538" s="61"/>
      <c r="M538" s="61" t="s">
        <v>102</v>
      </c>
      <c r="N538" s="68"/>
      <c r="O538" s="84">
        <f>J538</f>
        <v>0</v>
      </c>
      <c r="P538" s="91"/>
    </row>
    <row r="539" spans="2:16" ht="15.75" hidden="1" x14ac:dyDescent="0.25">
      <c r="B539" s="74"/>
      <c r="C539" s="14" t="s">
        <v>33</v>
      </c>
      <c r="E539" s="86" t="str">
        <f>IFERROR(VLOOKUP(B538,Calculations!$G$10:$M$448,7,FALSE),0)</f>
        <v xml:space="preserve">  </v>
      </c>
      <c r="F539" s="86"/>
      <c r="H539" s="14" t="s">
        <v>35</v>
      </c>
      <c r="J539" s="86" t="str">
        <f>K541</f>
        <v xml:space="preserve">  </v>
      </c>
      <c r="K539" s="86"/>
      <c r="M539" s="14" t="s">
        <v>94</v>
      </c>
      <c r="N539" s="73"/>
      <c r="O539" s="86" t="str">
        <f>J539</f>
        <v xml:space="preserve">  </v>
      </c>
      <c r="P539" s="92"/>
    </row>
    <row r="540" spans="2:16" ht="15.75" hidden="1" x14ac:dyDescent="0.25">
      <c r="B540" s="74"/>
      <c r="C540" s="73"/>
      <c r="D540" s="14" t="s">
        <v>31</v>
      </c>
      <c r="E540" s="86"/>
      <c r="F540" s="86">
        <f>IFERROR(E538+E539,0)</f>
        <v>0</v>
      </c>
      <c r="H540" s="73"/>
      <c r="I540" s="14" t="s">
        <v>32</v>
      </c>
      <c r="J540" s="86"/>
      <c r="K540" s="86">
        <f>E538</f>
        <v>0</v>
      </c>
      <c r="M540" s="72"/>
      <c r="N540" s="14" t="s">
        <v>31</v>
      </c>
      <c r="O540" s="86"/>
      <c r="P540" s="92">
        <f>F540</f>
        <v>0</v>
      </c>
    </row>
    <row r="541" spans="2:16" ht="15.75" hidden="1" x14ac:dyDescent="0.25">
      <c r="B541" s="74"/>
      <c r="C541" s="73"/>
      <c r="E541" s="86"/>
      <c r="F541" s="86"/>
      <c r="H541" s="73"/>
      <c r="I541" s="14" t="s">
        <v>33</v>
      </c>
      <c r="J541" s="86"/>
      <c r="K541" s="86" t="str">
        <f>E539</f>
        <v xml:space="preserve">  </v>
      </c>
      <c r="M541" s="72"/>
      <c r="N541" s="73"/>
      <c r="O541" s="86"/>
      <c r="P541" s="92"/>
    </row>
    <row r="542" spans="2:16" ht="15.75" hidden="1" x14ac:dyDescent="0.25">
      <c r="B542" s="74"/>
      <c r="C542" s="73"/>
      <c r="E542" s="86"/>
      <c r="F542" s="86"/>
      <c r="H542" s="73"/>
      <c r="J542" s="86"/>
      <c r="K542" s="86"/>
      <c r="M542" s="72"/>
      <c r="N542" s="73"/>
      <c r="O542" s="86"/>
      <c r="P542" s="92"/>
    </row>
    <row r="543" spans="2:16" ht="15.75" hidden="1" x14ac:dyDescent="0.25">
      <c r="B543" s="70" t="str">
        <f>B538</f>
        <v xml:space="preserve">  </v>
      </c>
      <c r="C543" s="133" t="s">
        <v>34</v>
      </c>
      <c r="D543" s="133"/>
      <c r="E543" s="133"/>
      <c r="F543" s="133"/>
      <c r="H543" s="14" t="s">
        <v>103</v>
      </c>
      <c r="J543" s="86" t="str">
        <f>IFERROR(VLOOKUP(B543,Calculations!$Z$10:$AB$448,3,FALSE),0)</f>
        <v xml:space="preserve">  </v>
      </c>
      <c r="K543" s="86"/>
      <c r="M543" s="14" t="s">
        <v>104</v>
      </c>
      <c r="O543" s="86" t="str">
        <f>J543</f>
        <v xml:space="preserve">  </v>
      </c>
      <c r="P543" s="92"/>
    </row>
    <row r="544" spans="2:16" ht="15.75" hidden="1" x14ac:dyDescent="0.25">
      <c r="B544" s="74"/>
      <c r="C544" s="133"/>
      <c r="D544" s="133"/>
      <c r="E544" s="133"/>
      <c r="F544" s="133"/>
      <c r="H544" s="77"/>
      <c r="I544" s="14" t="s">
        <v>91</v>
      </c>
      <c r="J544" s="86"/>
      <c r="K544" s="86" t="str">
        <f>J543</f>
        <v xml:space="preserve">  </v>
      </c>
      <c r="M544" s="77"/>
      <c r="N544" s="14" t="s">
        <v>91</v>
      </c>
      <c r="O544" s="86"/>
      <c r="P544" s="92" t="str">
        <f>O543</f>
        <v xml:space="preserve">  </v>
      </c>
    </row>
    <row r="545" spans="2:16" ht="15.75" hidden="1" x14ac:dyDescent="0.25">
      <c r="B545" s="74"/>
      <c r="C545" s="133"/>
      <c r="D545" s="133"/>
      <c r="E545" s="133"/>
      <c r="F545" s="133"/>
      <c r="H545" s="77"/>
      <c r="J545" s="86"/>
      <c r="K545" s="86"/>
      <c r="M545" s="77"/>
      <c r="O545" s="86"/>
      <c r="P545" s="92"/>
    </row>
    <row r="546" spans="2:16" ht="15.75" hidden="1" x14ac:dyDescent="0.25">
      <c r="B546" s="74"/>
      <c r="C546" s="81"/>
      <c r="D546" s="81"/>
      <c r="E546" s="81"/>
      <c r="F546" s="81"/>
      <c r="H546" s="77"/>
      <c r="J546" s="86"/>
      <c r="K546" s="86"/>
      <c r="M546" s="77"/>
      <c r="O546" s="86"/>
      <c r="P546" s="92"/>
    </row>
    <row r="547" spans="2:16" ht="15.75" hidden="1" x14ac:dyDescent="0.25">
      <c r="B547" s="70" t="str">
        <f>B543</f>
        <v xml:space="preserve">  </v>
      </c>
      <c r="C547" s="14" t="s">
        <v>106</v>
      </c>
      <c r="E547" s="86" t="str">
        <f>IFERROR(VLOOKUP(B547,Calculations!$G$10:$W$448,17,FALSE),0)</f>
        <v xml:space="preserve">  </v>
      </c>
      <c r="F547" s="86"/>
      <c r="H547" s="133" t="s">
        <v>34</v>
      </c>
      <c r="I547" s="133"/>
      <c r="J547" s="133"/>
      <c r="K547" s="133"/>
      <c r="M547" s="14" t="s">
        <v>105</v>
      </c>
      <c r="O547" s="86" t="str">
        <f>E547</f>
        <v xml:space="preserve">  </v>
      </c>
      <c r="P547" s="92"/>
    </row>
    <row r="548" spans="2:16" ht="15.75" hidden="1" x14ac:dyDescent="0.25">
      <c r="B548" s="75"/>
      <c r="C548" s="82"/>
      <c r="D548" s="76" t="s">
        <v>31</v>
      </c>
      <c r="E548" s="89"/>
      <c r="F548" s="89" t="str">
        <f>E547</f>
        <v xml:space="preserve">  </v>
      </c>
      <c r="G548" s="76"/>
      <c r="H548" s="134"/>
      <c r="I548" s="134"/>
      <c r="J548" s="134"/>
      <c r="K548" s="134"/>
      <c r="L548" s="76"/>
      <c r="M548" s="82"/>
      <c r="N548" s="76" t="s">
        <v>31</v>
      </c>
      <c r="O548" s="89"/>
      <c r="P548" s="90" t="str">
        <f>O547</f>
        <v xml:space="preserve">  </v>
      </c>
    </row>
    <row r="549" spans="2:16" ht="15.75" hidden="1" x14ac:dyDescent="0.25">
      <c r="B549" s="60" t="str">
        <f>IFERROR(IF(EOMONTH(B547,1)&gt;Questionnaire!$I$9,"  ",EOMONTH(B547,1)),"  ")</f>
        <v xml:space="preserve">  </v>
      </c>
      <c r="C549" s="61" t="s">
        <v>32</v>
      </c>
      <c r="D549" s="61"/>
      <c r="E549" s="84">
        <f>IFERROR(-VLOOKUP(B549,Calculations!$G$10:$N$448,8,FALSE),0)</f>
        <v>0</v>
      </c>
      <c r="F549" s="84"/>
      <c r="G549" s="61"/>
      <c r="H549" s="61" t="s">
        <v>102</v>
      </c>
      <c r="I549" s="61"/>
      <c r="J549" s="84">
        <f>K551</f>
        <v>0</v>
      </c>
      <c r="K549" s="84"/>
      <c r="L549" s="61"/>
      <c r="M549" s="61" t="s">
        <v>102</v>
      </c>
      <c r="N549" s="68"/>
      <c r="O549" s="84">
        <f>J549</f>
        <v>0</v>
      </c>
      <c r="P549" s="91"/>
    </row>
    <row r="550" spans="2:16" ht="15.75" hidden="1" x14ac:dyDescent="0.25">
      <c r="B550" s="74"/>
      <c r="C550" s="14" t="s">
        <v>33</v>
      </c>
      <c r="E550" s="86" t="str">
        <f>IFERROR(VLOOKUP(B549,Calculations!$G$10:$M$448,7,FALSE),0)</f>
        <v xml:space="preserve">  </v>
      </c>
      <c r="F550" s="86"/>
      <c r="H550" s="14" t="s">
        <v>35</v>
      </c>
      <c r="J550" s="86" t="str">
        <f>K552</f>
        <v xml:space="preserve">  </v>
      </c>
      <c r="K550" s="86"/>
      <c r="M550" s="14" t="s">
        <v>94</v>
      </c>
      <c r="N550" s="73"/>
      <c r="O550" s="86" t="str">
        <f>J550</f>
        <v xml:space="preserve">  </v>
      </c>
      <c r="P550" s="92"/>
    </row>
    <row r="551" spans="2:16" ht="15.75" hidden="1" x14ac:dyDescent="0.25">
      <c r="B551" s="74"/>
      <c r="C551" s="73"/>
      <c r="D551" s="14" t="s">
        <v>31</v>
      </c>
      <c r="E551" s="86"/>
      <c r="F551" s="86">
        <f>IFERROR(E549+E550,0)</f>
        <v>0</v>
      </c>
      <c r="H551" s="73"/>
      <c r="I551" s="14" t="s">
        <v>32</v>
      </c>
      <c r="J551" s="86"/>
      <c r="K551" s="86">
        <f>E549</f>
        <v>0</v>
      </c>
      <c r="M551" s="72"/>
      <c r="N551" s="14" t="s">
        <v>31</v>
      </c>
      <c r="O551" s="86"/>
      <c r="P551" s="92">
        <f>F551</f>
        <v>0</v>
      </c>
    </row>
    <row r="552" spans="2:16" ht="15.75" hidden="1" x14ac:dyDescent="0.25">
      <c r="B552" s="74"/>
      <c r="C552" s="73"/>
      <c r="E552" s="86"/>
      <c r="F552" s="86"/>
      <c r="H552" s="73"/>
      <c r="I552" s="14" t="s">
        <v>33</v>
      </c>
      <c r="J552" s="86"/>
      <c r="K552" s="86" t="str">
        <f>E550</f>
        <v xml:space="preserve">  </v>
      </c>
      <c r="M552" s="72"/>
      <c r="N552" s="73"/>
      <c r="O552" s="86"/>
      <c r="P552" s="92"/>
    </row>
    <row r="553" spans="2:16" ht="15.75" hidden="1" x14ac:dyDescent="0.25">
      <c r="B553" s="74"/>
      <c r="C553" s="73"/>
      <c r="E553" s="86"/>
      <c r="F553" s="86"/>
      <c r="H553" s="73"/>
      <c r="J553" s="86"/>
      <c r="K553" s="86"/>
      <c r="M553" s="72"/>
      <c r="N553" s="73"/>
      <c r="O553" s="86"/>
      <c r="P553" s="92"/>
    </row>
    <row r="554" spans="2:16" ht="15.75" hidden="1" x14ac:dyDescent="0.25">
      <c r="B554" s="70" t="str">
        <f>B549</f>
        <v xml:space="preserve">  </v>
      </c>
      <c r="C554" s="133" t="s">
        <v>34</v>
      </c>
      <c r="D554" s="133"/>
      <c r="E554" s="133"/>
      <c r="F554" s="133"/>
      <c r="H554" s="14" t="s">
        <v>103</v>
      </c>
      <c r="J554" s="86" t="str">
        <f>IFERROR(VLOOKUP(B554,Calculations!$Z$10:$AB$448,3,FALSE),0)</f>
        <v xml:space="preserve">  </v>
      </c>
      <c r="K554" s="86"/>
      <c r="M554" s="14" t="s">
        <v>104</v>
      </c>
      <c r="O554" s="86" t="str">
        <f>J554</f>
        <v xml:space="preserve">  </v>
      </c>
      <c r="P554" s="92"/>
    </row>
    <row r="555" spans="2:16" ht="15.75" hidden="1" x14ac:dyDescent="0.25">
      <c r="B555" s="74"/>
      <c r="C555" s="133"/>
      <c r="D555" s="133"/>
      <c r="E555" s="133"/>
      <c r="F555" s="133"/>
      <c r="H555" s="77"/>
      <c r="I555" s="14" t="s">
        <v>91</v>
      </c>
      <c r="J555" s="86"/>
      <c r="K555" s="86" t="str">
        <f>J554</f>
        <v xml:space="preserve">  </v>
      </c>
      <c r="M555" s="77"/>
      <c r="N555" s="14" t="s">
        <v>91</v>
      </c>
      <c r="O555" s="86"/>
      <c r="P555" s="92" t="str">
        <f>O554</f>
        <v xml:space="preserve">  </v>
      </c>
    </row>
    <row r="556" spans="2:16" ht="15.75" hidden="1" x14ac:dyDescent="0.25">
      <c r="B556" s="74"/>
      <c r="C556" s="133"/>
      <c r="D556" s="133"/>
      <c r="E556" s="133"/>
      <c r="F556" s="133"/>
      <c r="H556" s="77"/>
      <c r="J556" s="86"/>
      <c r="K556" s="86"/>
      <c r="M556" s="77"/>
      <c r="O556" s="86"/>
      <c r="P556" s="92"/>
    </row>
    <row r="557" spans="2:16" ht="15.75" hidden="1" x14ac:dyDescent="0.25">
      <c r="B557" s="74"/>
      <c r="C557" s="81"/>
      <c r="D557" s="81"/>
      <c r="E557" s="81"/>
      <c r="F557" s="81"/>
      <c r="H557" s="77"/>
      <c r="J557" s="86"/>
      <c r="K557" s="86"/>
      <c r="M557" s="77"/>
      <c r="O557" s="86"/>
      <c r="P557" s="92"/>
    </row>
    <row r="558" spans="2:16" ht="15.75" hidden="1" x14ac:dyDescent="0.25">
      <c r="B558" s="70" t="str">
        <f>B554</f>
        <v xml:space="preserve">  </v>
      </c>
      <c r="C558" s="14" t="s">
        <v>106</v>
      </c>
      <c r="E558" s="86" t="str">
        <f>IFERROR(VLOOKUP(B558,Calculations!$G$10:$W$448,17,FALSE),0)</f>
        <v xml:space="preserve">  </v>
      </c>
      <c r="F558" s="86"/>
      <c r="H558" s="133" t="s">
        <v>34</v>
      </c>
      <c r="I558" s="133"/>
      <c r="J558" s="133"/>
      <c r="K558" s="133"/>
      <c r="M558" s="14" t="s">
        <v>105</v>
      </c>
      <c r="O558" s="86" t="str">
        <f>E558</f>
        <v xml:space="preserve">  </v>
      </c>
      <c r="P558" s="92"/>
    </row>
    <row r="559" spans="2:16" ht="15.75" hidden="1" x14ac:dyDescent="0.25">
      <c r="B559" s="75"/>
      <c r="C559" s="82"/>
      <c r="D559" s="76" t="s">
        <v>31</v>
      </c>
      <c r="E559" s="89"/>
      <c r="F559" s="89" t="str">
        <f>E558</f>
        <v xml:space="preserve">  </v>
      </c>
      <c r="G559" s="76"/>
      <c r="H559" s="134"/>
      <c r="I559" s="134"/>
      <c r="J559" s="134"/>
      <c r="K559" s="134"/>
      <c r="L559" s="76"/>
      <c r="M559" s="82"/>
      <c r="N559" s="76" t="s">
        <v>31</v>
      </c>
      <c r="O559" s="89"/>
      <c r="P559" s="90" t="str">
        <f>O558</f>
        <v xml:space="preserve">  </v>
      </c>
    </row>
    <row r="560" spans="2:16" ht="15.75" x14ac:dyDescent="0.25">
      <c r="B560" s="60" t="str">
        <f>IFERROR(IF(EOMONTH(B558,1)&gt;Questionnaire!$I$9,"  ",EOMONTH(B558,1)),"  ")</f>
        <v xml:space="preserve">  </v>
      </c>
      <c r="C560" s="61" t="s">
        <v>32</v>
      </c>
      <c r="D560" s="61"/>
      <c r="E560" s="84">
        <f>IFERROR(-VLOOKUP(B560,Calculations!$G$10:$N$448,8,FALSE),0)</f>
        <v>0</v>
      </c>
      <c r="F560" s="84"/>
      <c r="G560" s="61"/>
      <c r="H560" s="61" t="s">
        <v>102</v>
      </c>
      <c r="I560" s="61"/>
      <c r="J560" s="84">
        <f>K562</f>
        <v>0</v>
      </c>
      <c r="K560" s="84"/>
      <c r="L560" s="61"/>
      <c r="M560" s="61" t="s">
        <v>102</v>
      </c>
      <c r="N560" s="68"/>
      <c r="O560" s="84">
        <f>J560</f>
        <v>0</v>
      </c>
      <c r="P560" s="91"/>
    </row>
    <row r="561" spans="2:16" ht="15.75" x14ac:dyDescent="0.25">
      <c r="B561" s="74"/>
      <c r="C561" s="14" t="s">
        <v>33</v>
      </c>
      <c r="E561" s="86" t="str">
        <f>IFERROR(VLOOKUP(B560,Calculations!$G$10:$M$448,7,FALSE),0)</f>
        <v xml:space="preserve">  </v>
      </c>
      <c r="F561" s="86"/>
      <c r="H561" s="14" t="s">
        <v>35</v>
      </c>
      <c r="J561" s="86" t="str">
        <f>K563</f>
        <v xml:space="preserve">  </v>
      </c>
      <c r="K561" s="86"/>
      <c r="M561" s="14" t="s">
        <v>94</v>
      </c>
      <c r="N561" s="73"/>
      <c r="O561" s="86" t="str">
        <f>J561</f>
        <v xml:space="preserve">  </v>
      </c>
      <c r="P561" s="92"/>
    </row>
    <row r="562" spans="2:16" ht="15.75" x14ac:dyDescent="0.25">
      <c r="B562" s="74"/>
      <c r="C562" s="73"/>
      <c r="D562" s="14" t="s">
        <v>31</v>
      </c>
      <c r="E562" s="86"/>
      <c r="F562" s="86">
        <f>IFERROR(E560+E561,0)</f>
        <v>0</v>
      </c>
      <c r="H562" s="73"/>
      <c r="I562" s="14" t="s">
        <v>32</v>
      </c>
      <c r="J562" s="86"/>
      <c r="K562" s="86">
        <f>E560</f>
        <v>0</v>
      </c>
      <c r="M562" s="72"/>
      <c r="N562" s="14" t="s">
        <v>31</v>
      </c>
      <c r="O562" s="86"/>
      <c r="P562" s="92">
        <f>F562</f>
        <v>0</v>
      </c>
    </row>
    <row r="563" spans="2:16" ht="15.75" x14ac:dyDescent="0.25">
      <c r="B563" s="74"/>
      <c r="C563" s="73"/>
      <c r="E563" s="86"/>
      <c r="F563" s="86"/>
      <c r="H563" s="73"/>
      <c r="I563" s="14" t="s">
        <v>33</v>
      </c>
      <c r="J563" s="86"/>
      <c r="K563" s="86" t="str">
        <f>E561</f>
        <v xml:space="preserve">  </v>
      </c>
      <c r="M563" s="72"/>
      <c r="N563" s="73"/>
      <c r="O563" s="86"/>
      <c r="P563" s="92"/>
    </row>
    <row r="564" spans="2:16" ht="15.75" x14ac:dyDescent="0.25">
      <c r="B564" s="74"/>
      <c r="C564" s="73"/>
      <c r="E564" s="86"/>
      <c r="F564" s="86"/>
      <c r="H564" s="73"/>
      <c r="J564" s="86"/>
      <c r="K564" s="86"/>
      <c r="M564" s="72"/>
      <c r="N564" s="73"/>
      <c r="O564" s="86"/>
      <c r="P564" s="92"/>
    </row>
    <row r="565" spans="2:16" ht="15.75" x14ac:dyDescent="0.25">
      <c r="B565" s="70" t="str">
        <f>B560</f>
        <v xml:space="preserve">  </v>
      </c>
      <c r="C565" s="133" t="s">
        <v>34</v>
      </c>
      <c r="D565" s="133"/>
      <c r="E565" s="133"/>
      <c r="F565" s="133"/>
      <c r="H565" s="14" t="s">
        <v>103</v>
      </c>
      <c r="J565" s="86" t="str">
        <f>IFERROR(VLOOKUP(B565,Calculations!$Z$10:$AB$448,3,FALSE),0)</f>
        <v xml:space="preserve">  </v>
      </c>
      <c r="K565" s="86"/>
      <c r="M565" s="14" t="s">
        <v>104</v>
      </c>
      <c r="O565" s="86" t="str">
        <f>J565</f>
        <v xml:space="preserve">  </v>
      </c>
      <c r="P565" s="92"/>
    </row>
    <row r="566" spans="2:16" ht="15.75" x14ac:dyDescent="0.25">
      <c r="B566" s="74"/>
      <c r="C566" s="133"/>
      <c r="D566" s="133"/>
      <c r="E566" s="133"/>
      <c r="F566" s="133"/>
      <c r="H566" s="77"/>
      <c r="I566" s="14" t="s">
        <v>91</v>
      </c>
      <c r="J566" s="86"/>
      <c r="K566" s="86" t="str">
        <f>J565</f>
        <v xml:space="preserve">  </v>
      </c>
      <c r="M566" s="77"/>
      <c r="N566" s="14" t="s">
        <v>91</v>
      </c>
      <c r="O566" s="86"/>
      <c r="P566" s="92" t="str">
        <f>O565</f>
        <v xml:space="preserve">  </v>
      </c>
    </row>
    <row r="567" spans="2:16" ht="15.75" x14ac:dyDescent="0.25">
      <c r="B567" s="74"/>
      <c r="C567" s="133"/>
      <c r="D567" s="133"/>
      <c r="E567" s="133"/>
      <c r="F567" s="133"/>
      <c r="H567" s="77"/>
      <c r="J567" s="86"/>
      <c r="K567" s="86"/>
      <c r="M567" s="77"/>
      <c r="O567" s="86"/>
      <c r="P567" s="92"/>
    </row>
    <row r="568" spans="2:16" ht="15.75" x14ac:dyDescent="0.25">
      <c r="B568" s="74"/>
      <c r="C568" s="81"/>
      <c r="D568" s="81"/>
      <c r="E568" s="81"/>
      <c r="F568" s="81"/>
      <c r="H568" s="77"/>
      <c r="J568" s="86"/>
      <c r="K568" s="86"/>
      <c r="M568" s="77"/>
      <c r="O568" s="86"/>
      <c r="P568" s="92"/>
    </row>
    <row r="569" spans="2:16" ht="15.75" x14ac:dyDescent="0.25">
      <c r="B569" s="70" t="str">
        <f>B565</f>
        <v xml:space="preserve">  </v>
      </c>
      <c r="C569" s="14" t="s">
        <v>106</v>
      </c>
      <c r="E569" s="86" t="str">
        <f>IFERROR(VLOOKUP(B569,Calculations!$G$10:$W$448,17,FALSE),0)</f>
        <v xml:space="preserve">  </v>
      </c>
      <c r="F569" s="86"/>
      <c r="H569" s="133" t="s">
        <v>34</v>
      </c>
      <c r="I569" s="133"/>
      <c r="J569" s="133"/>
      <c r="K569" s="133"/>
      <c r="M569" s="14" t="s">
        <v>105</v>
      </c>
      <c r="O569" s="86" t="str">
        <f>E569</f>
        <v xml:space="preserve">  </v>
      </c>
      <c r="P569" s="92"/>
    </row>
    <row r="570" spans="2:16" ht="15.75" x14ac:dyDescent="0.25">
      <c r="B570" s="75"/>
      <c r="C570" s="82"/>
      <c r="D570" s="76" t="s">
        <v>31</v>
      </c>
      <c r="E570" s="89"/>
      <c r="F570" s="89" t="str">
        <f>E569</f>
        <v xml:space="preserve">  </v>
      </c>
      <c r="G570" s="76"/>
      <c r="H570" s="134"/>
      <c r="I570" s="134"/>
      <c r="J570" s="134"/>
      <c r="K570" s="134"/>
      <c r="L570" s="76"/>
      <c r="M570" s="82"/>
      <c r="N570" s="76" t="s">
        <v>31</v>
      </c>
      <c r="O570" s="89"/>
      <c r="P570" s="90" t="str">
        <f>O569</f>
        <v xml:space="preserve">  </v>
      </c>
    </row>
    <row r="571" spans="2:16" ht="15.75" x14ac:dyDescent="0.25">
      <c r="B571" s="60" t="str">
        <f>IFERROR(IF(EOMONTH(B569,1)&gt;Questionnaire!$I$9,"  ",EOMONTH(B569,1)),"  ")</f>
        <v xml:space="preserve">  </v>
      </c>
      <c r="C571" s="61" t="s">
        <v>32</v>
      </c>
      <c r="D571" s="61"/>
      <c r="E571" s="84">
        <f>IFERROR(-VLOOKUP(B571,Calculations!$G$10:$N$448,8,FALSE),0)</f>
        <v>0</v>
      </c>
      <c r="F571" s="84"/>
      <c r="G571" s="61"/>
      <c r="H571" s="61" t="s">
        <v>102</v>
      </c>
      <c r="I571" s="61"/>
      <c r="J571" s="84">
        <f>K573</f>
        <v>0</v>
      </c>
      <c r="K571" s="84"/>
      <c r="L571" s="61"/>
      <c r="M571" s="61" t="s">
        <v>102</v>
      </c>
      <c r="N571" s="68"/>
      <c r="O571" s="84">
        <f>J571</f>
        <v>0</v>
      </c>
      <c r="P571" s="91"/>
    </row>
    <row r="572" spans="2:16" ht="15.75" x14ac:dyDescent="0.25">
      <c r="B572" s="74"/>
      <c r="C572" s="14" t="s">
        <v>33</v>
      </c>
      <c r="E572" s="86" t="str">
        <f>IFERROR(VLOOKUP(B571,Calculations!$G$10:$M$448,7,FALSE),0)</f>
        <v xml:space="preserve">  </v>
      </c>
      <c r="F572" s="86"/>
      <c r="H572" s="14" t="s">
        <v>35</v>
      </c>
      <c r="J572" s="86" t="str">
        <f>K574</f>
        <v xml:space="preserve">  </v>
      </c>
      <c r="K572" s="86"/>
      <c r="M572" s="14" t="s">
        <v>94</v>
      </c>
      <c r="N572" s="73"/>
      <c r="O572" s="86" t="str">
        <f>J572</f>
        <v xml:space="preserve">  </v>
      </c>
      <c r="P572" s="92"/>
    </row>
    <row r="573" spans="2:16" ht="15.75" x14ac:dyDescent="0.25">
      <c r="B573" s="74"/>
      <c r="C573" s="73"/>
      <c r="D573" s="14" t="s">
        <v>31</v>
      </c>
      <c r="E573" s="86"/>
      <c r="F573" s="86">
        <f>IFERROR(E571+E572,0)</f>
        <v>0</v>
      </c>
      <c r="H573" s="73"/>
      <c r="I573" s="14" t="s">
        <v>32</v>
      </c>
      <c r="J573" s="86"/>
      <c r="K573" s="86">
        <f>E571</f>
        <v>0</v>
      </c>
      <c r="M573" s="72"/>
      <c r="N573" s="14" t="s">
        <v>31</v>
      </c>
      <c r="O573" s="86"/>
      <c r="P573" s="92">
        <f>F573</f>
        <v>0</v>
      </c>
    </row>
    <row r="574" spans="2:16" ht="15.75" x14ac:dyDescent="0.25">
      <c r="B574" s="74"/>
      <c r="C574" s="73"/>
      <c r="E574" s="86"/>
      <c r="F574" s="86"/>
      <c r="H574" s="73"/>
      <c r="I574" s="14" t="s">
        <v>33</v>
      </c>
      <c r="J574" s="86"/>
      <c r="K574" s="86" t="str">
        <f>E572</f>
        <v xml:space="preserve">  </v>
      </c>
      <c r="M574" s="72"/>
      <c r="N574" s="73"/>
      <c r="O574" s="86"/>
      <c r="P574" s="92"/>
    </row>
    <row r="575" spans="2:16" ht="15.75" x14ac:dyDescent="0.25">
      <c r="B575" s="74"/>
      <c r="C575" s="73"/>
      <c r="E575" s="86"/>
      <c r="F575" s="86"/>
      <c r="H575" s="73"/>
      <c r="J575" s="86"/>
      <c r="K575" s="86"/>
      <c r="M575" s="72"/>
      <c r="N575" s="73"/>
      <c r="O575" s="86"/>
      <c r="P575" s="92"/>
    </row>
    <row r="576" spans="2:16" ht="15.75" x14ac:dyDescent="0.25">
      <c r="B576" s="70" t="str">
        <f>B571</f>
        <v xml:space="preserve">  </v>
      </c>
      <c r="C576" s="133" t="s">
        <v>34</v>
      </c>
      <c r="D576" s="133"/>
      <c r="E576" s="133"/>
      <c r="F576" s="133"/>
      <c r="H576" s="14" t="s">
        <v>103</v>
      </c>
      <c r="J576" s="86" t="str">
        <f>IFERROR(VLOOKUP(B576,Calculations!$Z$10:$AB$448,3,FALSE),0)</f>
        <v xml:space="preserve">  </v>
      </c>
      <c r="K576" s="86"/>
      <c r="M576" s="14" t="s">
        <v>104</v>
      </c>
      <c r="O576" s="86" t="str">
        <f>J576</f>
        <v xml:space="preserve">  </v>
      </c>
      <c r="P576" s="92"/>
    </row>
    <row r="577" spans="2:16" ht="15.75" x14ac:dyDescent="0.25">
      <c r="B577" s="74"/>
      <c r="C577" s="133"/>
      <c r="D577" s="133"/>
      <c r="E577" s="133"/>
      <c r="F577" s="133"/>
      <c r="H577" s="77"/>
      <c r="I577" s="14" t="s">
        <v>91</v>
      </c>
      <c r="J577" s="86"/>
      <c r="K577" s="86" t="str">
        <f>J576</f>
        <v xml:space="preserve">  </v>
      </c>
      <c r="M577" s="77"/>
      <c r="N577" s="14" t="s">
        <v>91</v>
      </c>
      <c r="O577" s="86"/>
      <c r="P577" s="92" t="str">
        <f>O576</f>
        <v xml:space="preserve">  </v>
      </c>
    </row>
    <row r="578" spans="2:16" ht="15.75" x14ac:dyDescent="0.25">
      <c r="B578" s="74"/>
      <c r="C578" s="133"/>
      <c r="D578" s="133"/>
      <c r="E578" s="133"/>
      <c r="F578" s="133"/>
      <c r="H578" s="77"/>
      <c r="J578" s="86"/>
      <c r="K578" s="86"/>
      <c r="M578" s="77"/>
      <c r="O578" s="86"/>
      <c r="P578" s="92"/>
    </row>
    <row r="579" spans="2:16" ht="15.75" x14ac:dyDescent="0.25">
      <c r="B579" s="74"/>
      <c r="C579" s="81"/>
      <c r="D579" s="81"/>
      <c r="E579" s="81"/>
      <c r="F579" s="81"/>
      <c r="H579" s="77"/>
      <c r="J579" s="86"/>
      <c r="K579" s="86"/>
      <c r="M579" s="77"/>
      <c r="O579" s="86"/>
      <c r="P579" s="92"/>
    </row>
    <row r="580" spans="2:16" ht="15.75" x14ac:dyDescent="0.25">
      <c r="B580" s="70" t="str">
        <f>B576</f>
        <v xml:space="preserve">  </v>
      </c>
      <c r="C580" s="14" t="s">
        <v>106</v>
      </c>
      <c r="E580" s="86" t="str">
        <f>IFERROR(VLOOKUP(B580,Calculations!$G$10:$W$448,17,FALSE),0)</f>
        <v xml:space="preserve">  </v>
      </c>
      <c r="F580" s="86"/>
      <c r="H580" s="133" t="s">
        <v>34</v>
      </c>
      <c r="I580" s="133"/>
      <c r="J580" s="133"/>
      <c r="K580" s="133"/>
      <c r="M580" s="14" t="s">
        <v>105</v>
      </c>
      <c r="O580" s="86" t="str">
        <f>E580</f>
        <v xml:space="preserve">  </v>
      </c>
      <c r="P580" s="92"/>
    </row>
    <row r="581" spans="2:16" ht="15.75" x14ac:dyDescent="0.25">
      <c r="B581" s="75"/>
      <c r="C581" s="82"/>
      <c r="D581" s="76" t="s">
        <v>31</v>
      </c>
      <c r="E581" s="89"/>
      <c r="F581" s="89" t="str">
        <f>E580</f>
        <v xml:space="preserve">  </v>
      </c>
      <c r="G581" s="76"/>
      <c r="H581" s="134"/>
      <c r="I581" s="134"/>
      <c r="J581" s="134"/>
      <c r="K581" s="134"/>
      <c r="L581" s="76"/>
      <c r="M581" s="82"/>
      <c r="N581" s="76" t="s">
        <v>31</v>
      </c>
      <c r="O581" s="89"/>
      <c r="P581" s="90" t="str">
        <f>O580</f>
        <v xml:space="preserve">  </v>
      </c>
    </row>
    <row r="582" spans="2:16" ht="15.75" x14ac:dyDescent="0.25">
      <c r="B582" s="60" t="str">
        <f>IFERROR(IF(EOMONTH(B580,1)&gt;Questionnaire!$I$9,"  ",EOMONTH(B580,1)),"  ")</f>
        <v xml:space="preserve">  </v>
      </c>
      <c r="C582" s="61" t="s">
        <v>32</v>
      </c>
      <c r="D582" s="61"/>
      <c r="E582" s="84">
        <f>IFERROR(-VLOOKUP(B582,Calculations!$G$10:$N$448,8,FALSE),0)</f>
        <v>0</v>
      </c>
      <c r="F582" s="84"/>
      <c r="G582" s="61"/>
      <c r="H582" s="61" t="s">
        <v>102</v>
      </c>
      <c r="I582" s="61"/>
      <c r="J582" s="84">
        <f>K584</f>
        <v>0</v>
      </c>
      <c r="K582" s="84"/>
      <c r="L582" s="61"/>
      <c r="M582" s="61" t="s">
        <v>102</v>
      </c>
      <c r="N582" s="68"/>
      <c r="O582" s="84">
        <f>J582</f>
        <v>0</v>
      </c>
      <c r="P582" s="91"/>
    </row>
    <row r="583" spans="2:16" ht="15.75" x14ac:dyDescent="0.25">
      <c r="B583" s="74"/>
      <c r="C583" s="14" t="s">
        <v>33</v>
      </c>
      <c r="E583" s="86" t="str">
        <f>IFERROR(VLOOKUP(B582,Calculations!$G$10:$M$448,7,FALSE),0)</f>
        <v xml:space="preserve">  </v>
      </c>
      <c r="F583" s="86"/>
      <c r="H583" s="14" t="s">
        <v>35</v>
      </c>
      <c r="J583" s="86" t="str">
        <f>K585</f>
        <v xml:space="preserve">  </v>
      </c>
      <c r="K583" s="86"/>
      <c r="M583" s="14" t="s">
        <v>94</v>
      </c>
      <c r="N583" s="73"/>
      <c r="O583" s="86" t="str">
        <f>J583</f>
        <v xml:space="preserve">  </v>
      </c>
      <c r="P583" s="92"/>
    </row>
    <row r="584" spans="2:16" ht="15.75" x14ac:dyDescent="0.25">
      <c r="B584" s="74"/>
      <c r="C584" s="73"/>
      <c r="D584" s="14" t="s">
        <v>31</v>
      </c>
      <c r="E584" s="86"/>
      <c r="F584" s="86">
        <f>IFERROR(E582+E583,0)</f>
        <v>0</v>
      </c>
      <c r="H584" s="73"/>
      <c r="I584" s="14" t="s">
        <v>32</v>
      </c>
      <c r="J584" s="86"/>
      <c r="K584" s="86">
        <f>E582</f>
        <v>0</v>
      </c>
      <c r="M584" s="72"/>
      <c r="N584" s="14" t="s">
        <v>31</v>
      </c>
      <c r="O584" s="86"/>
      <c r="P584" s="92">
        <f>F584</f>
        <v>0</v>
      </c>
    </row>
    <row r="585" spans="2:16" ht="15.75" x14ac:dyDescent="0.25">
      <c r="B585" s="74"/>
      <c r="C585" s="73"/>
      <c r="E585" s="86"/>
      <c r="F585" s="86"/>
      <c r="H585" s="73"/>
      <c r="I585" s="14" t="s">
        <v>33</v>
      </c>
      <c r="J585" s="86"/>
      <c r="K585" s="86" t="str">
        <f>E583</f>
        <v xml:space="preserve">  </v>
      </c>
      <c r="M585" s="72"/>
      <c r="N585" s="73"/>
      <c r="O585" s="86"/>
      <c r="P585" s="92"/>
    </row>
    <row r="586" spans="2:16" ht="15.75" x14ac:dyDescent="0.25">
      <c r="B586" s="74"/>
      <c r="C586" s="73"/>
      <c r="E586" s="86"/>
      <c r="F586" s="86"/>
      <c r="H586" s="73"/>
      <c r="J586" s="86"/>
      <c r="K586" s="86"/>
      <c r="M586" s="72"/>
      <c r="N586" s="73"/>
      <c r="O586" s="86"/>
      <c r="P586" s="92"/>
    </row>
    <row r="587" spans="2:16" ht="15.75" x14ac:dyDescent="0.25">
      <c r="B587" s="70" t="str">
        <f>B582</f>
        <v xml:space="preserve">  </v>
      </c>
      <c r="C587" s="133" t="s">
        <v>34</v>
      </c>
      <c r="D587" s="133"/>
      <c r="E587" s="133"/>
      <c r="F587" s="133"/>
      <c r="H587" s="14" t="s">
        <v>103</v>
      </c>
      <c r="J587" s="86">
        <f>IFERROR(VLOOKUP(B596,Calculations!$Z$10:$AB$448,3,FALSE),0)</f>
        <v>0</v>
      </c>
      <c r="K587" s="86"/>
      <c r="M587" s="14" t="s">
        <v>104</v>
      </c>
      <c r="O587" s="86">
        <f>J596</f>
        <v>0</v>
      </c>
      <c r="P587" s="92"/>
    </row>
    <row r="588" spans="2:16" ht="15.75" x14ac:dyDescent="0.25">
      <c r="B588" s="74"/>
      <c r="C588" s="133"/>
      <c r="D588" s="133"/>
      <c r="E588" s="133"/>
      <c r="F588" s="133"/>
      <c r="H588" s="77"/>
      <c r="I588" s="14" t="s">
        <v>91</v>
      </c>
      <c r="J588" s="86"/>
      <c r="K588" s="86">
        <f>J596</f>
        <v>0</v>
      </c>
      <c r="M588" s="77"/>
      <c r="N588" s="14" t="s">
        <v>91</v>
      </c>
      <c r="O588" s="86"/>
      <c r="P588" s="92">
        <f>O596</f>
        <v>0</v>
      </c>
    </row>
    <row r="589" spans="2:16" ht="15.75" x14ac:dyDescent="0.25">
      <c r="B589" s="74"/>
      <c r="C589" s="133"/>
      <c r="D589" s="133"/>
      <c r="E589" s="133"/>
      <c r="F589" s="133"/>
      <c r="H589" s="77"/>
      <c r="J589" s="86"/>
      <c r="K589" s="86"/>
      <c r="M589" s="77"/>
      <c r="O589" s="86"/>
      <c r="P589" s="92"/>
    </row>
    <row r="590" spans="2:16" ht="15.75" x14ac:dyDescent="0.25">
      <c r="B590" s="74"/>
      <c r="C590" s="81"/>
      <c r="D590" s="81"/>
      <c r="E590" s="81"/>
      <c r="F590" s="81"/>
      <c r="H590" s="77"/>
      <c r="J590" s="86"/>
      <c r="K590" s="86"/>
      <c r="M590" s="77"/>
      <c r="O590" s="86"/>
      <c r="P590" s="92"/>
    </row>
    <row r="591" spans="2:16" ht="15.75" x14ac:dyDescent="0.25">
      <c r="B591" s="70">
        <f>B596</f>
        <v>0</v>
      </c>
      <c r="C591" s="14" t="s">
        <v>106</v>
      </c>
      <c r="E591" s="86">
        <f>IFERROR(VLOOKUP(B591,Calculations!$G$10:$W$448,17,FALSE),0)</f>
        <v>0</v>
      </c>
      <c r="F591" s="86"/>
      <c r="H591" s="133" t="s">
        <v>34</v>
      </c>
      <c r="I591" s="133"/>
      <c r="J591" s="133"/>
      <c r="K591" s="133"/>
      <c r="M591" s="14" t="s">
        <v>105</v>
      </c>
      <c r="O591" s="86">
        <f>E591</f>
        <v>0</v>
      </c>
      <c r="P591" s="92"/>
    </row>
    <row r="592" spans="2:16" ht="15.75" x14ac:dyDescent="0.25">
      <c r="B592" s="75"/>
      <c r="C592" s="82"/>
      <c r="D592" s="76" t="s">
        <v>31</v>
      </c>
      <c r="E592" s="89"/>
      <c r="F592" s="89">
        <f>E591</f>
        <v>0</v>
      </c>
      <c r="G592" s="76"/>
      <c r="H592" s="134"/>
      <c r="I592" s="134"/>
      <c r="J592" s="134"/>
      <c r="K592" s="134"/>
      <c r="L592" s="76"/>
      <c r="M592" s="82"/>
      <c r="N592" s="76" t="s">
        <v>31</v>
      </c>
      <c r="O592" s="89"/>
      <c r="P592" s="90">
        <f>O591</f>
        <v>0</v>
      </c>
    </row>
    <row r="593" spans="2:16" ht="15.75" x14ac:dyDescent="0.25">
      <c r="B593" s="60" t="str">
        <f>IFERROR(IF(EOMONTH(B591,1)&gt;Questionnaire!$I$9,"  ",EOMONTH(B591,1)),"  ")</f>
        <v xml:space="preserve">  </v>
      </c>
      <c r="C593" s="61" t="s">
        <v>32</v>
      </c>
      <c r="D593" s="61"/>
      <c r="E593" s="84">
        <f>IFERROR(-VLOOKUP(B593,Calculations!$G$10:$N$448,8,FALSE),0)</f>
        <v>0</v>
      </c>
      <c r="F593" s="84"/>
      <c r="G593" s="61"/>
      <c r="H593" s="61" t="s">
        <v>102</v>
      </c>
      <c r="I593" s="61"/>
      <c r="J593" s="84">
        <f>K595</f>
        <v>0</v>
      </c>
      <c r="K593" s="84"/>
      <c r="L593" s="61"/>
      <c r="M593" s="61" t="s">
        <v>102</v>
      </c>
      <c r="N593" s="68"/>
      <c r="O593" s="84">
        <f>J593</f>
        <v>0</v>
      </c>
      <c r="P593" s="91"/>
    </row>
    <row r="594" spans="2:16" ht="15.75" x14ac:dyDescent="0.25">
      <c r="B594" s="74"/>
      <c r="C594" s="14" t="s">
        <v>33</v>
      </c>
      <c r="E594" s="86" t="str">
        <f>IFERROR(VLOOKUP(B593,Calculations!$G$10:$M$448,7,FALSE),0)</f>
        <v xml:space="preserve">  </v>
      </c>
      <c r="F594" s="86"/>
      <c r="H594" s="14" t="s">
        <v>35</v>
      </c>
      <c r="J594" s="86" t="str">
        <f>K596</f>
        <v xml:space="preserve">  </v>
      </c>
      <c r="K594" s="86"/>
      <c r="M594" s="14" t="s">
        <v>94</v>
      </c>
      <c r="N594" s="73"/>
      <c r="O594" s="86" t="str">
        <f>J594</f>
        <v xml:space="preserve">  </v>
      </c>
      <c r="P594" s="92"/>
    </row>
    <row r="595" spans="2:16" ht="15.75" x14ac:dyDescent="0.25">
      <c r="B595" s="74"/>
      <c r="C595" s="73"/>
      <c r="D595" s="14" t="s">
        <v>31</v>
      </c>
      <c r="E595" s="86"/>
      <c r="F595" s="86">
        <f>IFERROR(E593+E594,0)</f>
        <v>0</v>
      </c>
      <c r="H595" s="73"/>
      <c r="I595" s="14" t="s">
        <v>32</v>
      </c>
      <c r="J595" s="86"/>
      <c r="K595" s="86">
        <f>E593</f>
        <v>0</v>
      </c>
      <c r="M595" s="72"/>
      <c r="N595" s="14" t="s">
        <v>31</v>
      </c>
      <c r="O595" s="86"/>
      <c r="P595" s="92">
        <f>F595</f>
        <v>0</v>
      </c>
    </row>
    <row r="596" spans="2:16" ht="15.75" x14ac:dyDescent="0.25">
      <c r="B596" s="74"/>
      <c r="C596" s="73"/>
      <c r="E596" s="86"/>
      <c r="F596" s="86"/>
      <c r="H596" s="73"/>
      <c r="I596" s="14" t="s">
        <v>33</v>
      </c>
      <c r="J596" s="86"/>
      <c r="K596" s="86" t="str">
        <f>E594</f>
        <v xml:space="preserve">  </v>
      </c>
      <c r="M596" s="72"/>
      <c r="N596" s="73"/>
      <c r="O596" s="86"/>
      <c r="P596" s="92"/>
    </row>
    <row r="597" spans="2:16" ht="15.75" x14ac:dyDescent="0.25">
      <c r="B597" s="74"/>
      <c r="C597" s="73"/>
      <c r="E597" s="86"/>
      <c r="F597" s="86"/>
      <c r="H597" s="73"/>
      <c r="J597" s="86"/>
      <c r="K597" s="86"/>
      <c r="M597" s="72"/>
      <c r="N597" s="73"/>
      <c r="O597" s="86"/>
      <c r="P597" s="92"/>
    </row>
    <row r="598" spans="2:16" ht="15.75" x14ac:dyDescent="0.25">
      <c r="B598" s="70" t="str">
        <f>B593</f>
        <v xml:space="preserve">  </v>
      </c>
      <c r="C598" s="133" t="s">
        <v>34</v>
      </c>
      <c r="D598" s="133"/>
      <c r="E598" s="133"/>
      <c r="F598" s="133"/>
      <c r="H598" s="14" t="s">
        <v>103</v>
      </c>
      <c r="J598" s="86" t="str">
        <f>IFERROR(VLOOKUP(B598,Calculations!$Z$10:$AB$448,3,FALSE),0)</f>
        <v xml:space="preserve">  </v>
      </c>
      <c r="K598" s="86"/>
      <c r="M598" s="14" t="s">
        <v>104</v>
      </c>
      <c r="O598" s="86" t="str">
        <f>J598</f>
        <v xml:space="preserve">  </v>
      </c>
      <c r="P598" s="92"/>
    </row>
    <row r="599" spans="2:16" ht="15.75" x14ac:dyDescent="0.25">
      <c r="B599" s="74"/>
      <c r="C599" s="133"/>
      <c r="D599" s="133"/>
      <c r="E599" s="133"/>
      <c r="F599" s="133"/>
      <c r="H599" s="77"/>
      <c r="I599" s="14" t="s">
        <v>91</v>
      </c>
      <c r="J599" s="86"/>
      <c r="K599" s="86" t="str">
        <f>J598</f>
        <v xml:space="preserve">  </v>
      </c>
      <c r="M599" s="77"/>
      <c r="N599" s="14" t="s">
        <v>91</v>
      </c>
      <c r="O599" s="86"/>
      <c r="P599" s="92" t="str">
        <f>O598</f>
        <v xml:space="preserve">  </v>
      </c>
    </row>
    <row r="600" spans="2:16" ht="15.75" x14ac:dyDescent="0.25">
      <c r="B600" s="74"/>
      <c r="C600" s="133"/>
      <c r="D600" s="133"/>
      <c r="E600" s="133"/>
      <c r="F600" s="133"/>
      <c r="H600" s="77"/>
      <c r="J600" s="86"/>
      <c r="K600" s="86"/>
      <c r="M600" s="77"/>
      <c r="O600" s="86"/>
      <c r="P600" s="92"/>
    </row>
    <row r="601" spans="2:16" ht="15.75" x14ac:dyDescent="0.25">
      <c r="B601" s="74"/>
      <c r="C601" s="81"/>
      <c r="D601" s="81"/>
      <c r="E601" s="81"/>
      <c r="F601" s="81"/>
      <c r="H601" s="77"/>
      <c r="J601" s="86"/>
      <c r="K601" s="86"/>
      <c r="M601" s="77"/>
      <c r="O601" s="86"/>
      <c r="P601" s="92"/>
    </row>
    <row r="602" spans="2:16" ht="15.75" x14ac:dyDescent="0.25">
      <c r="B602" s="70" t="str">
        <f>B598</f>
        <v xml:space="preserve">  </v>
      </c>
      <c r="C602" s="14" t="s">
        <v>106</v>
      </c>
      <c r="E602" s="86" t="str">
        <f>IFERROR(VLOOKUP(B602,Calculations!$G$10:$W$448,17,FALSE),0)</f>
        <v xml:space="preserve">  </v>
      </c>
      <c r="F602" s="86"/>
      <c r="H602" s="133" t="s">
        <v>34</v>
      </c>
      <c r="I602" s="133"/>
      <c r="J602" s="133"/>
      <c r="K602" s="133"/>
      <c r="M602" s="14" t="s">
        <v>105</v>
      </c>
      <c r="O602" s="86" t="str">
        <f>E602</f>
        <v xml:space="preserve">  </v>
      </c>
      <c r="P602" s="92"/>
    </row>
    <row r="603" spans="2:16" ht="15.75" x14ac:dyDescent="0.25">
      <c r="B603" s="75"/>
      <c r="C603" s="82"/>
      <c r="D603" s="76" t="s">
        <v>31</v>
      </c>
      <c r="E603" s="89"/>
      <c r="F603" s="89" t="str">
        <f>E602</f>
        <v xml:space="preserve">  </v>
      </c>
      <c r="G603" s="76"/>
      <c r="H603" s="134"/>
      <c r="I603" s="134"/>
      <c r="J603" s="134"/>
      <c r="K603" s="134"/>
      <c r="L603" s="76"/>
      <c r="M603" s="82"/>
      <c r="N603" s="76" t="s">
        <v>31</v>
      </c>
      <c r="O603" s="89"/>
      <c r="P603" s="90" t="str">
        <f>O602</f>
        <v xml:space="preserve">  </v>
      </c>
    </row>
    <row r="604" spans="2:16" ht="15.75" x14ac:dyDescent="0.25">
      <c r="B604" s="60" t="str">
        <f>IFERROR(IF(EOMONTH(B602,1)&gt;Questionnaire!$I$9,"  ",EOMONTH(B602,1)),"  ")</f>
        <v xml:space="preserve">  </v>
      </c>
      <c r="C604" s="61" t="s">
        <v>32</v>
      </c>
      <c r="D604" s="61"/>
      <c r="E604" s="84">
        <f>IFERROR(-VLOOKUP(B604,Calculations!$G$10:$N$448,8,FALSE),0)</f>
        <v>0</v>
      </c>
      <c r="F604" s="84"/>
      <c r="G604" s="61"/>
      <c r="H604" s="61" t="s">
        <v>102</v>
      </c>
      <c r="I604" s="61"/>
      <c r="J604" s="84">
        <f>K606</f>
        <v>0</v>
      </c>
      <c r="K604" s="84"/>
      <c r="L604" s="61"/>
      <c r="M604" s="61" t="s">
        <v>102</v>
      </c>
      <c r="N604" s="68"/>
      <c r="O604" s="84">
        <f>J604</f>
        <v>0</v>
      </c>
      <c r="P604" s="91"/>
    </row>
    <row r="605" spans="2:16" ht="15.75" x14ac:dyDescent="0.25">
      <c r="B605" s="74"/>
      <c r="C605" s="14" t="s">
        <v>33</v>
      </c>
      <c r="E605" s="86" t="str">
        <f>IFERROR(VLOOKUP(B604,Calculations!$G$10:$M$448,7,FALSE),0)</f>
        <v xml:space="preserve">  </v>
      </c>
      <c r="F605" s="86"/>
      <c r="H605" s="14" t="s">
        <v>35</v>
      </c>
      <c r="J605" s="86" t="str">
        <f>K607</f>
        <v xml:space="preserve">  </v>
      </c>
      <c r="K605" s="86"/>
      <c r="M605" s="14" t="s">
        <v>94</v>
      </c>
      <c r="N605" s="73"/>
      <c r="O605" s="86" t="str">
        <f>J605</f>
        <v xml:space="preserve">  </v>
      </c>
      <c r="P605" s="92"/>
    </row>
    <row r="606" spans="2:16" ht="15.75" x14ac:dyDescent="0.25">
      <c r="B606" s="74"/>
      <c r="C606" s="73"/>
      <c r="D606" s="14" t="s">
        <v>31</v>
      </c>
      <c r="E606" s="86"/>
      <c r="F606" s="86">
        <f>IFERROR(E604+E605,0)</f>
        <v>0</v>
      </c>
      <c r="H606" s="73"/>
      <c r="I606" s="14" t="s">
        <v>32</v>
      </c>
      <c r="J606" s="86"/>
      <c r="K606" s="86">
        <f>E604</f>
        <v>0</v>
      </c>
      <c r="M606" s="72"/>
      <c r="N606" s="14" t="s">
        <v>31</v>
      </c>
      <c r="O606" s="86"/>
      <c r="P606" s="92">
        <f>F606</f>
        <v>0</v>
      </c>
    </row>
    <row r="607" spans="2:16" ht="15.75" x14ac:dyDescent="0.25">
      <c r="B607" s="74"/>
      <c r="C607" s="73"/>
      <c r="E607" s="86"/>
      <c r="F607" s="86"/>
      <c r="H607" s="73"/>
      <c r="I607" s="14" t="s">
        <v>33</v>
      </c>
      <c r="J607" s="86"/>
      <c r="K607" s="86" t="str">
        <f>E605</f>
        <v xml:space="preserve">  </v>
      </c>
      <c r="M607" s="72"/>
      <c r="N607" s="73"/>
      <c r="O607" s="86"/>
      <c r="P607" s="92"/>
    </row>
    <row r="608" spans="2:16" ht="15.75" x14ac:dyDescent="0.25">
      <c r="B608" s="74"/>
      <c r="C608" s="73"/>
      <c r="E608" s="86"/>
      <c r="F608" s="86"/>
      <c r="H608" s="73"/>
      <c r="J608" s="86"/>
      <c r="K608" s="86"/>
      <c r="M608" s="72"/>
      <c r="N608" s="73"/>
      <c r="O608" s="86"/>
      <c r="P608" s="92"/>
    </row>
    <row r="609" spans="2:16" ht="15.75" x14ac:dyDescent="0.25">
      <c r="B609" s="70" t="str">
        <f>B604</f>
        <v xml:space="preserve">  </v>
      </c>
      <c r="C609" s="133" t="s">
        <v>34</v>
      </c>
      <c r="D609" s="133"/>
      <c r="E609" s="133"/>
      <c r="F609" s="133"/>
      <c r="H609" s="14" t="s">
        <v>103</v>
      </c>
      <c r="J609" s="86" t="str">
        <f>IFERROR(VLOOKUP(B609,Calculations!$Z$10:$AB$448,3,FALSE),0)</f>
        <v xml:space="preserve">  </v>
      </c>
      <c r="K609" s="86"/>
      <c r="M609" s="14" t="s">
        <v>104</v>
      </c>
      <c r="O609" s="86" t="str">
        <f>J609</f>
        <v xml:space="preserve">  </v>
      </c>
      <c r="P609" s="92"/>
    </row>
    <row r="610" spans="2:16" ht="15.75" x14ac:dyDescent="0.25">
      <c r="B610" s="74"/>
      <c r="C610" s="133"/>
      <c r="D610" s="133"/>
      <c r="E610" s="133"/>
      <c r="F610" s="133"/>
      <c r="H610" s="77"/>
      <c r="I610" s="14" t="s">
        <v>91</v>
      </c>
      <c r="J610" s="86"/>
      <c r="K610" s="86" t="str">
        <f>J609</f>
        <v xml:space="preserve">  </v>
      </c>
      <c r="M610" s="77"/>
      <c r="N610" s="14" t="s">
        <v>91</v>
      </c>
      <c r="O610" s="86"/>
      <c r="P610" s="92" t="str">
        <f>O609</f>
        <v xml:space="preserve">  </v>
      </c>
    </row>
    <row r="611" spans="2:16" ht="15.75" x14ac:dyDescent="0.25">
      <c r="B611" s="74"/>
      <c r="C611" s="133"/>
      <c r="D611" s="133"/>
      <c r="E611" s="133"/>
      <c r="F611" s="133"/>
      <c r="H611" s="77"/>
      <c r="J611" s="86"/>
      <c r="K611" s="86"/>
      <c r="M611" s="77"/>
      <c r="O611" s="86"/>
      <c r="P611" s="92"/>
    </row>
    <row r="612" spans="2:16" ht="15.75" x14ac:dyDescent="0.25">
      <c r="B612" s="74"/>
      <c r="C612" s="81"/>
      <c r="D612" s="81"/>
      <c r="E612" s="81"/>
      <c r="F612" s="81"/>
      <c r="H612" s="77"/>
      <c r="J612" s="86"/>
      <c r="K612" s="86"/>
      <c r="M612" s="77"/>
      <c r="O612" s="86"/>
      <c r="P612" s="92"/>
    </row>
    <row r="613" spans="2:16" ht="15.75" x14ac:dyDescent="0.25">
      <c r="B613" s="70" t="str">
        <f>B609</f>
        <v xml:space="preserve">  </v>
      </c>
      <c r="C613" s="14" t="s">
        <v>106</v>
      </c>
      <c r="E613" s="86" t="str">
        <f>IFERROR(VLOOKUP(B613,Calculations!$G$10:$W$448,17,FALSE),0)</f>
        <v xml:space="preserve">  </v>
      </c>
      <c r="F613" s="86"/>
      <c r="H613" s="133" t="s">
        <v>34</v>
      </c>
      <c r="I613" s="133"/>
      <c r="J613" s="133"/>
      <c r="K613" s="133"/>
      <c r="M613" s="14" t="s">
        <v>105</v>
      </c>
      <c r="O613" s="86" t="str">
        <f>E613</f>
        <v xml:space="preserve">  </v>
      </c>
      <c r="P613" s="92"/>
    </row>
    <row r="614" spans="2:16" ht="15.75" x14ac:dyDescent="0.25">
      <c r="B614" s="75"/>
      <c r="C614" s="82"/>
      <c r="D614" s="76" t="s">
        <v>31</v>
      </c>
      <c r="E614" s="89"/>
      <c r="F614" s="89" t="str">
        <f>E613</f>
        <v xml:space="preserve">  </v>
      </c>
      <c r="G614" s="76"/>
      <c r="H614" s="134"/>
      <c r="I614" s="134"/>
      <c r="J614" s="134"/>
      <c r="K614" s="134"/>
      <c r="L614" s="76"/>
      <c r="M614" s="82"/>
      <c r="N614" s="76" t="s">
        <v>31</v>
      </c>
      <c r="O614" s="89"/>
      <c r="P614" s="90" t="str">
        <f>O613</f>
        <v xml:space="preserve">  </v>
      </c>
    </row>
    <row r="615" spans="2:16" ht="15.75" x14ac:dyDescent="0.25">
      <c r="B615" s="60" t="str">
        <f>IFERROR(IF(EOMONTH(B613,1)&gt;Questionnaire!$I$9,"  ",EOMONTH(B613,1)),"  ")</f>
        <v xml:space="preserve">  </v>
      </c>
      <c r="C615" s="61" t="s">
        <v>32</v>
      </c>
      <c r="D615" s="61"/>
      <c r="E615" s="84">
        <f>IFERROR(-VLOOKUP(B615,Calculations!$G$10:$N$448,8,FALSE),0)</f>
        <v>0</v>
      </c>
      <c r="F615" s="84"/>
      <c r="G615" s="61"/>
      <c r="H615" s="61" t="s">
        <v>102</v>
      </c>
      <c r="I615" s="61"/>
      <c r="J615" s="84">
        <f>K617</f>
        <v>0</v>
      </c>
      <c r="K615" s="84"/>
      <c r="L615" s="61"/>
      <c r="M615" s="61" t="s">
        <v>102</v>
      </c>
      <c r="N615" s="68"/>
      <c r="O615" s="84">
        <f>J615</f>
        <v>0</v>
      </c>
      <c r="P615" s="91"/>
    </row>
    <row r="616" spans="2:16" ht="15.75" x14ac:dyDescent="0.25">
      <c r="B616" s="74"/>
      <c r="C616" s="14" t="s">
        <v>33</v>
      </c>
      <c r="E616" s="86" t="str">
        <f>IFERROR(VLOOKUP(B615,Calculations!$G$10:$M$448,7,FALSE),0)</f>
        <v xml:space="preserve">  </v>
      </c>
      <c r="F616" s="86"/>
      <c r="H616" s="14" t="s">
        <v>35</v>
      </c>
      <c r="J616" s="86" t="str">
        <f>K618</f>
        <v xml:space="preserve">  </v>
      </c>
      <c r="K616" s="86"/>
      <c r="M616" s="14" t="s">
        <v>94</v>
      </c>
      <c r="N616" s="73"/>
      <c r="O616" s="86" t="str">
        <f>J616</f>
        <v xml:space="preserve">  </v>
      </c>
      <c r="P616" s="92"/>
    </row>
    <row r="617" spans="2:16" ht="15.75" x14ac:dyDescent="0.25">
      <c r="B617" s="74"/>
      <c r="C617" s="73"/>
      <c r="D617" s="14" t="s">
        <v>31</v>
      </c>
      <c r="E617" s="86"/>
      <c r="F617" s="86">
        <f>IFERROR(E615+E616,0)</f>
        <v>0</v>
      </c>
      <c r="H617" s="73"/>
      <c r="I617" s="14" t="s">
        <v>32</v>
      </c>
      <c r="J617" s="86"/>
      <c r="K617" s="86">
        <f>E615</f>
        <v>0</v>
      </c>
      <c r="M617" s="72"/>
      <c r="N617" s="14" t="s">
        <v>31</v>
      </c>
      <c r="O617" s="86"/>
      <c r="P617" s="92">
        <f>F617</f>
        <v>0</v>
      </c>
    </row>
    <row r="618" spans="2:16" ht="15.75" x14ac:dyDescent="0.25">
      <c r="B618" s="74"/>
      <c r="C618" s="73"/>
      <c r="E618" s="86"/>
      <c r="F618" s="86"/>
      <c r="H618" s="73"/>
      <c r="I618" s="14" t="s">
        <v>33</v>
      </c>
      <c r="J618" s="86"/>
      <c r="K618" s="86" t="str">
        <f>E616</f>
        <v xml:space="preserve">  </v>
      </c>
      <c r="M618" s="72"/>
      <c r="N618" s="73"/>
      <c r="O618" s="86"/>
      <c r="P618" s="92"/>
    </row>
    <row r="619" spans="2:16" ht="15.75" x14ac:dyDescent="0.25">
      <c r="B619" s="74"/>
      <c r="C619" s="73"/>
      <c r="E619" s="86"/>
      <c r="F619" s="86"/>
      <c r="H619" s="73"/>
      <c r="J619" s="86"/>
      <c r="K619" s="86"/>
      <c r="M619" s="72"/>
      <c r="N619" s="73"/>
      <c r="O619" s="86"/>
      <c r="P619" s="92"/>
    </row>
    <row r="620" spans="2:16" ht="15.75" x14ac:dyDescent="0.25">
      <c r="B620" s="70" t="str">
        <f>B615</f>
        <v xml:space="preserve">  </v>
      </c>
      <c r="C620" s="133" t="s">
        <v>34</v>
      </c>
      <c r="D620" s="133"/>
      <c r="E620" s="133"/>
      <c r="F620" s="133"/>
      <c r="H620" s="14" t="s">
        <v>103</v>
      </c>
      <c r="J620" s="86" t="str">
        <f>IFERROR(VLOOKUP(B620,Calculations!$Z$10:$AB$448,3,FALSE),0)</f>
        <v xml:space="preserve">  </v>
      </c>
      <c r="K620" s="86"/>
      <c r="M620" s="14" t="s">
        <v>104</v>
      </c>
      <c r="O620" s="86" t="str">
        <f>J620</f>
        <v xml:space="preserve">  </v>
      </c>
      <c r="P620" s="92"/>
    </row>
    <row r="621" spans="2:16" ht="15.75" x14ac:dyDescent="0.25">
      <c r="B621" s="74"/>
      <c r="C621" s="133"/>
      <c r="D621" s="133"/>
      <c r="E621" s="133"/>
      <c r="F621" s="133"/>
      <c r="H621" s="77"/>
      <c r="I621" s="14" t="s">
        <v>91</v>
      </c>
      <c r="J621" s="86"/>
      <c r="K621" s="86" t="str">
        <f>J620</f>
        <v xml:space="preserve">  </v>
      </c>
      <c r="M621" s="77"/>
      <c r="N621" s="14" t="s">
        <v>91</v>
      </c>
      <c r="O621" s="86"/>
      <c r="P621" s="92" t="str">
        <f>O620</f>
        <v xml:space="preserve">  </v>
      </c>
    </row>
    <row r="622" spans="2:16" ht="15.75" x14ac:dyDescent="0.25">
      <c r="B622" s="74"/>
      <c r="C622" s="133"/>
      <c r="D622" s="133"/>
      <c r="E622" s="133"/>
      <c r="F622" s="133"/>
      <c r="H622" s="77"/>
      <c r="J622" s="86"/>
      <c r="K622" s="86"/>
      <c r="M622" s="77"/>
      <c r="O622" s="86"/>
      <c r="P622" s="92"/>
    </row>
    <row r="623" spans="2:16" ht="15.75" x14ac:dyDescent="0.25">
      <c r="B623" s="74"/>
      <c r="C623" s="81"/>
      <c r="D623" s="81"/>
      <c r="E623" s="81"/>
      <c r="F623" s="81"/>
      <c r="H623" s="77"/>
      <c r="J623" s="86"/>
      <c r="K623" s="86"/>
      <c r="M623" s="77"/>
      <c r="O623" s="86"/>
      <c r="P623" s="92"/>
    </row>
    <row r="624" spans="2:16" ht="15.75" x14ac:dyDescent="0.25">
      <c r="B624" s="70" t="str">
        <f>B620</f>
        <v xml:space="preserve">  </v>
      </c>
      <c r="C624" s="14" t="s">
        <v>106</v>
      </c>
      <c r="E624" s="86" t="str">
        <f>IFERROR(VLOOKUP(B624,Calculations!$G$10:$W$448,17,FALSE),0)</f>
        <v xml:space="preserve">  </v>
      </c>
      <c r="F624" s="86"/>
      <c r="H624" s="133" t="s">
        <v>34</v>
      </c>
      <c r="I624" s="133"/>
      <c r="J624" s="133"/>
      <c r="K624" s="133"/>
      <c r="M624" s="14" t="s">
        <v>105</v>
      </c>
      <c r="O624" s="86" t="str">
        <f>E624</f>
        <v xml:space="preserve">  </v>
      </c>
      <c r="P624" s="92"/>
    </row>
    <row r="625" spans="2:16" ht="15.75" x14ac:dyDescent="0.25">
      <c r="B625" s="75"/>
      <c r="C625" s="82"/>
      <c r="D625" s="76" t="s">
        <v>31</v>
      </c>
      <c r="E625" s="89"/>
      <c r="F625" s="89" t="str">
        <f>E624</f>
        <v xml:space="preserve">  </v>
      </c>
      <c r="G625" s="76"/>
      <c r="H625" s="134"/>
      <c r="I625" s="134"/>
      <c r="J625" s="134"/>
      <c r="K625" s="134"/>
      <c r="L625" s="76"/>
      <c r="M625" s="82"/>
      <c r="N625" s="76" t="s">
        <v>31</v>
      </c>
      <c r="O625" s="89"/>
      <c r="P625" s="90" t="str">
        <f>O624</f>
        <v xml:space="preserve">  </v>
      </c>
    </row>
    <row r="626" spans="2:16" ht="15.75" x14ac:dyDescent="0.25">
      <c r="B626" s="60" t="str">
        <f>IFERROR(IF(EOMONTH(B624,1)&gt;Questionnaire!$I$9,"  ",EOMONTH(B624,1)),"  ")</f>
        <v xml:space="preserve">  </v>
      </c>
      <c r="C626" s="61" t="s">
        <v>32</v>
      </c>
      <c r="D626" s="61"/>
      <c r="E626" s="84">
        <f>IFERROR(-VLOOKUP(B626,Calculations!$G$10:$N$448,8,FALSE),0)</f>
        <v>0</v>
      </c>
      <c r="F626" s="84"/>
      <c r="G626" s="61"/>
      <c r="H626" s="61" t="s">
        <v>102</v>
      </c>
      <c r="I626" s="61"/>
      <c r="J626" s="84">
        <f>K628</f>
        <v>0</v>
      </c>
      <c r="K626" s="84"/>
      <c r="L626" s="61"/>
      <c r="M626" s="61" t="s">
        <v>102</v>
      </c>
      <c r="N626" s="68"/>
      <c r="O626" s="84">
        <f>J626</f>
        <v>0</v>
      </c>
      <c r="P626" s="91"/>
    </row>
    <row r="627" spans="2:16" ht="15.75" x14ac:dyDescent="0.25">
      <c r="B627" s="74"/>
      <c r="C627" s="14" t="s">
        <v>33</v>
      </c>
      <c r="E627" s="86" t="str">
        <f>IFERROR(VLOOKUP(B626,Calculations!$G$10:$M$448,7,FALSE),0)</f>
        <v xml:space="preserve">  </v>
      </c>
      <c r="F627" s="86"/>
      <c r="H627" s="14" t="s">
        <v>35</v>
      </c>
      <c r="J627" s="86" t="str">
        <f>K629</f>
        <v xml:space="preserve">  </v>
      </c>
      <c r="K627" s="86"/>
      <c r="M627" s="14" t="s">
        <v>94</v>
      </c>
      <c r="N627" s="73"/>
      <c r="O627" s="86" t="str">
        <f>J627</f>
        <v xml:space="preserve">  </v>
      </c>
      <c r="P627" s="92"/>
    </row>
    <row r="628" spans="2:16" ht="15.75" x14ac:dyDescent="0.25">
      <c r="B628" s="74"/>
      <c r="C628" s="73"/>
      <c r="D628" s="14" t="s">
        <v>31</v>
      </c>
      <c r="E628" s="86"/>
      <c r="F628" s="86">
        <f>IFERROR(E626+E627,0)</f>
        <v>0</v>
      </c>
      <c r="H628" s="73"/>
      <c r="I628" s="14" t="s">
        <v>32</v>
      </c>
      <c r="J628" s="86"/>
      <c r="K628" s="86">
        <f>E626</f>
        <v>0</v>
      </c>
      <c r="M628" s="72"/>
      <c r="N628" s="14" t="s">
        <v>31</v>
      </c>
      <c r="O628" s="86"/>
      <c r="P628" s="92">
        <f>F628</f>
        <v>0</v>
      </c>
    </row>
    <row r="629" spans="2:16" ht="15.75" x14ac:dyDescent="0.25">
      <c r="B629" s="74"/>
      <c r="C629" s="73"/>
      <c r="E629" s="86"/>
      <c r="F629" s="86"/>
      <c r="H629" s="73"/>
      <c r="I629" s="14" t="s">
        <v>33</v>
      </c>
      <c r="J629" s="86"/>
      <c r="K629" s="86" t="str">
        <f>E627</f>
        <v xml:space="preserve">  </v>
      </c>
      <c r="M629" s="72"/>
      <c r="N629" s="73"/>
      <c r="O629" s="86"/>
      <c r="P629" s="92"/>
    </row>
    <row r="630" spans="2:16" ht="15.75" x14ac:dyDescent="0.25">
      <c r="B630" s="74"/>
      <c r="C630" s="73"/>
      <c r="E630" s="86"/>
      <c r="F630" s="86"/>
      <c r="H630" s="73"/>
      <c r="J630" s="86"/>
      <c r="K630" s="86"/>
      <c r="M630" s="72"/>
      <c r="N630" s="73"/>
      <c r="O630" s="86"/>
      <c r="P630" s="92"/>
    </row>
    <row r="631" spans="2:16" ht="15.75" x14ac:dyDescent="0.25">
      <c r="B631" s="70" t="str">
        <f>B626</f>
        <v xml:space="preserve">  </v>
      </c>
      <c r="C631" s="133" t="s">
        <v>34</v>
      </c>
      <c r="D631" s="133"/>
      <c r="E631" s="133"/>
      <c r="F631" s="133"/>
      <c r="H631" s="14" t="s">
        <v>103</v>
      </c>
      <c r="J631" s="86" t="str">
        <f>IFERROR(VLOOKUP(B631,Calculations!$Z$10:$AB$448,3,FALSE),0)</f>
        <v xml:space="preserve">  </v>
      </c>
      <c r="K631" s="86"/>
      <c r="M631" s="14" t="s">
        <v>104</v>
      </c>
      <c r="O631" s="86" t="str">
        <f>J631</f>
        <v xml:space="preserve">  </v>
      </c>
      <c r="P631" s="92"/>
    </row>
    <row r="632" spans="2:16" ht="15.75" x14ac:dyDescent="0.25">
      <c r="B632" s="74"/>
      <c r="C632" s="133"/>
      <c r="D632" s="133"/>
      <c r="E632" s="133"/>
      <c r="F632" s="133"/>
      <c r="H632" s="77"/>
      <c r="I632" s="14" t="s">
        <v>91</v>
      </c>
      <c r="J632" s="86"/>
      <c r="K632" s="86" t="str">
        <f>J631</f>
        <v xml:space="preserve">  </v>
      </c>
      <c r="M632" s="77"/>
      <c r="N632" s="14" t="s">
        <v>91</v>
      </c>
      <c r="O632" s="86"/>
      <c r="P632" s="92" t="str">
        <f>O631</f>
        <v xml:space="preserve">  </v>
      </c>
    </row>
    <row r="633" spans="2:16" ht="15.75" x14ac:dyDescent="0.25">
      <c r="B633" s="74"/>
      <c r="C633" s="133"/>
      <c r="D633" s="133"/>
      <c r="E633" s="133"/>
      <c r="F633" s="133"/>
      <c r="H633" s="77"/>
      <c r="J633" s="86"/>
      <c r="K633" s="86"/>
      <c r="M633" s="77"/>
      <c r="O633" s="86"/>
      <c r="P633" s="92"/>
    </row>
    <row r="634" spans="2:16" ht="15.75" x14ac:dyDescent="0.25">
      <c r="B634" s="74"/>
      <c r="C634" s="81"/>
      <c r="D634" s="81"/>
      <c r="E634" s="81"/>
      <c r="F634" s="81"/>
      <c r="H634" s="77"/>
      <c r="J634" s="86"/>
      <c r="K634" s="86"/>
      <c r="M634" s="77"/>
      <c r="O634" s="86"/>
      <c r="P634" s="92"/>
    </row>
    <row r="635" spans="2:16" ht="15.75" x14ac:dyDescent="0.25">
      <c r="B635" s="70" t="str">
        <f>B631</f>
        <v xml:space="preserve">  </v>
      </c>
      <c r="C635" s="14" t="s">
        <v>106</v>
      </c>
      <c r="E635" s="86" t="str">
        <f>IFERROR(VLOOKUP(B635,Calculations!$G$10:$W$448,17,FALSE),0)</f>
        <v xml:space="preserve">  </v>
      </c>
      <c r="F635" s="86"/>
      <c r="H635" s="133" t="s">
        <v>34</v>
      </c>
      <c r="I635" s="133"/>
      <c r="J635" s="133"/>
      <c r="K635" s="133"/>
      <c r="M635" s="14" t="s">
        <v>105</v>
      </c>
      <c r="O635" s="86" t="str">
        <f>E635</f>
        <v xml:space="preserve">  </v>
      </c>
      <c r="P635" s="92"/>
    </row>
    <row r="636" spans="2:16" ht="15.75" x14ac:dyDescent="0.25">
      <c r="B636" s="75"/>
      <c r="C636" s="82"/>
      <c r="D636" s="76" t="s">
        <v>31</v>
      </c>
      <c r="E636" s="89"/>
      <c r="F636" s="89" t="str">
        <f>E635</f>
        <v xml:space="preserve">  </v>
      </c>
      <c r="G636" s="76"/>
      <c r="H636" s="134"/>
      <c r="I636" s="134"/>
      <c r="J636" s="134"/>
      <c r="K636" s="134"/>
      <c r="L636" s="76"/>
      <c r="M636" s="82"/>
      <c r="N636" s="76" t="s">
        <v>31</v>
      </c>
      <c r="O636" s="89"/>
      <c r="P636" s="90" t="str">
        <f>O635</f>
        <v xml:space="preserve">  </v>
      </c>
    </row>
    <row r="637" spans="2:16" ht="15.75" x14ac:dyDescent="0.25">
      <c r="B637" s="60" t="str">
        <f>IFERROR(IF(EOMONTH(B635,1)&gt;Questionnaire!$I$9,"  ",EOMONTH(B635,1)),"  ")</f>
        <v xml:space="preserve">  </v>
      </c>
      <c r="C637" s="61" t="s">
        <v>32</v>
      </c>
      <c r="D637" s="61"/>
      <c r="E637" s="84">
        <f>IFERROR(-VLOOKUP(B637,Calculations!$G$10:$N$448,8,FALSE),0)</f>
        <v>0</v>
      </c>
      <c r="F637" s="84"/>
      <c r="G637" s="61"/>
      <c r="H637" s="61" t="s">
        <v>102</v>
      </c>
      <c r="I637" s="61"/>
      <c r="J637" s="84">
        <f>K639</f>
        <v>0</v>
      </c>
      <c r="K637" s="84"/>
      <c r="L637" s="61"/>
      <c r="M637" s="61" t="s">
        <v>102</v>
      </c>
      <c r="N637" s="68"/>
      <c r="O637" s="84">
        <f>J637</f>
        <v>0</v>
      </c>
      <c r="P637" s="91"/>
    </row>
    <row r="638" spans="2:16" ht="15.75" x14ac:dyDescent="0.25">
      <c r="B638" s="74"/>
      <c r="C638" s="14" t="s">
        <v>33</v>
      </c>
      <c r="E638" s="86" t="str">
        <f>IFERROR(VLOOKUP(B637,Calculations!$G$10:$M$448,7,FALSE),0)</f>
        <v xml:space="preserve">  </v>
      </c>
      <c r="F638" s="86"/>
      <c r="H638" s="14" t="s">
        <v>35</v>
      </c>
      <c r="J638" s="86" t="str">
        <f>K640</f>
        <v xml:space="preserve">  </v>
      </c>
      <c r="K638" s="86"/>
      <c r="M638" s="14" t="s">
        <v>94</v>
      </c>
      <c r="N638" s="73"/>
      <c r="O638" s="86" t="str">
        <f>J638</f>
        <v xml:space="preserve">  </v>
      </c>
      <c r="P638" s="92"/>
    </row>
    <row r="639" spans="2:16" ht="15.75" x14ac:dyDescent="0.25">
      <c r="B639" s="74"/>
      <c r="C639" s="73"/>
      <c r="D639" s="14" t="s">
        <v>31</v>
      </c>
      <c r="E639" s="86"/>
      <c r="F639" s="86">
        <f>IFERROR(E637+E638,0)</f>
        <v>0</v>
      </c>
      <c r="H639" s="73"/>
      <c r="I639" s="14" t="s">
        <v>32</v>
      </c>
      <c r="J639" s="86"/>
      <c r="K639" s="86">
        <f>E637</f>
        <v>0</v>
      </c>
      <c r="M639" s="72"/>
      <c r="N639" s="14" t="s">
        <v>31</v>
      </c>
      <c r="O639" s="86"/>
      <c r="P639" s="92">
        <f>F639</f>
        <v>0</v>
      </c>
    </row>
    <row r="640" spans="2:16" ht="15.75" x14ac:dyDescent="0.25">
      <c r="B640" s="74"/>
      <c r="C640" s="73"/>
      <c r="E640" s="86"/>
      <c r="F640" s="86"/>
      <c r="H640" s="73"/>
      <c r="I640" s="14" t="s">
        <v>33</v>
      </c>
      <c r="J640" s="86"/>
      <c r="K640" s="86" t="str">
        <f>E638</f>
        <v xml:space="preserve">  </v>
      </c>
      <c r="M640" s="72"/>
      <c r="N640" s="73"/>
      <c r="O640" s="86"/>
      <c r="P640" s="92"/>
    </row>
    <row r="641" spans="2:16" ht="15.75" x14ac:dyDescent="0.25">
      <c r="B641" s="74"/>
      <c r="C641" s="73"/>
      <c r="E641" s="86"/>
      <c r="F641" s="86"/>
      <c r="H641" s="73"/>
      <c r="J641" s="86"/>
      <c r="K641" s="86"/>
      <c r="M641" s="72"/>
      <c r="N641" s="73"/>
      <c r="O641" s="86"/>
      <c r="P641" s="92"/>
    </row>
    <row r="642" spans="2:16" ht="15.75" x14ac:dyDescent="0.25">
      <c r="B642" s="70" t="str">
        <f>B637</f>
        <v xml:space="preserve">  </v>
      </c>
      <c r="C642" s="133" t="s">
        <v>34</v>
      </c>
      <c r="D642" s="133"/>
      <c r="E642" s="133"/>
      <c r="F642" s="133"/>
      <c r="H642" s="14" t="s">
        <v>103</v>
      </c>
      <c r="J642" s="86" t="str">
        <f>IFERROR(VLOOKUP(B642,Calculations!$Z$10:$AB$448,3,FALSE),0)</f>
        <v xml:space="preserve">  </v>
      </c>
      <c r="K642" s="86"/>
      <c r="M642" s="14" t="s">
        <v>104</v>
      </c>
      <c r="O642" s="86" t="str">
        <f>J642</f>
        <v xml:space="preserve">  </v>
      </c>
      <c r="P642" s="92"/>
    </row>
    <row r="643" spans="2:16" ht="15.75" x14ac:dyDescent="0.25">
      <c r="B643" s="74"/>
      <c r="C643" s="133"/>
      <c r="D643" s="133"/>
      <c r="E643" s="133"/>
      <c r="F643" s="133"/>
      <c r="H643" s="77"/>
      <c r="I643" s="14" t="s">
        <v>91</v>
      </c>
      <c r="J643" s="86"/>
      <c r="K643" s="86" t="str">
        <f>J642</f>
        <v xml:space="preserve">  </v>
      </c>
      <c r="M643" s="77"/>
      <c r="N643" s="14" t="s">
        <v>91</v>
      </c>
      <c r="O643" s="86"/>
      <c r="P643" s="92" t="str">
        <f>O642</f>
        <v xml:space="preserve">  </v>
      </c>
    </row>
    <row r="644" spans="2:16" ht="15.75" x14ac:dyDescent="0.25">
      <c r="B644" s="74"/>
      <c r="C644" s="133"/>
      <c r="D644" s="133"/>
      <c r="E644" s="133"/>
      <c r="F644" s="133"/>
      <c r="H644" s="77"/>
      <c r="J644" s="86"/>
      <c r="K644" s="86"/>
      <c r="M644" s="77"/>
      <c r="O644" s="86"/>
      <c r="P644" s="92"/>
    </row>
    <row r="645" spans="2:16" ht="15.75" x14ac:dyDescent="0.25">
      <c r="B645" s="74"/>
      <c r="C645" s="81"/>
      <c r="D645" s="81"/>
      <c r="E645" s="81"/>
      <c r="F645" s="81"/>
      <c r="H645" s="77"/>
      <c r="J645" s="86"/>
      <c r="K645" s="86"/>
      <c r="M645" s="77"/>
      <c r="O645" s="86"/>
      <c r="P645" s="92"/>
    </row>
    <row r="646" spans="2:16" ht="15.75" x14ac:dyDescent="0.25">
      <c r="B646" s="70" t="str">
        <f>B642</f>
        <v xml:space="preserve">  </v>
      </c>
      <c r="C646" s="14" t="s">
        <v>106</v>
      </c>
      <c r="E646" s="86" t="str">
        <f>IFERROR(VLOOKUP(B646,Calculations!$G$10:$W$448,17,FALSE),0)</f>
        <v xml:space="preserve">  </v>
      </c>
      <c r="F646" s="86"/>
      <c r="H646" s="133" t="s">
        <v>34</v>
      </c>
      <c r="I646" s="133"/>
      <c r="J646" s="133"/>
      <c r="K646" s="133"/>
      <c r="M646" s="14" t="s">
        <v>105</v>
      </c>
      <c r="O646" s="86" t="str">
        <f>E646</f>
        <v xml:space="preserve">  </v>
      </c>
      <c r="P646" s="92"/>
    </row>
    <row r="647" spans="2:16" ht="15.75" x14ac:dyDescent="0.25">
      <c r="B647" s="75"/>
      <c r="C647" s="82"/>
      <c r="D647" s="76" t="s">
        <v>31</v>
      </c>
      <c r="E647" s="89"/>
      <c r="F647" s="89" t="str">
        <f>E646</f>
        <v xml:space="preserve">  </v>
      </c>
      <c r="G647" s="76"/>
      <c r="H647" s="134"/>
      <c r="I647" s="134"/>
      <c r="J647" s="134"/>
      <c r="K647" s="134"/>
      <c r="L647" s="76"/>
      <c r="M647" s="82"/>
      <c r="N647" s="76" t="s">
        <v>31</v>
      </c>
      <c r="O647" s="89"/>
      <c r="P647" s="90" t="str">
        <f>O646</f>
        <v xml:space="preserve">  </v>
      </c>
    </row>
  </sheetData>
  <sheetProtection algorithmName="SHA-512" hashValue="kmc2bRC0u1Fdb/9RFRVO4JREsFn5Fs4rGnilrw86VPFwJ/QSrgvXx6V3GRPu7s2/MORqGBybIEbrMO8i6IwKzw==" saltValue="NURGphvtZDBhwD9CMMHuhg==" spinCount="100000" sheet="1" objects="1" scenarios="1"/>
  <customSheetViews>
    <customSheetView guid="{FCA35455-335F-4626-96F0-BE56B1506CD1}" scale="70" hiddenRows="1">
      <selection activeCell="B593" sqref="B593"/>
      <pageMargins left="0.7" right="0.7" top="0.75" bottom="0.75" header="0.3" footer="0.3"/>
      <pageSetup orientation="portrait" r:id="rId1"/>
    </customSheetView>
    <customSheetView guid="{AC4B4CCF-BBC3-4509-AA28-900EA04D9756}" scale="70" hiddenRows="1">
      <selection activeCell="B593" sqref="B593"/>
      <pageMargins left="0.7" right="0.7" top="0.75" bottom="0.75" header="0.3" footer="0.3"/>
      <pageSetup orientation="portrait" r:id="rId2"/>
    </customSheetView>
    <customSheetView guid="{8C97AF9F-B562-4B43-9554-4EA4A9ADCFA1}" scale="70" hiddenRows="1">
      <selection activeCell="B593" sqref="B593"/>
      <pageMargins left="0.7" right="0.7" top="0.75" bottom="0.75" header="0.3" footer="0.3"/>
      <pageSetup orientation="portrait" r:id="rId3"/>
    </customSheetView>
  </customSheetViews>
  <mergeCells count="129">
    <mergeCell ref="C15:D15"/>
    <mergeCell ref="H15:I15"/>
    <mergeCell ref="M15:N15"/>
    <mergeCell ref="C22:D22"/>
    <mergeCell ref="H22:I22"/>
    <mergeCell ref="M22:N22"/>
    <mergeCell ref="C1:F1"/>
    <mergeCell ref="H1:K1"/>
    <mergeCell ref="M1:P1"/>
    <mergeCell ref="C10:D10"/>
    <mergeCell ref="H10:I10"/>
    <mergeCell ref="M10:N10"/>
    <mergeCell ref="C41:F43"/>
    <mergeCell ref="H45:K46"/>
    <mergeCell ref="C52:F54"/>
    <mergeCell ref="H56:K57"/>
    <mergeCell ref="C63:F65"/>
    <mergeCell ref="H67:K68"/>
    <mergeCell ref="C25:F27"/>
    <mergeCell ref="H28:I28"/>
    <mergeCell ref="M28:N28"/>
    <mergeCell ref="H30:K31"/>
    <mergeCell ref="C33:D33"/>
    <mergeCell ref="M33:N33"/>
    <mergeCell ref="C107:F109"/>
    <mergeCell ref="H111:K112"/>
    <mergeCell ref="C118:F120"/>
    <mergeCell ref="H122:K123"/>
    <mergeCell ref="C129:F131"/>
    <mergeCell ref="H133:K134"/>
    <mergeCell ref="C74:F76"/>
    <mergeCell ref="H78:K79"/>
    <mergeCell ref="C85:F87"/>
    <mergeCell ref="H89:K90"/>
    <mergeCell ref="C96:F98"/>
    <mergeCell ref="H100:K101"/>
    <mergeCell ref="H173:K174"/>
    <mergeCell ref="C180:F182"/>
    <mergeCell ref="H184:K185"/>
    <mergeCell ref="C191:F193"/>
    <mergeCell ref="H195:K196"/>
    <mergeCell ref="C202:F204"/>
    <mergeCell ref="C140:F142"/>
    <mergeCell ref="H144:K145"/>
    <mergeCell ref="C151:F153"/>
    <mergeCell ref="H155:K156"/>
    <mergeCell ref="C158:F160"/>
    <mergeCell ref="C169:F171"/>
    <mergeCell ref="H239:K240"/>
    <mergeCell ref="C246:F248"/>
    <mergeCell ref="H250:K251"/>
    <mergeCell ref="C257:F259"/>
    <mergeCell ref="H261:K262"/>
    <mergeCell ref="C268:F270"/>
    <mergeCell ref="H206:K207"/>
    <mergeCell ref="C213:F215"/>
    <mergeCell ref="H217:K218"/>
    <mergeCell ref="C224:F226"/>
    <mergeCell ref="H228:K229"/>
    <mergeCell ref="C235:F237"/>
    <mergeCell ref="H305:K306"/>
    <mergeCell ref="C312:F314"/>
    <mergeCell ref="H316:K317"/>
    <mergeCell ref="C323:F325"/>
    <mergeCell ref="H327:K328"/>
    <mergeCell ref="C334:F336"/>
    <mergeCell ref="H272:K273"/>
    <mergeCell ref="C279:F281"/>
    <mergeCell ref="H283:K284"/>
    <mergeCell ref="C290:F292"/>
    <mergeCell ref="H294:K295"/>
    <mergeCell ref="C301:F303"/>
    <mergeCell ref="H371:K372"/>
    <mergeCell ref="C378:F380"/>
    <mergeCell ref="H382:K383"/>
    <mergeCell ref="C389:F391"/>
    <mergeCell ref="H393:K394"/>
    <mergeCell ref="C400:F402"/>
    <mergeCell ref="H338:K339"/>
    <mergeCell ref="C345:F347"/>
    <mergeCell ref="H349:K350"/>
    <mergeCell ref="C356:F358"/>
    <mergeCell ref="H360:K361"/>
    <mergeCell ref="C367:F369"/>
    <mergeCell ref="H437:K438"/>
    <mergeCell ref="C444:F446"/>
    <mergeCell ref="H448:K449"/>
    <mergeCell ref="C455:F457"/>
    <mergeCell ref="H459:K460"/>
    <mergeCell ref="C466:F468"/>
    <mergeCell ref="H404:K405"/>
    <mergeCell ref="C411:F413"/>
    <mergeCell ref="H415:K416"/>
    <mergeCell ref="C422:F424"/>
    <mergeCell ref="H426:K427"/>
    <mergeCell ref="C433:F435"/>
    <mergeCell ref="H503:K504"/>
    <mergeCell ref="C510:F512"/>
    <mergeCell ref="H514:K515"/>
    <mergeCell ref="C521:F523"/>
    <mergeCell ref="H525:K526"/>
    <mergeCell ref="C532:F534"/>
    <mergeCell ref="H470:K471"/>
    <mergeCell ref="C477:F479"/>
    <mergeCell ref="H481:K482"/>
    <mergeCell ref="C488:F490"/>
    <mergeCell ref="H492:K493"/>
    <mergeCell ref="C499:F501"/>
    <mergeCell ref="H569:K570"/>
    <mergeCell ref="C576:F578"/>
    <mergeCell ref="H580:K581"/>
    <mergeCell ref="C587:F589"/>
    <mergeCell ref="H591:K592"/>
    <mergeCell ref="C598:F600"/>
    <mergeCell ref="H536:K537"/>
    <mergeCell ref="C543:F545"/>
    <mergeCell ref="H547:K548"/>
    <mergeCell ref="C554:F556"/>
    <mergeCell ref="H558:K559"/>
    <mergeCell ref="C565:F567"/>
    <mergeCell ref="H635:K636"/>
    <mergeCell ref="C642:F644"/>
    <mergeCell ref="H646:K647"/>
    <mergeCell ref="H602:K603"/>
    <mergeCell ref="C609:F611"/>
    <mergeCell ref="H613:K614"/>
    <mergeCell ref="C620:F622"/>
    <mergeCell ref="H624:K625"/>
    <mergeCell ref="C631:F633"/>
  </mergeCells>
  <pageMargins left="0.7" right="0.7" top="0.75" bottom="0.75" header="0.3" footer="0.3"/>
  <pageSetup orientation="portrait" r:id="rId4"/>
  <ignoredErrors>
    <ignoredError xmlns:x16r3="http://schemas.microsoft.com/office/spreadsheetml/2018/08/main" sqref="B591" x16r3:misleadingForma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4B6D-7786-4F59-BB73-AD56A17D898E}">
  <sheetPr>
    <pageSetUpPr fitToPage="1"/>
  </sheetPr>
  <dimension ref="B1:F23"/>
  <sheetViews>
    <sheetView zoomScaleNormal="100" workbookViewId="0">
      <selection activeCell="F30" sqref="F30"/>
    </sheetView>
  </sheetViews>
  <sheetFormatPr defaultColWidth="9.140625" defaultRowHeight="15" x14ac:dyDescent="0.2"/>
  <cols>
    <col min="1" max="1" width="9.140625" style="10"/>
    <col min="2" max="2" width="50.7109375" style="14" customWidth="1"/>
    <col min="3" max="3" width="14.42578125" style="10" hidden="1" customWidth="1"/>
    <col min="4" max="4" width="12.7109375" style="10" customWidth="1"/>
    <col min="5" max="5" width="13.28515625" style="10" customWidth="1"/>
    <col min="6" max="6" width="14.42578125" style="10" customWidth="1"/>
    <col min="7" max="16384" width="9.140625" style="10"/>
  </cols>
  <sheetData>
    <row r="1" spans="2:6" x14ac:dyDescent="0.2">
      <c r="C1" s="96">
        <f>Questionnaire!I7</f>
        <v>45473</v>
      </c>
      <c r="F1" s="96"/>
    </row>
    <row r="2" spans="2:6" ht="28.5" x14ac:dyDescent="0.2">
      <c r="C2" s="97" t="s">
        <v>41</v>
      </c>
      <c r="D2" s="97" t="s">
        <v>127</v>
      </c>
      <c r="E2" s="97" t="s">
        <v>128</v>
      </c>
      <c r="F2" s="97" t="s">
        <v>48</v>
      </c>
    </row>
    <row r="3" spans="2:6" ht="15.75" x14ac:dyDescent="0.25">
      <c r="B3" s="108" t="s">
        <v>43</v>
      </c>
      <c r="C3" s="98"/>
    </row>
    <row r="4" spans="2:6" x14ac:dyDescent="0.2">
      <c r="B4" s="73" t="s">
        <v>31</v>
      </c>
      <c r="C4" s="98"/>
      <c r="D4" s="31">
        <f>SUMIF('5th Year AJEs'!$M$560:$M$647,'5th YearTrial Balance Crosswalk'!B4,'5th Year AJEs'!$O$560:$O$647)</f>
        <v>0</v>
      </c>
      <c r="E4" s="31">
        <f>SUMIF('5th Year AJEs'!$N$560:$N$647,'5th YearTrial Balance Crosswalk'!B4,'5th Year AJEs'!$P$560:$P$647)</f>
        <v>0</v>
      </c>
      <c r="F4" s="31">
        <f>C4+D4-E4</f>
        <v>0</v>
      </c>
    </row>
    <row r="5" spans="2:6" x14ac:dyDescent="0.2">
      <c r="B5" s="73" t="s">
        <v>90</v>
      </c>
      <c r="C5" s="31">
        <v>0</v>
      </c>
      <c r="D5" s="31">
        <f>SUMIF('5th Year AJEs'!$M$560:$M$647,'5th YearTrial Balance Crosswalk'!B5,'5th Year AJEs'!$O$560:$O$647)</f>
        <v>0</v>
      </c>
      <c r="E5" s="31">
        <f>SUMIF('5th Year AJEs'!$N$560:$N$647,'5th YearTrial Balance Crosswalk'!B5,'5th Year AJEs'!$P$560:$P$647)</f>
        <v>0</v>
      </c>
      <c r="F5" s="31">
        <f t="shared" ref="F5:F12" si="0">C5+D5-E5</f>
        <v>0</v>
      </c>
    </row>
    <row r="6" spans="2:6" x14ac:dyDescent="0.2">
      <c r="B6" s="73" t="s">
        <v>91</v>
      </c>
      <c r="C6" s="31">
        <v>0</v>
      </c>
      <c r="D6" s="31">
        <f>SUMIF('5th Year AJEs'!$M$560:$M$647,'5th YearTrial Balance Crosswalk'!B6,'5th Year AJEs'!$O$560:$O$647)</f>
        <v>0</v>
      </c>
      <c r="E6" s="31">
        <f>SUMIF('5th Year AJEs'!$N$560:$N$647,'5th YearTrial Balance Crosswalk'!B6,'5th Year AJEs'!$P$560:$P$647)</f>
        <v>0</v>
      </c>
      <c r="F6" s="31">
        <f t="shared" si="0"/>
        <v>0</v>
      </c>
    </row>
    <row r="7" spans="2:6" hidden="1" x14ac:dyDescent="0.2">
      <c r="B7" s="73" t="s">
        <v>25</v>
      </c>
      <c r="C7" s="31">
        <f>Questionnaire!I23</f>
        <v>0</v>
      </c>
      <c r="D7" s="31">
        <f>SUMIF('1st Year AJEs'!$M$4:$M$162,'5th YearTrial Balance Crosswalk'!B7,'1st Year AJEs'!$O$4:$O$162)</f>
        <v>0</v>
      </c>
      <c r="E7" s="31">
        <f>SUMIF('1st Year AJEs'!$N$4:$N$162,'5th YearTrial Balance Crosswalk'!B7,'1st Year AJEs'!$P$4:$P$162)</f>
        <v>0</v>
      </c>
      <c r="F7" s="31">
        <f t="shared" si="0"/>
        <v>0</v>
      </c>
    </row>
    <row r="8" spans="2:6" hidden="1" x14ac:dyDescent="0.2">
      <c r="B8" s="14" t="s">
        <v>24</v>
      </c>
      <c r="C8" s="31">
        <f>Questionnaire!I24</f>
        <v>0</v>
      </c>
      <c r="D8" s="31">
        <f>SUMIF('1st Year AJEs'!$M$4:$M$162,'5th YearTrial Balance Crosswalk'!B8,'1st Year AJEs'!$O$4:$O$162)</f>
        <v>0</v>
      </c>
      <c r="E8" s="31">
        <f>SUMIF('1st Year AJEs'!$N$4:$N$162,'5th YearTrial Balance Crosswalk'!B8,'1st Year AJEs'!$P$4:$P$162)</f>
        <v>0</v>
      </c>
      <c r="F8" s="31">
        <f t="shared" si="0"/>
        <v>0</v>
      </c>
    </row>
    <row r="9" spans="2:6" x14ac:dyDescent="0.2">
      <c r="B9" s="73" t="s">
        <v>92</v>
      </c>
      <c r="C9" s="31">
        <v>0</v>
      </c>
      <c r="D9" s="31">
        <f>SUMIF('5th Year AJEs'!$M$560:$M$647,'5th YearTrial Balance Crosswalk'!B9,'5th Year AJEs'!$O$560:$O$647)</f>
        <v>0</v>
      </c>
      <c r="E9" s="31">
        <f>SUMIF('5th Year AJEs'!$N$560:$N$647,'5th YearTrial Balance Crosswalk'!B9,'5th Year AJEs'!$P$560:$P$647)</f>
        <v>0</v>
      </c>
      <c r="F9" s="31">
        <f t="shared" si="0"/>
        <v>0</v>
      </c>
    </row>
    <row r="10" spans="2:6" hidden="1" x14ac:dyDescent="0.2">
      <c r="B10" s="73" t="s">
        <v>27</v>
      </c>
      <c r="C10" s="31">
        <f>Questionnaire!I25</f>
        <v>0</v>
      </c>
      <c r="D10" s="31">
        <f>SUMIF('1st Year AJEs'!$M$4:$M$162,'5th YearTrial Balance Crosswalk'!B10,'1st Year AJEs'!$O$4:$O$162)</f>
        <v>0</v>
      </c>
      <c r="E10" s="31">
        <f>SUMIF('1st Year AJEs'!$N$4:$N$162,'5th YearTrial Balance Crosswalk'!B10,'1st Year AJEs'!$P$4:$P$162)</f>
        <v>0</v>
      </c>
      <c r="F10" s="31">
        <f t="shared" si="0"/>
        <v>0</v>
      </c>
    </row>
    <row r="11" spans="2:6" x14ac:dyDescent="0.2">
      <c r="B11" s="73" t="s">
        <v>60</v>
      </c>
      <c r="C11" s="31">
        <v>0</v>
      </c>
      <c r="D11" s="31">
        <f>SUMIF('5th Year AJEs'!$M$560:$M$647,'5th YearTrial Balance Crosswalk'!B11,'5th Year AJEs'!$O$560:$O$647)</f>
        <v>0</v>
      </c>
      <c r="E11" s="31">
        <f>SUMIF('5th Year AJEs'!$N$560:$N$647,'5th YearTrial Balance Crosswalk'!B11,'5th Year AJEs'!$P$560:$P$647)</f>
        <v>0</v>
      </c>
      <c r="F11" s="31">
        <f t="shared" si="0"/>
        <v>0</v>
      </c>
    </row>
    <row r="12" spans="2:6" x14ac:dyDescent="0.2">
      <c r="B12" s="73" t="s">
        <v>22</v>
      </c>
      <c r="C12" s="31">
        <v>0</v>
      </c>
      <c r="D12" s="31">
        <f>SUMIF('5th Year AJEs'!$M$560:$M$647,'5th YearTrial Balance Crosswalk'!B12,'5th Year AJEs'!$O$560:$O$647)</f>
        <v>0</v>
      </c>
      <c r="E12" s="31">
        <f>SUMIF('5th Year AJEs'!$N$560:$N$647,'5th YearTrial Balance Crosswalk'!B12,'5th Year AJEs'!$P$560:$P$647)</f>
        <v>0</v>
      </c>
      <c r="F12" s="31">
        <f t="shared" si="0"/>
        <v>0</v>
      </c>
    </row>
    <row r="13" spans="2:6" x14ac:dyDescent="0.2">
      <c r="B13" s="73"/>
      <c r="C13" s="31"/>
    </row>
    <row r="14" spans="2:6" x14ac:dyDescent="0.2">
      <c r="C14" s="31"/>
    </row>
    <row r="15" spans="2:6" ht="15.75" x14ac:dyDescent="0.2">
      <c r="B15" s="99" t="s">
        <v>42</v>
      </c>
      <c r="C15" s="31"/>
    </row>
    <row r="16" spans="2:6" x14ac:dyDescent="0.2">
      <c r="B16" s="14" t="s">
        <v>93</v>
      </c>
      <c r="C16" s="31"/>
      <c r="D16" s="31">
        <f>SUMIF('5th Year AJEs'!$M$560:$M$647,'5th YearTrial Balance Crosswalk'!B16,'5th Year AJEs'!$O$560:$O$647)</f>
        <v>0</v>
      </c>
      <c r="E16" s="31">
        <f>SUMIF('5th Year AJEs'!$N$560:$N$647,'5th YearTrial Balance Crosswalk'!B16,'5th Year AJEs'!$P$560:$P$647)</f>
        <v>0</v>
      </c>
      <c r="F16" s="32">
        <f>D16-E16</f>
        <v>0</v>
      </c>
    </row>
    <row r="17" spans="2:6" x14ac:dyDescent="0.2">
      <c r="B17" s="72" t="s">
        <v>94</v>
      </c>
      <c r="C17" s="31"/>
      <c r="D17" s="31">
        <f>SUMIF('5th Year AJEs'!$M$560:$M$647,'5th YearTrial Balance Crosswalk'!B17,'5th Year AJEs'!$O$560:$O$647)</f>
        <v>0</v>
      </c>
      <c r="E17" s="31">
        <f>SUMIF('5th Year AJEs'!$N$560:$N$647,'5th YearTrial Balance Crosswalk'!B17,'5th Year AJEs'!$P$560:$P$647)</f>
        <v>0</v>
      </c>
      <c r="F17" s="32">
        <f t="shared" ref="F17:F18" si="1">D17-E17</f>
        <v>0</v>
      </c>
    </row>
    <row r="18" spans="2:6" x14ac:dyDescent="0.2">
      <c r="B18" s="14" t="s">
        <v>97</v>
      </c>
      <c r="C18" s="31"/>
      <c r="D18" s="31">
        <f>SUMIF('5th Year AJEs'!$M$560:$M$647,'5th YearTrial Balance Crosswalk'!B18,'5th Year AJEs'!$O$560:$O$647)</f>
        <v>0</v>
      </c>
      <c r="E18" s="31">
        <f>SUMIF('5th Year AJEs'!$N$560:$N$647,'5th YearTrial Balance Crosswalk'!B18,'5th Year AJEs'!$P$560:$P$647)</f>
        <v>0</v>
      </c>
      <c r="F18" s="32">
        <f t="shared" si="1"/>
        <v>0</v>
      </c>
    </row>
    <row r="19" spans="2:6" x14ac:dyDescent="0.2">
      <c r="C19" s="31"/>
    </row>
    <row r="20" spans="2:6" x14ac:dyDescent="0.2">
      <c r="C20" s="100"/>
    </row>
    <row r="21" spans="2:6" x14ac:dyDescent="0.2">
      <c r="C21" s="31"/>
    </row>
    <row r="22" spans="2:6" ht="15.75" thickBot="1" x14ac:dyDescent="0.25">
      <c r="B22" s="24"/>
      <c r="C22" s="31"/>
      <c r="D22" s="101">
        <f>SUM(D4:D18)</f>
        <v>0</v>
      </c>
      <c r="E22" s="101">
        <f>SUM(E4:E18)</f>
        <v>0</v>
      </c>
    </row>
    <row r="23" spans="2:6" ht="15.75" thickTop="1" x14ac:dyDescent="0.2">
      <c r="C23" s="31"/>
    </row>
  </sheetData>
  <sheetProtection algorithmName="SHA-512" hashValue="y9yF4NHnA4M5yec6/OxxaBeCtucaUmXqkhydDKxHGrVzkWVOtJWUXVFnGNpQ1jY5/h1zQTU32y9MhN2cPQEIUg==" saltValue="Oi1Zwg+Tr1PSUFc6KlLsrQ==" spinCount="100000" sheet="1" objects="1" scenarios="1"/>
  <customSheetViews>
    <customSheetView guid="{FCA35455-335F-4626-96F0-BE56B1506CD1}" fitToPage="1" hiddenRows="1" hiddenColumns="1">
      <selection activeCell="F30" sqref="F30"/>
      <pageMargins left="0.7" right="0.7" top="0.75" bottom="0.75" header="0.3" footer="0.3"/>
      <pageSetup fitToHeight="0" orientation="landscape" r:id="rId1"/>
    </customSheetView>
    <customSheetView guid="{AC4B4CCF-BBC3-4509-AA28-900EA04D9756}" fitToPage="1" hiddenRows="1" hiddenColumns="1">
      <selection activeCell="F30" sqref="F30"/>
      <pageMargins left="0.7" right="0.7" top="0.75" bottom="0.75" header="0.3" footer="0.3"/>
      <pageSetup fitToHeight="0" orientation="landscape" r:id="rId2"/>
    </customSheetView>
    <customSheetView guid="{8C97AF9F-B562-4B43-9554-4EA4A9ADCFA1}" fitToPage="1" hiddenRows="1" hiddenColumns="1" topLeftCell="A4">
      <selection activeCell="F30" sqref="F30"/>
      <pageMargins left="0.7" right="0.7" top="0.75" bottom="0.75" header="0.3" footer="0.3"/>
      <pageSetup fitToHeight="0" orientation="landscape" r:id="rId3"/>
    </customSheetView>
  </customSheetViews>
  <pageMargins left="0.7" right="0.7" top="0.75" bottom="0.75" header="0.3" footer="0.3"/>
  <pageSetup fitToHeight="0"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202F9-CE32-4BB0-97F9-54AC3823E2B7}">
  <dimension ref="A1:B4"/>
  <sheetViews>
    <sheetView workbookViewId="0">
      <selection activeCell="B2" sqref="B2"/>
    </sheetView>
  </sheetViews>
  <sheetFormatPr defaultColWidth="8.7109375" defaultRowHeight="15" x14ac:dyDescent="0.25"/>
  <sheetData>
    <row r="1" spans="1:2" x14ac:dyDescent="0.25">
      <c r="A1" t="s">
        <v>118</v>
      </c>
    </row>
    <row r="2" spans="1:2" x14ac:dyDescent="0.25">
      <c r="A2" t="s">
        <v>119</v>
      </c>
    </row>
    <row r="3" spans="1:2" x14ac:dyDescent="0.25">
      <c r="A3">
        <v>1</v>
      </c>
      <c r="B3" t="s">
        <v>137</v>
      </c>
    </row>
    <row r="4" spans="1:2" x14ac:dyDescent="0.25">
      <c r="A4">
        <v>2</v>
      </c>
      <c r="B4" t="s">
        <v>134</v>
      </c>
    </row>
  </sheetData>
  <sheetProtection algorithmName="SHA-512" hashValue="jvpKitvfZiMtweXUiPsYvX6qNXvRVRClVDpQLwEBo5HKcdIPgYtKFChrdkBq0oyeyqF84+x/Vk49zV0fmJhyzw==" saltValue="bqxKspJwSkw8tIL22xyCzA==" spinCount="100000" sheet="1" objects="1" scenarios="1"/>
  <customSheetViews>
    <customSheetView guid="{FCA35455-335F-4626-96F0-BE56B1506CD1}" state="hidden">
      <selection activeCell="F26" sqref="F26"/>
      <pageMargins left="0.7" right="0.7" top="0.75" bottom="0.75" header="0.3" footer="0.3"/>
    </customSheetView>
    <customSheetView guid="{AC4B4CCF-BBC3-4509-AA28-900EA04D9756}" state="hidden">
      <selection activeCell="F26" sqref="F26"/>
      <pageMargins left="0.7" right="0.7" top="0.75" bottom="0.75" header="0.3" footer="0.3"/>
    </customSheetView>
    <customSheetView guid="{8C97AF9F-B562-4B43-9554-4EA4A9ADCFA1}" state="hidden">
      <selection activeCell="F26" sqref="F26"/>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CCE07-599B-4B3D-A5C6-59AF8B44FE2C}">
  <sheetPr>
    <pageSetUpPr fitToPage="1"/>
  </sheetPr>
  <dimension ref="A1:R72"/>
  <sheetViews>
    <sheetView tabSelected="1" zoomScale="85" zoomScaleNormal="85" workbookViewId="0">
      <selection activeCell="C23" sqref="C23"/>
    </sheetView>
  </sheetViews>
  <sheetFormatPr defaultColWidth="8.7109375" defaultRowHeight="15" x14ac:dyDescent="0.25"/>
  <cols>
    <col min="1" max="1" width="9.140625"/>
    <col min="3" max="3" width="42.7109375" customWidth="1"/>
    <col min="4" max="4" width="15.140625" bestFit="1" customWidth="1"/>
    <col min="5" max="5" width="12.42578125" bestFit="1" customWidth="1"/>
    <col min="6" max="6" width="12" customWidth="1"/>
    <col min="7" max="7" width="12.140625" bestFit="1" customWidth="1"/>
    <col min="8" max="8" width="11" customWidth="1"/>
    <col min="9" max="9" width="15.28515625" customWidth="1"/>
    <col min="10" max="10" width="9.7109375" bestFit="1" customWidth="1"/>
    <col min="11" max="11" width="11.42578125" customWidth="1"/>
  </cols>
  <sheetData>
    <row r="1" spans="1:16" ht="15.75" x14ac:dyDescent="0.25">
      <c r="A1" s="10"/>
      <c r="B1" s="14"/>
      <c r="C1" s="14"/>
      <c r="D1" s="14"/>
      <c r="E1" s="14"/>
      <c r="F1" s="14"/>
      <c r="G1" s="14"/>
      <c r="H1" s="14"/>
      <c r="I1" s="14"/>
      <c r="J1" s="14"/>
      <c r="K1" s="14"/>
      <c r="L1" s="14"/>
      <c r="M1" s="14"/>
      <c r="N1" s="14"/>
      <c r="O1" s="14"/>
      <c r="P1" s="14"/>
    </row>
    <row r="2" spans="1:16" ht="15.75" x14ac:dyDescent="0.25">
      <c r="A2" s="10"/>
      <c r="B2" s="124" t="s">
        <v>110</v>
      </c>
      <c r="C2" s="124"/>
      <c r="D2" s="124"/>
      <c r="E2" s="124"/>
      <c r="F2" s="124"/>
      <c r="G2" s="124"/>
      <c r="H2" s="124"/>
      <c r="I2" s="124"/>
      <c r="J2" s="14"/>
      <c r="K2" s="14"/>
      <c r="L2" s="14"/>
      <c r="M2" s="14"/>
      <c r="N2" s="14"/>
      <c r="O2" s="14"/>
      <c r="P2" s="14"/>
    </row>
    <row r="3" spans="1:16" ht="37.5" customHeight="1" x14ac:dyDescent="0.25">
      <c r="A3" s="10">
        <v>1</v>
      </c>
      <c r="B3" s="14" t="s">
        <v>64</v>
      </c>
      <c r="C3" s="14"/>
      <c r="D3" s="14"/>
      <c r="E3" s="14"/>
      <c r="F3" s="14"/>
      <c r="G3" s="14"/>
      <c r="H3" s="18" t="s">
        <v>38</v>
      </c>
      <c r="I3" s="30"/>
      <c r="J3" s="19" t="s">
        <v>65</v>
      </c>
      <c r="K3" s="14"/>
      <c r="L3" s="14"/>
      <c r="M3" s="14"/>
      <c r="N3" s="14"/>
      <c r="O3" s="14"/>
      <c r="P3" s="14"/>
    </row>
    <row r="4" spans="1:16" ht="15.75" x14ac:dyDescent="0.25">
      <c r="A4" s="10">
        <v>2</v>
      </c>
      <c r="B4" s="14" t="s">
        <v>28</v>
      </c>
      <c r="C4" s="14"/>
      <c r="D4" s="14"/>
      <c r="E4" s="14"/>
      <c r="F4" s="14"/>
      <c r="G4" s="14"/>
      <c r="H4" s="14"/>
      <c r="I4" s="20">
        <v>45838</v>
      </c>
      <c r="J4" s="21" t="s">
        <v>36</v>
      </c>
      <c r="K4" s="18"/>
      <c r="L4" s="14"/>
      <c r="M4" s="14"/>
      <c r="N4" s="14"/>
      <c r="O4" s="14"/>
      <c r="P4" s="14"/>
    </row>
    <row r="5" spans="1:16" ht="15.75" x14ac:dyDescent="0.25">
      <c r="A5" s="10">
        <v>3</v>
      </c>
      <c r="B5" s="14" t="s">
        <v>111</v>
      </c>
      <c r="C5" s="14"/>
      <c r="D5" s="14"/>
      <c r="E5" s="14"/>
      <c r="F5" s="14"/>
      <c r="G5" s="14"/>
      <c r="H5" s="22">
        <f>EOMONTH(I5,0)</f>
        <v>31</v>
      </c>
      <c r="I5" s="20"/>
      <c r="J5" s="21" t="s">
        <v>112</v>
      </c>
      <c r="K5" s="14"/>
      <c r="L5" s="14"/>
      <c r="M5" s="14"/>
      <c r="N5" s="14"/>
      <c r="O5" s="14"/>
      <c r="P5" s="14"/>
    </row>
    <row r="6" spans="1:16" ht="15.75" x14ac:dyDescent="0.25">
      <c r="A6" s="10">
        <v>4</v>
      </c>
      <c r="B6" s="14" t="s">
        <v>66</v>
      </c>
      <c r="C6" s="14"/>
      <c r="D6" s="14"/>
      <c r="E6" s="14"/>
      <c r="F6" s="14"/>
      <c r="G6" s="14"/>
      <c r="H6" s="22"/>
      <c r="I6" s="23" t="str">
        <f>IF(I5&lt;=EOMONTH(I4,-12),"Y","N")</f>
        <v>Y</v>
      </c>
      <c r="J6" s="24" t="s">
        <v>39</v>
      </c>
      <c r="K6" s="14"/>
      <c r="L6" s="14"/>
      <c r="M6" s="14"/>
      <c r="N6" s="14"/>
      <c r="O6" s="14"/>
      <c r="P6" s="14"/>
    </row>
    <row r="7" spans="1:16" ht="15.75" x14ac:dyDescent="0.25">
      <c r="A7" s="10">
        <v>5</v>
      </c>
      <c r="B7" s="14" t="s">
        <v>67</v>
      </c>
      <c r="C7" s="14"/>
      <c r="D7" s="14"/>
      <c r="E7" s="14"/>
      <c r="F7" s="14"/>
      <c r="G7" s="14"/>
      <c r="H7" s="22"/>
      <c r="I7" s="23">
        <f>VLOOKUP(I4,E39:G57,3,FALSE)</f>
        <v>45473</v>
      </c>
      <c r="J7" s="24" t="s">
        <v>39</v>
      </c>
      <c r="K7" s="14"/>
      <c r="L7" s="14"/>
      <c r="M7" s="14"/>
      <c r="N7" s="14"/>
      <c r="O7" s="14"/>
      <c r="P7" s="14"/>
    </row>
    <row r="8" spans="1:16" ht="15.75" hidden="1" x14ac:dyDescent="0.25">
      <c r="A8" s="10">
        <v>6</v>
      </c>
      <c r="B8" s="14" t="s">
        <v>40</v>
      </c>
      <c r="C8" s="14"/>
      <c r="D8" s="14"/>
      <c r="E8" s="14"/>
      <c r="F8" s="14"/>
      <c r="G8" s="22"/>
      <c r="H8" s="14"/>
      <c r="I8" s="23" t="e">
        <f>IF(I5&gt;VLOOKUP(I4,E39:J42,6,FALSE),I5,VLOOKUP(I4,E39:J42,6,FALSE))</f>
        <v>#N/A</v>
      </c>
      <c r="J8" s="24" t="s">
        <v>58</v>
      </c>
      <c r="K8" s="14"/>
      <c r="L8" s="14"/>
      <c r="M8" s="14"/>
      <c r="N8" s="14"/>
      <c r="O8" s="14"/>
      <c r="P8" s="14"/>
    </row>
    <row r="9" spans="1:16" ht="15.75" x14ac:dyDescent="0.25">
      <c r="A9" s="10">
        <v>6</v>
      </c>
      <c r="B9" s="14" t="s">
        <v>68</v>
      </c>
      <c r="C9" s="14"/>
      <c r="D9" s="14"/>
      <c r="E9" s="14"/>
      <c r="F9" s="14"/>
      <c r="G9" s="14"/>
      <c r="H9" s="14"/>
      <c r="I9" s="20"/>
      <c r="J9" s="21" t="s">
        <v>113</v>
      </c>
      <c r="K9" s="14"/>
      <c r="L9" s="14"/>
      <c r="M9" s="14"/>
      <c r="N9" s="14"/>
      <c r="O9" s="14"/>
      <c r="P9" s="14"/>
    </row>
    <row r="10" spans="1:16" ht="15.75" x14ac:dyDescent="0.25">
      <c r="A10" s="10">
        <v>7</v>
      </c>
      <c r="B10" s="14" t="s">
        <v>69</v>
      </c>
      <c r="C10" s="14"/>
      <c r="D10" s="25" t="e">
        <f>I8</f>
        <v>#N/A</v>
      </c>
      <c r="E10" s="14"/>
      <c r="F10" s="14"/>
      <c r="G10" s="14"/>
      <c r="H10" s="14"/>
      <c r="I10" s="20"/>
      <c r="J10" s="21" t="s">
        <v>114</v>
      </c>
      <c r="K10" s="14"/>
      <c r="L10" s="14"/>
      <c r="M10" s="14"/>
      <c r="N10" s="14"/>
      <c r="O10" s="14"/>
      <c r="P10" s="14"/>
    </row>
    <row r="11" spans="1:16" ht="15.75" x14ac:dyDescent="0.25">
      <c r="A11" s="10">
        <v>8</v>
      </c>
      <c r="B11" s="14" t="s">
        <v>70</v>
      </c>
      <c r="C11" s="14"/>
      <c r="D11" s="14"/>
      <c r="E11" s="14"/>
      <c r="F11" s="14"/>
      <c r="G11" s="18" t="s">
        <v>49</v>
      </c>
      <c r="H11" s="14"/>
      <c r="I11" s="20"/>
      <c r="J11" s="21" t="s">
        <v>115</v>
      </c>
      <c r="K11" s="14"/>
      <c r="L11" s="14"/>
      <c r="M11" s="14"/>
      <c r="N11" s="14"/>
      <c r="O11" s="14"/>
      <c r="P11" s="14"/>
    </row>
    <row r="12" spans="1:16" ht="15.75" x14ac:dyDescent="0.25">
      <c r="A12" s="10">
        <v>9</v>
      </c>
      <c r="B12" s="14" t="s">
        <v>71</v>
      </c>
      <c r="C12" s="14"/>
      <c r="D12" s="14"/>
      <c r="E12" s="14"/>
      <c r="F12" s="14"/>
      <c r="G12" s="18" t="s">
        <v>50</v>
      </c>
      <c r="H12" s="18" t="s">
        <v>4</v>
      </c>
      <c r="I12" s="20" t="s">
        <v>51</v>
      </c>
      <c r="J12" s="21" t="s">
        <v>36</v>
      </c>
      <c r="K12" s="14"/>
      <c r="L12" s="14"/>
      <c r="M12" s="14"/>
      <c r="N12" s="14"/>
      <c r="O12" s="14"/>
      <c r="P12" s="14"/>
    </row>
    <row r="13" spans="1:16" ht="15.75" x14ac:dyDescent="0.25">
      <c r="A13" s="10">
        <v>10</v>
      </c>
      <c r="B13" s="14" t="s">
        <v>72</v>
      </c>
      <c r="C13" s="14"/>
      <c r="D13" s="14"/>
      <c r="E13" s="14"/>
      <c r="F13" s="14"/>
      <c r="G13" s="22" t="s">
        <v>51</v>
      </c>
      <c r="H13" s="18" t="s">
        <v>6</v>
      </c>
      <c r="I13" s="26" t="s">
        <v>6</v>
      </c>
      <c r="J13" s="21" t="s">
        <v>36</v>
      </c>
      <c r="K13" s="14"/>
      <c r="L13" s="14"/>
      <c r="M13" s="14"/>
      <c r="N13" s="14"/>
      <c r="O13" s="14"/>
      <c r="P13" s="14"/>
    </row>
    <row r="14" spans="1:16" ht="15.75" x14ac:dyDescent="0.25">
      <c r="A14" s="10">
        <v>11</v>
      </c>
      <c r="B14" s="14" t="str">
        <f>IF(I13="Y","How much is the prepayment?","NA")</f>
        <v>NA</v>
      </c>
      <c r="C14" s="14"/>
      <c r="D14" s="14"/>
      <c r="E14" s="14"/>
      <c r="F14" s="14"/>
      <c r="G14" s="14"/>
      <c r="H14" s="14"/>
      <c r="I14" s="27"/>
      <c r="J14" s="21" t="str">
        <f>IF(I13="Y","  &lt;&lt; Enter amount of prepayment",  "  &lt;&lt; Leave Blank")</f>
        <v xml:space="preserve">  &lt;&lt; Leave Blank</v>
      </c>
      <c r="K14" s="14"/>
      <c r="L14" s="14"/>
      <c r="M14" s="14"/>
      <c r="N14" s="14"/>
      <c r="O14" s="14"/>
      <c r="P14" s="14"/>
    </row>
    <row r="15" spans="1:16" ht="15.75" x14ac:dyDescent="0.25">
      <c r="A15" s="10">
        <v>12</v>
      </c>
      <c r="B15" s="14" t="s">
        <v>73</v>
      </c>
      <c r="C15" s="14"/>
      <c r="D15" s="14"/>
      <c r="E15" s="14"/>
      <c r="F15" s="14"/>
      <c r="G15" s="14"/>
      <c r="H15" s="14"/>
      <c r="I15" s="26" t="s">
        <v>6</v>
      </c>
      <c r="J15" s="21" t="s">
        <v>36</v>
      </c>
      <c r="K15" s="14"/>
      <c r="L15" s="14"/>
      <c r="M15" s="14"/>
      <c r="N15" s="14"/>
      <c r="O15" s="14"/>
      <c r="P15" s="14"/>
    </row>
    <row r="16" spans="1:16" ht="15.75" x14ac:dyDescent="0.25">
      <c r="A16" s="10">
        <v>13</v>
      </c>
      <c r="B16" s="14" t="str">
        <f>IF(I15="Y","How much are the capitalizable implementation costs?","NA")</f>
        <v>NA</v>
      </c>
      <c r="C16" s="14"/>
      <c r="D16" s="14"/>
      <c r="E16" s="14"/>
      <c r="F16" s="14"/>
      <c r="G16" s="14"/>
      <c r="H16" s="14"/>
      <c r="I16" s="27"/>
      <c r="J16" s="21" t="str">
        <f>IF(I15="Y","  &lt;&lt; Enter amount of capitalizable implementation costs",  "  &lt;&lt; Leave Blank")</f>
        <v xml:space="preserve">  &lt;&lt; Leave Blank</v>
      </c>
      <c r="K16" s="14"/>
      <c r="L16" s="14"/>
      <c r="M16" s="14"/>
      <c r="N16" s="14"/>
      <c r="O16" s="14"/>
      <c r="P16" s="14"/>
    </row>
    <row r="17" spans="1:18" ht="15.75" x14ac:dyDescent="0.25">
      <c r="A17" s="10">
        <v>14</v>
      </c>
      <c r="B17" s="14" t="s">
        <v>74</v>
      </c>
      <c r="C17" s="14"/>
      <c r="D17" s="14"/>
      <c r="E17" s="14"/>
      <c r="F17" s="14"/>
      <c r="G17" s="14"/>
      <c r="H17" s="14"/>
      <c r="I17" s="26" t="s">
        <v>120</v>
      </c>
      <c r="J17" s="21" t="s">
        <v>36</v>
      </c>
      <c r="K17" s="14"/>
      <c r="L17" s="14"/>
      <c r="M17" s="14"/>
      <c r="N17" s="14"/>
      <c r="O17" s="14"/>
      <c r="P17" s="14"/>
    </row>
    <row r="18" spans="1:18" ht="15.75" x14ac:dyDescent="0.25">
      <c r="A18" s="10">
        <v>15</v>
      </c>
      <c r="B18" s="14" t="str">
        <f>IF(I17="Y","How much is the incentive received at or prior to SBITA commencement?","NA")</f>
        <v>NA</v>
      </c>
      <c r="C18" s="14"/>
      <c r="D18" s="14"/>
      <c r="E18" s="14"/>
      <c r="F18" s="14"/>
      <c r="G18" s="14"/>
      <c r="H18" s="14"/>
      <c r="I18" s="27"/>
      <c r="J18" s="21" t="str">
        <f>IF(I17="Y","  &lt;&lt; Enter amount of incentive received at or prior to subscription commencement",  "  &lt;&lt; Leave Blank")</f>
        <v xml:space="preserve">  &lt;&lt; Leave Blank</v>
      </c>
      <c r="K18" s="14"/>
      <c r="L18" s="14"/>
      <c r="M18" s="14"/>
      <c r="N18" s="14"/>
      <c r="O18" s="14"/>
      <c r="P18" s="14"/>
    </row>
    <row r="19" spans="1:18" ht="82.5" customHeight="1" x14ac:dyDescent="0.25">
      <c r="A19" s="10">
        <v>16</v>
      </c>
      <c r="B19" s="14" t="s">
        <v>75</v>
      </c>
      <c r="C19" s="14"/>
      <c r="D19" s="14"/>
      <c r="E19" s="25" t="e">
        <f>VLOOKUP(I4,E39:J42,6,FALSE)</f>
        <v>#N/A</v>
      </c>
      <c r="F19" s="14"/>
      <c r="G19" s="14"/>
      <c r="H19" s="103" t="s">
        <v>37</v>
      </c>
      <c r="I19" s="106"/>
      <c r="J19" s="122" t="s">
        <v>116</v>
      </c>
      <c r="K19" s="123"/>
      <c r="L19" s="123"/>
      <c r="M19" s="123"/>
      <c r="N19" s="123"/>
      <c r="O19" s="123"/>
      <c r="P19" s="123"/>
    </row>
    <row r="20" spans="1:18" ht="15.75" x14ac:dyDescent="0.25">
      <c r="A20" s="10"/>
      <c r="B20" s="14"/>
      <c r="C20" s="14"/>
      <c r="D20" s="14"/>
      <c r="E20" s="14"/>
      <c r="F20" s="14"/>
      <c r="G20" s="14"/>
      <c r="H20" s="18"/>
      <c r="I20" s="107"/>
      <c r="J20" s="21"/>
      <c r="K20" s="14"/>
      <c r="L20" s="14"/>
      <c r="M20" s="14"/>
      <c r="N20" s="14"/>
      <c r="O20" s="14"/>
      <c r="P20" s="14"/>
    </row>
    <row r="21" spans="1:18" ht="15.75" x14ac:dyDescent="0.25">
      <c r="A21" s="10"/>
      <c r="B21" s="14"/>
      <c r="C21" s="14"/>
      <c r="D21" s="14"/>
      <c r="E21" s="14"/>
      <c r="F21" s="14"/>
      <c r="G21" s="14"/>
      <c r="H21" s="18"/>
      <c r="I21" s="14"/>
      <c r="J21" s="21"/>
      <c r="K21" s="14"/>
      <c r="L21" s="14"/>
      <c r="M21" s="14"/>
      <c r="N21" s="14"/>
      <c r="O21" s="14"/>
      <c r="P21" s="14"/>
    </row>
    <row r="22" spans="1:18" ht="15.75" x14ac:dyDescent="0.25">
      <c r="A22" s="10"/>
      <c r="B22" s="14"/>
      <c r="C22" s="14"/>
      <c r="D22" s="14"/>
      <c r="E22" s="14"/>
      <c r="F22" s="14"/>
      <c r="G22" s="14"/>
      <c r="H22" s="14"/>
      <c r="I22" s="14"/>
      <c r="J22" s="14"/>
      <c r="K22" s="14"/>
      <c r="L22" s="14"/>
      <c r="M22" s="14"/>
      <c r="N22" s="14"/>
      <c r="O22" s="14"/>
      <c r="P22" s="14"/>
    </row>
    <row r="23" spans="1:18" ht="15.75" x14ac:dyDescent="0.25">
      <c r="A23" s="10"/>
      <c r="B23" s="14"/>
      <c r="C23" s="14"/>
      <c r="D23" s="14"/>
      <c r="E23" s="28"/>
      <c r="F23" s="14"/>
      <c r="G23" s="14"/>
      <c r="H23" s="14"/>
      <c r="I23" s="104"/>
      <c r="J23" s="21"/>
      <c r="K23" s="14"/>
      <c r="L23" s="14"/>
      <c r="M23" s="14"/>
      <c r="N23" s="14"/>
      <c r="O23" s="14"/>
      <c r="P23" s="14"/>
    </row>
    <row r="24" spans="1:18" ht="15.75" x14ac:dyDescent="0.25">
      <c r="A24" s="10"/>
      <c r="B24" s="14"/>
      <c r="C24" s="29"/>
      <c r="D24" s="14"/>
      <c r="E24" s="14"/>
      <c r="F24" s="14"/>
      <c r="G24" s="28"/>
      <c r="H24" s="14"/>
      <c r="I24" s="105"/>
      <c r="J24" s="21"/>
      <c r="K24" s="14"/>
      <c r="L24" s="14"/>
      <c r="M24" s="14"/>
      <c r="N24" s="14"/>
      <c r="O24" s="14"/>
      <c r="P24" s="14"/>
    </row>
    <row r="25" spans="1:18" ht="15.75" x14ac:dyDescent="0.25">
      <c r="A25" s="10"/>
      <c r="B25" s="14"/>
      <c r="C25" s="29"/>
      <c r="D25" s="14"/>
      <c r="E25" s="28"/>
      <c r="F25" s="14"/>
      <c r="G25" s="14"/>
      <c r="H25" s="14"/>
      <c r="I25" s="105"/>
      <c r="J25" s="21"/>
      <c r="K25" s="14"/>
      <c r="L25" s="14"/>
      <c r="M25" s="14"/>
      <c r="N25" s="14"/>
      <c r="O25" s="14"/>
      <c r="P25" s="14"/>
    </row>
    <row r="26" spans="1:18" x14ac:dyDescent="0.25">
      <c r="A26" s="10"/>
      <c r="B26" s="10"/>
      <c r="C26" s="12"/>
      <c r="D26" s="10"/>
      <c r="E26" s="10"/>
      <c r="F26" s="10"/>
      <c r="G26" s="10"/>
      <c r="H26" s="10"/>
      <c r="I26" s="10"/>
      <c r="J26" s="10"/>
      <c r="K26" s="10"/>
      <c r="L26" s="10"/>
      <c r="M26" s="10"/>
      <c r="N26" s="10"/>
      <c r="O26" s="10"/>
      <c r="P26" s="10"/>
    </row>
    <row r="27" spans="1:18" x14ac:dyDescent="0.25">
      <c r="C27" s="109"/>
      <c r="D27" s="114"/>
      <c r="E27" s="114"/>
      <c r="F27" s="114"/>
      <c r="G27" s="114"/>
      <c r="H27" s="114"/>
      <c r="I27" s="114"/>
      <c r="J27" s="114"/>
      <c r="K27" s="114"/>
      <c r="L27" s="114"/>
      <c r="M27" s="114"/>
      <c r="N27" s="114"/>
      <c r="O27" s="114"/>
      <c r="P27" s="114"/>
      <c r="Q27" s="114"/>
      <c r="R27" s="114"/>
    </row>
    <row r="28" spans="1:18" x14ac:dyDescent="0.25">
      <c r="C28" s="109"/>
      <c r="D28" s="114"/>
      <c r="E28" s="114"/>
      <c r="F28" s="114"/>
      <c r="G28" s="114"/>
      <c r="H28" s="114"/>
      <c r="I28" s="114"/>
      <c r="J28" s="114"/>
      <c r="K28" s="114"/>
      <c r="L28" s="114"/>
      <c r="M28" s="114"/>
      <c r="N28" s="114"/>
      <c r="O28" s="114"/>
      <c r="P28" s="114"/>
      <c r="Q28" s="114"/>
      <c r="R28" s="114"/>
    </row>
    <row r="29" spans="1:18" x14ac:dyDescent="0.25">
      <c r="C29" s="109"/>
      <c r="D29" s="114"/>
      <c r="E29" s="114"/>
      <c r="F29" s="114"/>
      <c r="G29" s="114"/>
      <c r="H29" s="114"/>
      <c r="I29" s="114"/>
      <c r="J29" s="114"/>
      <c r="K29" s="114"/>
      <c r="L29" s="114"/>
      <c r="M29" s="114"/>
      <c r="N29" s="114"/>
      <c r="O29" s="114"/>
      <c r="P29" s="114"/>
      <c r="Q29" s="114"/>
      <c r="R29" s="114"/>
    </row>
    <row r="30" spans="1:18" x14ac:dyDescent="0.25">
      <c r="C30" s="110"/>
      <c r="D30" s="114"/>
      <c r="E30" s="114"/>
      <c r="F30" s="114"/>
      <c r="G30" s="114"/>
      <c r="H30" s="114"/>
      <c r="I30" s="114"/>
      <c r="J30" s="114"/>
      <c r="K30" s="114"/>
      <c r="L30" s="114"/>
      <c r="M30" s="114"/>
      <c r="N30" s="114"/>
      <c r="O30" s="114"/>
      <c r="P30" s="114"/>
      <c r="Q30" s="114"/>
      <c r="R30" s="114"/>
    </row>
    <row r="31" spans="1:18" x14ac:dyDescent="0.25">
      <c r="C31" s="110"/>
      <c r="D31" s="114"/>
      <c r="E31" s="114"/>
      <c r="F31" s="114"/>
      <c r="G31" s="114"/>
      <c r="H31" s="114"/>
      <c r="I31" s="114"/>
      <c r="J31" s="114"/>
      <c r="K31" s="114"/>
      <c r="L31" s="114"/>
      <c r="M31" s="114"/>
      <c r="N31" s="114"/>
      <c r="O31" s="114"/>
      <c r="P31" s="114"/>
      <c r="Q31" s="114"/>
      <c r="R31" s="114"/>
    </row>
    <row r="32" spans="1:18" x14ac:dyDescent="0.25">
      <c r="C32" s="110"/>
      <c r="D32" s="114"/>
      <c r="E32" s="114"/>
      <c r="F32" s="114"/>
      <c r="G32" s="114"/>
      <c r="H32" s="114"/>
      <c r="I32" s="114"/>
      <c r="J32" s="114"/>
      <c r="K32" s="114"/>
      <c r="L32" s="114"/>
      <c r="M32" s="114"/>
      <c r="N32" s="114"/>
      <c r="O32" s="114"/>
      <c r="P32" s="114"/>
      <c r="Q32" s="114"/>
      <c r="R32" s="114"/>
    </row>
    <row r="33" spans="3:18" x14ac:dyDescent="0.25">
      <c r="C33" s="110"/>
      <c r="D33" s="116"/>
      <c r="E33" s="116"/>
      <c r="F33" s="116"/>
      <c r="G33" s="116"/>
      <c r="H33" s="116"/>
      <c r="I33" s="116"/>
      <c r="J33" s="116"/>
      <c r="K33" s="116"/>
      <c r="L33" s="116"/>
      <c r="M33" s="114"/>
      <c r="N33" s="114"/>
      <c r="O33" s="114"/>
      <c r="P33" s="114"/>
      <c r="Q33" s="114"/>
      <c r="R33" s="114"/>
    </row>
    <row r="34" spans="3:18" x14ac:dyDescent="0.25">
      <c r="C34" s="110"/>
      <c r="D34" s="116"/>
      <c r="E34" s="116"/>
      <c r="F34" s="116"/>
      <c r="G34" s="116"/>
      <c r="H34" s="116"/>
      <c r="I34" s="116"/>
      <c r="J34" s="116"/>
      <c r="K34" s="116"/>
      <c r="L34" s="116"/>
      <c r="M34" s="114"/>
      <c r="N34" s="114"/>
      <c r="O34" s="114"/>
      <c r="P34" s="114"/>
      <c r="Q34" s="114"/>
      <c r="R34" s="114"/>
    </row>
    <row r="35" spans="3:18" x14ac:dyDescent="0.25">
      <c r="C35" s="110"/>
      <c r="D35" s="111"/>
      <c r="E35" s="111"/>
      <c r="F35" s="111"/>
      <c r="G35" s="111"/>
      <c r="H35" s="111"/>
      <c r="I35" s="111"/>
      <c r="J35" s="111"/>
      <c r="K35" s="111"/>
      <c r="L35" s="111"/>
      <c r="M35" s="111"/>
      <c r="N35" s="114"/>
      <c r="O35" s="114"/>
      <c r="P35" s="114"/>
      <c r="Q35" s="114"/>
      <c r="R35" s="114"/>
    </row>
    <row r="36" spans="3:18" x14ac:dyDescent="0.25">
      <c r="C36" s="110"/>
      <c r="D36" s="111"/>
      <c r="E36" s="111"/>
      <c r="F36" s="111"/>
      <c r="G36" s="111"/>
      <c r="H36" s="111"/>
      <c r="I36" s="111"/>
      <c r="J36" s="111"/>
      <c r="K36" s="111"/>
      <c r="L36" s="111"/>
      <c r="M36" s="111"/>
      <c r="N36" s="114"/>
      <c r="O36" s="114"/>
      <c r="P36" s="114"/>
      <c r="Q36" s="114"/>
      <c r="R36" s="114"/>
    </row>
    <row r="37" spans="3:18" x14ac:dyDescent="0.25">
      <c r="C37" s="110"/>
      <c r="D37" s="111"/>
      <c r="E37" s="111"/>
      <c r="F37" s="111"/>
      <c r="G37" s="111"/>
      <c r="H37" s="111"/>
      <c r="I37" s="111"/>
      <c r="J37" s="111"/>
      <c r="K37" s="111"/>
      <c r="L37" s="111"/>
      <c r="M37" s="111"/>
      <c r="N37" s="114"/>
      <c r="O37" s="114"/>
      <c r="P37" s="114"/>
      <c r="Q37" s="114"/>
      <c r="R37" s="114"/>
    </row>
    <row r="38" spans="3:18" x14ac:dyDescent="0.25">
      <c r="C38" s="110"/>
      <c r="D38" s="111"/>
      <c r="E38" s="111"/>
      <c r="F38" s="111"/>
      <c r="G38" s="111"/>
      <c r="H38" s="111"/>
      <c r="I38" s="111"/>
      <c r="J38" s="111"/>
      <c r="K38" s="111"/>
      <c r="L38" s="111"/>
      <c r="M38" s="111"/>
      <c r="N38" s="114"/>
      <c r="O38" s="114"/>
      <c r="P38" s="114"/>
      <c r="Q38" s="114"/>
      <c r="R38" s="114"/>
    </row>
    <row r="39" spans="3:18" x14ac:dyDescent="0.25">
      <c r="C39" s="110"/>
      <c r="D39" s="111"/>
      <c r="E39" s="112">
        <v>45107</v>
      </c>
      <c r="F39" s="112">
        <v>44378</v>
      </c>
      <c r="G39" s="112">
        <v>44742</v>
      </c>
      <c r="H39" s="112">
        <v>44377</v>
      </c>
      <c r="I39" s="112">
        <v>44773</v>
      </c>
      <c r="J39" s="112">
        <v>44743</v>
      </c>
      <c r="K39" s="111"/>
      <c r="L39" s="111"/>
      <c r="M39" s="111"/>
      <c r="N39" s="114"/>
      <c r="O39" s="114"/>
      <c r="P39" s="114"/>
      <c r="Q39" s="114"/>
      <c r="R39" s="114"/>
    </row>
    <row r="40" spans="3:18" x14ac:dyDescent="0.25">
      <c r="C40" s="110"/>
      <c r="D40" s="111"/>
      <c r="E40" s="112">
        <v>45199</v>
      </c>
      <c r="F40" s="112">
        <v>44470</v>
      </c>
      <c r="G40" s="112">
        <v>44834</v>
      </c>
      <c r="H40" s="112">
        <v>44469</v>
      </c>
      <c r="I40" s="112">
        <v>44865</v>
      </c>
      <c r="J40" s="112">
        <v>44835</v>
      </c>
      <c r="K40" s="111"/>
      <c r="L40" s="111"/>
      <c r="M40" s="111"/>
      <c r="N40" s="114"/>
      <c r="O40" s="114"/>
      <c r="P40" s="114"/>
      <c r="Q40" s="114"/>
      <c r="R40" s="114"/>
    </row>
    <row r="41" spans="3:18" x14ac:dyDescent="0.25">
      <c r="C41" s="110"/>
      <c r="D41" s="111"/>
      <c r="E41" s="112">
        <v>45291</v>
      </c>
      <c r="F41" s="112">
        <v>44562</v>
      </c>
      <c r="G41" s="112">
        <v>44926</v>
      </c>
      <c r="H41" s="112">
        <v>44561</v>
      </c>
      <c r="I41" s="112">
        <v>44957</v>
      </c>
      <c r="J41" s="112">
        <v>44927</v>
      </c>
      <c r="K41" s="111"/>
      <c r="L41" s="111"/>
      <c r="M41" s="111"/>
      <c r="N41" s="114"/>
      <c r="O41" s="114"/>
      <c r="P41" s="114"/>
      <c r="Q41" s="114"/>
      <c r="R41" s="114"/>
    </row>
    <row r="42" spans="3:18" x14ac:dyDescent="0.25">
      <c r="C42" s="110"/>
      <c r="D42" s="111"/>
      <c r="E42" s="112">
        <v>45382</v>
      </c>
      <c r="F42" s="112">
        <v>44652</v>
      </c>
      <c r="G42" s="112">
        <v>45016</v>
      </c>
      <c r="H42" s="112">
        <v>44651</v>
      </c>
      <c r="I42" s="112">
        <v>45046</v>
      </c>
      <c r="J42" s="112">
        <v>45017</v>
      </c>
      <c r="K42" s="111"/>
      <c r="L42" s="111"/>
      <c r="M42" s="111"/>
      <c r="N42" s="114"/>
      <c r="O42" s="114"/>
      <c r="P42" s="114"/>
      <c r="Q42" s="114"/>
      <c r="R42" s="114"/>
    </row>
    <row r="43" spans="3:18" x14ac:dyDescent="0.25">
      <c r="C43" s="110"/>
      <c r="D43" s="111"/>
      <c r="E43" s="112">
        <v>45473</v>
      </c>
      <c r="F43" s="112">
        <v>44743</v>
      </c>
      <c r="G43" s="112">
        <v>45107</v>
      </c>
      <c r="H43" s="112">
        <v>44742</v>
      </c>
      <c r="I43" s="112">
        <v>45138</v>
      </c>
      <c r="J43" s="112">
        <v>45108</v>
      </c>
      <c r="K43" s="111"/>
      <c r="L43" s="111"/>
      <c r="M43" s="111"/>
      <c r="N43" s="114"/>
      <c r="O43" s="114"/>
      <c r="P43" s="114"/>
      <c r="Q43" s="114"/>
      <c r="R43" s="114"/>
    </row>
    <row r="44" spans="3:18" x14ac:dyDescent="0.25">
      <c r="C44" s="110"/>
      <c r="D44" s="111"/>
      <c r="E44" s="112">
        <v>45565</v>
      </c>
      <c r="F44" s="112">
        <v>44835</v>
      </c>
      <c r="G44" s="112">
        <v>45199</v>
      </c>
      <c r="H44" s="112">
        <v>44834</v>
      </c>
      <c r="I44" s="112">
        <v>45230</v>
      </c>
      <c r="J44" s="112">
        <v>45200</v>
      </c>
      <c r="K44" s="111"/>
      <c r="L44" s="111"/>
      <c r="M44" s="111"/>
      <c r="N44" s="114"/>
      <c r="O44" s="114"/>
      <c r="P44" s="114"/>
      <c r="Q44" s="114"/>
      <c r="R44" s="114"/>
    </row>
    <row r="45" spans="3:18" x14ac:dyDescent="0.25">
      <c r="D45" s="111"/>
      <c r="E45" s="112">
        <v>45657</v>
      </c>
      <c r="F45" s="112">
        <v>44927</v>
      </c>
      <c r="G45" s="112">
        <v>45291</v>
      </c>
      <c r="H45" s="112">
        <v>44926</v>
      </c>
      <c r="I45" s="112">
        <v>45322</v>
      </c>
      <c r="J45" s="112">
        <v>45292</v>
      </c>
      <c r="K45" s="111"/>
      <c r="L45" s="111"/>
      <c r="M45" s="111"/>
      <c r="N45" s="114"/>
      <c r="O45" s="114"/>
      <c r="P45" s="114"/>
      <c r="Q45" s="114"/>
      <c r="R45" s="114"/>
    </row>
    <row r="46" spans="3:18" x14ac:dyDescent="0.25">
      <c r="D46" s="111"/>
      <c r="E46" s="112">
        <v>45747</v>
      </c>
      <c r="F46" s="112">
        <v>45017</v>
      </c>
      <c r="G46" s="112">
        <v>45382</v>
      </c>
      <c r="H46" s="112">
        <v>45016</v>
      </c>
      <c r="I46" s="112">
        <v>45412</v>
      </c>
      <c r="J46" s="112">
        <v>45383</v>
      </c>
      <c r="K46" s="111"/>
      <c r="L46" s="111"/>
      <c r="M46" s="111"/>
      <c r="N46" s="114"/>
      <c r="O46" s="114"/>
      <c r="P46" s="114"/>
      <c r="Q46" s="114"/>
      <c r="R46" s="114"/>
    </row>
    <row r="47" spans="3:18" x14ac:dyDescent="0.25">
      <c r="D47" s="111"/>
      <c r="E47" s="112">
        <v>45838</v>
      </c>
      <c r="F47" s="112">
        <v>45108</v>
      </c>
      <c r="G47" s="112">
        <v>45473</v>
      </c>
      <c r="H47" s="112">
        <v>45107</v>
      </c>
      <c r="I47" s="112">
        <v>45504</v>
      </c>
      <c r="J47" s="112">
        <v>45474</v>
      </c>
      <c r="K47" s="111"/>
      <c r="L47" s="111"/>
      <c r="M47" s="111"/>
      <c r="N47" s="114"/>
      <c r="O47" s="114"/>
      <c r="P47" s="114"/>
      <c r="Q47" s="114"/>
      <c r="R47" s="114"/>
    </row>
    <row r="48" spans="3:18" x14ac:dyDescent="0.25">
      <c r="D48" s="111"/>
      <c r="E48" s="112">
        <v>45930</v>
      </c>
      <c r="F48" s="112">
        <v>45200</v>
      </c>
      <c r="G48" s="112">
        <v>45565</v>
      </c>
      <c r="H48" s="112">
        <v>45199</v>
      </c>
      <c r="I48" s="112">
        <v>45596</v>
      </c>
      <c r="J48" s="112">
        <v>45566</v>
      </c>
      <c r="K48" s="111"/>
      <c r="L48" s="111"/>
      <c r="M48" s="111"/>
      <c r="N48" s="114"/>
      <c r="O48" s="114"/>
      <c r="P48" s="114"/>
      <c r="Q48" s="114"/>
      <c r="R48" s="114"/>
    </row>
    <row r="49" spans="4:18" x14ac:dyDescent="0.25">
      <c r="D49" s="111"/>
      <c r="E49" s="112">
        <v>46022</v>
      </c>
      <c r="F49" s="112">
        <v>45292</v>
      </c>
      <c r="G49" s="112">
        <v>45657</v>
      </c>
      <c r="H49" s="112">
        <v>45291</v>
      </c>
      <c r="I49" s="112">
        <v>45688</v>
      </c>
      <c r="J49" s="112">
        <v>45658</v>
      </c>
      <c r="K49" s="111"/>
      <c r="L49" s="111"/>
      <c r="M49" s="111"/>
      <c r="N49" s="114"/>
      <c r="O49" s="114"/>
      <c r="P49" s="114"/>
      <c r="Q49" s="114"/>
      <c r="R49" s="114"/>
    </row>
    <row r="50" spans="4:18" x14ac:dyDescent="0.25">
      <c r="D50" s="111"/>
      <c r="E50" s="112">
        <v>46112</v>
      </c>
      <c r="F50" s="112">
        <v>45383</v>
      </c>
      <c r="G50" s="112">
        <v>45747</v>
      </c>
      <c r="H50" s="112">
        <v>45382</v>
      </c>
      <c r="I50" s="112">
        <v>45777</v>
      </c>
      <c r="J50" s="112">
        <v>45748</v>
      </c>
      <c r="K50" s="111"/>
      <c r="L50" s="111"/>
      <c r="M50" s="111"/>
      <c r="N50" s="114"/>
      <c r="O50" s="114"/>
      <c r="P50" s="114"/>
      <c r="Q50" s="114"/>
      <c r="R50" s="114"/>
    </row>
    <row r="51" spans="4:18" x14ac:dyDescent="0.25">
      <c r="D51" s="111"/>
      <c r="E51" s="112">
        <v>46203</v>
      </c>
      <c r="F51" s="112">
        <v>45474</v>
      </c>
      <c r="G51" s="112">
        <v>45838</v>
      </c>
      <c r="H51" s="112">
        <v>45473</v>
      </c>
      <c r="I51" s="112">
        <v>45869</v>
      </c>
      <c r="J51" s="112">
        <v>45839</v>
      </c>
      <c r="K51" s="111"/>
      <c r="L51" s="111"/>
      <c r="M51" s="111"/>
      <c r="N51" s="114"/>
      <c r="O51" s="114"/>
      <c r="P51" s="114"/>
      <c r="Q51" s="114"/>
      <c r="R51" s="114"/>
    </row>
    <row r="52" spans="4:18" x14ac:dyDescent="0.25">
      <c r="D52" s="111"/>
      <c r="E52" s="112">
        <v>46295</v>
      </c>
      <c r="F52" s="112">
        <v>45566</v>
      </c>
      <c r="G52" s="112">
        <v>45930</v>
      </c>
      <c r="H52" s="112">
        <v>45565</v>
      </c>
      <c r="I52" s="112">
        <v>45961</v>
      </c>
      <c r="J52" s="112">
        <v>45931</v>
      </c>
      <c r="K52" s="111"/>
      <c r="L52" s="111"/>
      <c r="M52" s="111"/>
      <c r="N52" s="114"/>
      <c r="O52" s="114"/>
      <c r="P52" s="114"/>
      <c r="Q52" s="114"/>
      <c r="R52" s="114"/>
    </row>
    <row r="53" spans="4:18" x14ac:dyDescent="0.25">
      <c r="D53" s="111"/>
      <c r="E53" s="112">
        <v>46387</v>
      </c>
      <c r="F53" s="112">
        <v>45658</v>
      </c>
      <c r="G53" s="112">
        <v>46022</v>
      </c>
      <c r="H53" s="112">
        <v>45657</v>
      </c>
      <c r="I53" s="112">
        <v>46053</v>
      </c>
      <c r="J53" s="112">
        <v>46023</v>
      </c>
      <c r="K53" s="111"/>
      <c r="L53" s="111"/>
      <c r="M53" s="111"/>
      <c r="N53" s="114"/>
      <c r="O53" s="114"/>
      <c r="P53" s="114"/>
      <c r="Q53" s="114"/>
      <c r="R53" s="114"/>
    </row>
    <row r="54" spans="4:18" x14ac:dyDescent="0.25">
      <c r="D54" s="111"/>
      <c r="E54" s="112">
        <v>46477</v>
      </c>
      <c r="F54" s="112">
        <v>45748</v>
      </c>
      <c r="G54" s="112">
        <v>46112</v>
      </c>
      <c r="H54" s="112">
        <v>45747</v>
      </c>
      <c r="I54" s="112">
        <v>46142</v>
      </c>
      <c r="J54" s="112">
        <v>46113</v>
      </c>
      <c r="K54" s="111"/>
      <c r="L54" s="111"/>
      <c r="M54" s="111"/>
      <c r="N54" s="114"/>
      <c r="O54" s="114"/>
      <c r="P54" s="114"/>
      <c r="Q54" s="114"/>
      <c r="R54" s="114"/>
    </row>
    <row r="55" spans="4:18" x14ac:dyDescent="0.25">
      <c r="D55" s="111"/>
      <c r="E55" s="112">
        <v>46568</v>
      </c>
      <c r="F55" s="112">
        <v>45839</v>
      </c>
      <c r="G55" s="112">
        <v>46203</v>
      </c>
      <c r="H55" s="112">
        <v>45838</v>
      </c>
      <c r="I55" s="112">
        <v>46234</v>
      </c>
      <c r="J55" s="112">
        <v>46204</v>
      </c>
      <c r="K55" s="111"/>
      <c r="L55" s="111"/>
      <c r="M55" s="111"/>
      <c r="N55" s="114"/>
      <c r="O55" s="114"/>
      <c r="P55" s="114"/>
      <c r="Q55" s="114"/>
      <c r="R55" s="114"/>
    </row>
    <row r="56" spans="4:18" x14ac:dyDescent="0.25">
      <c r="D56" s="111"/>
      <c r="E56" s="112">
        <v>46660</v>
      </c>
      <c r="F56" s="112">
        <v>45931</v>
      </c>
      <c r="G56" s="112">
        <v>46295</v>
      </c>
      <c r="H56" s="112">
        <v>45930</v>
      </c>
      <c r="I56" s="112">
        <v>46326</v>
      </c>
      <c r="J56" s="112">
        <v>46296</v>
      </c>
      <c r="K56" s="111"/>
      <c r="L56" s="111"/>
      <c r="M56" s="111"/>
      <c r="N56" s="114"/>
      <c r="O56" s="114"/>
      <c r="P56" s="114"/>
      <c r="Q56" s="114"/>
      <c r="R56" s="114"/>
    </row>
    <row r="57" spans="4:18" x14ac:dyDescent="0.25">
      <c r="D57" s="111"/>
      <c r="E57" s="112">
        <v>46752</v>
      </c>
      <c r="F57" s="112">
        <v>46023</v>
      </c>
      <c r="G57" s="112">
        <v>46387</v>
      </c>
      <c r="H57" s="112">
        <v>46022</v>
      </c>
      <c r="I57" s="112">
        <v>46418</v>
      </c>
      <c r="J57" s="112">
        <v>46388</v>
      </c>
      <c r="K57" s="111"/>
      <c r="L57" s="111"/>
      <c r="M57" s="111"/>
      <c r="N57" s="114"/>
      <c r="O57" s="114"/>
      <c r="P57" s="114"/>
      <c r="Q57" s="114"/>
      <c r="R57" s="114"/>
    </row>
    <row r="58" spans="4:18" x14ac:dyDescent="0.25">
      <c r="D58" s="111"/>
      <c r="E58" s="111"/>
      <c r="F58" s="111"/>
      <c r="G58" s="111"/>
      <c r="H58" s="111"/>
      <c r="I58" s="111"/>
      <c r="J58" s="111"/>
      <c r="K58" s="111"/>
      <c r="L58" s="111"/>
      <c r="M58" s="111"/>
      <c r="N58" s="114"/>
      <c r="O58" s="114"/>
      <c r="P58" s="114"/>
      <c r="Q58" s="114"/>
      <c r="R58" s="114"/>
    </row>
    <row r="59" spans="4:18" x14ac:dyDescent="0.25">
      <c r="D59" s="111"/>
      <c r="E59" s="111"/>
      <c r="F59" s="111"/>
      <c r="G59" s="111"/>
      <c r="H59" s="111"/>
      <c r="I59" s="111"/>
      <c r="J59" s="111"/>
      <c r="K59" s="111"/>
      <c r="L59" s="111"/>
      <c r="M59" s="111"/>
      <c r="N59" s="114"/>
      <c r="O59" s="114"/>
      <c r="P59" s="114"/>
      <c r="Q59" s="114"/>
      <c r="R59" s="114"/>
    </row>
    <row r="60" spans="4:18" x14ac:dyDescent="0.25">
      <c r="D60" s="116"/>
      <c r="E60" s="116"/>
      <c r="F60" s="116"/>
      <c r="G60" s="116"/>
      <c r="H60" s="116"/>
      <c r="I60" s="116"/>
      <c r="J60" s="116"/>
      <c r="K60" s="116"/>
      <c r="L60" s="116"/>
      <c r="M60" s="114"/>
      <c r="N60" s="114"/>
      <c r="O60" s="114"/>
      <c r="P60" s="114"/>
      <c r="Q60" s="114"/>
      <c r="R60" s="114"/>
    </row>
    <row r="61" spans="4:18" x14ac:dyDescent="0.25">
      <c r="D61" s="116"/>
      <c r="E61" s="116"/>
      <c r="F61" s="116"/>
      <c r="G61" s="116"/>
      <c r="H61" s="116"/>
      <c r="I61" s="116"/>
      <c r="J61" s="116"/>
      <c r="K61" s="116"/>
      <c r="L61" s="116"/>
      <c r="M61" s="114"/>
      <c r="N61" s="114"/>
      <c r="O61" s="114"/>
      <c r="P61" s="114"/>
      <c r="Q61" s="114"/>
      <c r="R61" s="114"/>
    </row>
    <row r="62" spans="4:18" x14ac:dyDescent="0.25">
      <c r="D62" s="116"/>
      <c r="E62" s="116"/>
      <c r="F62" s="116"/>
      <c r="G62" s="116"/>
      <c r="H62" s="116"/>
      <c r="I62" s="116"/>
      <c r="J62" s="116"/>
      <c r="K62" s="116"/>
      <c r="L62" s="116"/>
      <c r="M62" s="114"/>
      <c r="N62" s="114"/>
      <c r="O62" s="114"/>
      <c r="P62" s="114"/>
      <c r="Q62" s="114"/>
      <c r="R62" s="114"/>
    </row>
    <row r="63" spans="4:18" x14ac:dyDescent="0.25">
      <c r="D63" s="116"/>
      <c r="E63" s="116"/>
      <c r="F63" s="116"/>
      <c r="G63" s="116"/>
      <c r="H63" s="116"/>
      <c r="I63" s="116"/>
      <c r="J63" s="116"/>
      <c r="K63" s="116"/>
      <c r="L63" s="116"/>
      <c r="M63" s="114"/>
      <c r="N63" s="114"/>
      <c r="O63" s="114"/>
      <c r="P63" s="114"/>
      <c r="Q63" s="114"/>
      <c r="R63" s="114"/>
    </row>
    <row r="64" spans="4:18" x14ac:dyDescent="0.25">
      <c r="D64" s="116"/>
      <c r="E64" s="115">
        <v>46843</v>
      </c>
      <c r="F64" s="115">
        <v>46113</v>
      </c>
      <c r="G64" s="115">
        <v>46477</v>
      </c>
      <c r="H64" s="115">
        <v>46112</v>
      </c>
      <c r="I64" s="115">
        <v>46507</v>
      </c>
      <c r="J64" s="115">
        <v>46478</v>
      </c>
      <c r="K64" s="116"/>
      <c r="L64" s="116"/>
      <c r="M64" s="114"/>
      <c r="N64" s="114"/>
      <c r="O64" s="114"/>
      <c r="P64" s="114"/>
      <c r="Q64" s="114"/>
      <c r="R64" s="114"/>
    </row>
    <row r="65" spans="4:18" x14ac:dyDescent="0.25">
      <c r="D65" s="116"/>
      <c r="E65" s="115">
        <v>46934</v>
      </c>
      <c r="F65" s="115">
        <v>46204</v>
      </c>
      <c r="G65" s="115">
        <v>46568</v>
      </c>
      <c r="H65" s="115">
        <v>46203</v>
      </c>
      <c r="I65" s="115">
        <v>46599</v>
      </c>
      <c r="J65" s="115">
        <v>46569</v>
      </c>
      <c r="K65" s="116"/>
      <c r="L65" s="116"/>
      <c r="M65" s="114"/>
      <c r="N65" s="114"/>
      <c r="O65" s="114"/>
      <c r="P65" s="114"/>
      <c r="Q65" s="114"/>
      <c r="R65" s="114"/>
    </row>
    <row r="66" spans="4:18" x14ac:dyDescent="0.25">
      <c r="D66" s="116"/>
      <c r="E66" s="115">
        <v>47026</v>
      </c>
      <c r="F66" s="115">
        <v>46296</v>
      </c>
      <c r="G66" s="115">
        <v>46660</v>
      </c>
      <c r="H66" s="115">
        <v>46295</v>
      </c>
      <c r="I66" s="115">
        <v>46691</v>
      </c>
      <c r="J66" s="115">
        <v>46661</v>
      </c>
      <c r="K66" s="116"/>
      <c r="L66" s="116"/>
      <c r="M66" s="114"/>
      <c r="N66" s="114"/>
      <c r="O66" s="114"/>
      <c r="P66" s="114"/>
      <c r="Q66" s="114"/>
      <c r="R66" s="114"/>
    </row>
    <row r="67" spans="4:18" x14ac:dyDescent="0.25">
      <c r="D67" s="116"/>
      <c r="E67" s="115">
        <v>47118</v>
      </c>
      <c r="F67" s="115">
        <v>46388</v>
      </c>
      <c r="G67" s="115">
        <v>46752</v>
      </c>
      <c r="H67" s="115">
        <v>46387</v>
      </c>
      <c r="I67" s="115">
        <v>46783</v>
      </c>
      <c r="J67" s="115">
        <v>46753</v>
      </c>
      <c r="K67" s="116"/>
      <c r="L67" s="116"/>
      <c r="M67" s="114"/>
      <c r="N67" s="114"/>
      <c r="O67" s="114"/>
      <c r="P67" s="114"/>
      <c r="Q67" s="114"/>
      <c r="R67" s="114"/>
    </row>
    <row r="68" spans="4:18" x14ac:dyDescent="0.25">
      <c r="D68" s="116"/>
      <c r="E68" s="115">
        <v>47208</v>
      </c>
      <c r="F68" s="115">
        <v>46478</v>
      </c>
      <c r="G68" s="115">
        <v>46843</v>
      </c>
      <c r="H68" s="115">
        <v>46477</v>
      </c>
      <c r="I68" s="115">
        <v>46873</v>
      </c>
      <c r="J68" s="115">
        <v>46844</v>
      </c>
      <c r="K68" s="116"/>
      <c r="L68" s="116"/>
      <c r="M68" s="114"/>
      <c r="N68" s="114"/>
      <c r="O68" s="114"/>
      <c r="P68" s="114"/>
      <c r="Q68" s="114"/>
      <c r="R68" s="114"/>
    </row>
    <row r="69" spans="4:18" x14ac:dyDescent="0.25">
      <c r="D69" s="116"/>
      <c r="E69" s="115">
        <v>47299</v>
      </c>
      <c r="F69" s="115">
        <v>46569</v>
      </c>
      <c r="G69" s="115">
        <v>46934</v>
      </c>
      <c r="H69" s="115">
        <v>46568</v>
      </c>
      <c r="I69" s="115">
        <v>46965</v>
      </c>
      <c r="J69" s="115">
        <v>46935</v>
      </c>
      <c r="K69" s="116"/>
      <c r="L69" s="116"/>
      <c r="M69" s="114"/>
      <c r="N69" s="114"/>
      <c r="O69" s="114"/>
      <c r="P69" s="114"/>
      <c r="Q69" s="114"/>
      <c r="R69" s="114"/>
    </row>
    <row r="70" spans="4:18" x14ac:dyDescent="0.25">
      <c r="D70" s="114"/>
      <c r="E70" s="112">
        <v>47938</v>
      </c>
      <c r="F70" s="112">
        <v>47209</v>
      </c>
      <c r="G70" s="112">
        <v>47573</v>
      </c>
      <c r="H70" s="112">
        <v>47208</v>
      </c>
      <c r="I70" s="112">
        <v>47603</v>
      </c>
      <c r="J70" s="112">
        <v>47574</v>
      </c>
      <c r="K70" s="111"/>
      <c r="L70" s="114"/>
      <c r="M70" s="114"/>
      <c r="N70" s="114"/>
      <c r="O70" s="114"/>
      <c r="P70" s="114"/>
      <c r="Q70" s="114"/>
      <c r="R70" s="114"/>
    </row>
    <row r="71" spans="4:18" x14ac:dyDescent="0.25">
      <c r="D71" s="114"/>
      <c r="E71" s="111"/>
      <c r="F71" s="111"/>
      <c r="G71" s="111"/>
      <c r="H71" s="111"/>
      <c r="I71" s="111"/>
      <c r="J71" s="111"/>
      <c r="K71" s="111"/>
      <c r="L71" s="114"/>
      <c r="M71" s="114"/>
      <c r="N71" s="114"/>
      <c r="O71" s="114"/>
      <c r="P71" s="114"/>
      <c r="Q71" s="114"/>
      <c r="R71" s="114"/>
    </row>
    <row r="72" spans="4:18" x14ac:dyDescent="0.25">
      <c r="E72" s="111"/>
      <c r="F72" s="111"/>
      <c r="G72" s="111"/>
      <c r="H72" s="111"/>
      <c r="I72" s="111"/>
      <c r="J72" s="111"/>
      <c r="K72" s="111"/>
    </row>
  </sheetData>
  <sheetProtection algorithmName="SHA-512" hashValue="ia01ukIoApajZarkCTK/sWZwVdx8KsyvfQmroqNFihs0+aJ/jzyFN9j4/z6j9wUphknHuPERvY6FZxdHvc5Lbw==" saltValue="YnltAyUTeswe8QeBJYwMMw==" spinCount="100000" sheet="1" objects="1" scenarios="1"/>
  <customSheetViews>
    <customSheetView guid="{FCA35455-335F-4626-96F0-BE56B1506CD1}" scale="85" fitToPage="1" hiddenRows="1">
      <selection activeCell="C19" sqref="C19"/>
      <pageMargins left="0.7" right="0.7" top="0.75" bottom="0.75" header="0.3" footer="0.3"/>
      <pageSetup scale="59" orientation="landscape" r:id="rId1"/>
    </customSheetView>
    <customSheetView guid="{AC4B4CCF-BBC3-4509-AA28-900EA04D9756}" scale="85" fitToPage="1" hiddenRows="1">
      <selection activeCell="C19" sqref="C19"/>
      <pageMargins left="0.7" right="0.7" top="0.75" bottom="0.75" header="0.3" footer="0.3"/>
      <pageSetup scale="59" orientation="landscape" r:id="rId2"/>
    </customSheetView>
    <customSheetView guid="{8C97AF9F-B562-4B43-9554-4EA4A9ADCFA1}" scale="85" fitToPage="1" hiddenRows="1">
      <selection activeCell="G27" sqref="G27"/>
      <pageMargins left="0.7" right="0.7" top="0.75" bottom="0.75" header="0.3" footer="0.3"/>
      <pageSetup scale="59" orientation="landscape" r:id="rId3"/>
    </customSheetView>
  </customSheetViews>
  <mergeCells count="2">
    <mergeCell ref="J19:P19"/>
    <mergeCell ref="B2:I2"/>
  </mergeCells>
  <dataValidations count="4">
    <dataValidation type="list" allowBlank="1" showInputMessage="1" showErrorMessage="1" sqref="I4" xr:uid="{4DBD2898-4D56-4165-852F-0D4AD6B9BD29}">
      <formula1>$E$39:$E$57</formula1>
    </dataValidation>
    <dataValidation type="list" allowBlank="1" showInputMessage="1" showErrorMessage="1" sqref="I20" xr:uid="{C9597965-03DE-4D68-A7F5-423CD6DA7584}">
      <formula1>$H$19:$H$21</formula1>
    </dataValidation>
    <dataValidation type="list" allowBlank="1" showInputMessage="1" showErrorMessage="1" sqref="I13 I17 I15" xr:uid="{ED4FAD37-9E94-4514-BEAE-9D128714341C}">
      <formula1>$H$12:$H$13</formula1>
    </dataValidation>
    <dataValidation type="list" allowBlank="1" showInputMessage="1" showErrorMessage="1" sqref="I12" xr:uid="{A25DD9C3-137F-4366-B1B7-97A1CB3A67A8}">
      <formula1>$G$11:$G$13</formula1>
    </dataValidation>
  </dataValidations>
  <pageMargins left="0.7" right="0.7" top="0.75" bottom="0.75" header="0.3" footer="0.3"/>
  <pageSetup scale="5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1D30-6698-4478-B70A-54A0E19D8EA4}">
  <sheetPr>
    <pageSetUpPr fitToPage="1"/>
  </sheetPr>
  <dimension ref="A1:AD453"/>
  <sheetViews>
    <sheetView zoomScale="70" zoomScaleNormal="70" workbookViewId="0">
      <selection activeCell="I3" sqref="I3"/>
    </sheetView>
  </sheetViews>
  <sheetFormatPr defaultColWidth="8.7109375" defaultRowHeight="15" x14ac:dyDescent="0.25"/>
  <cols>
    <col min="2" max="2" width="8.42578125" customWidth="1"/>
    <col min="3" max="3" width="3.140625" customWidth="1"/>
    <col min="4" max="4" width="17.42578125" style="1" customWidth="1"/>
    <col min="5" max="7" width="17.42578125" style="1" hidden="1" customWidth="1"/>
    <col min="8" max="8" width="4.28515625" style="1" hidden="1" customWidth="1"/>
    <col min="9" max="9" width="19" style="2" customWidth="1"/>
    <col min="10" max="10" width="19.140625" style="2" customWidth="1"/>
    <col min="11" max="11" width="13.28515625" customWidth="1"/>
    <col min="12" max="12" width="18.42578125" customWidth="1"/>
    <col min="13" max="13" width="24.42578125" bestFit="1" customWidth="1"/>
    <col min="14" max="14" width="13.7109375" customWidth="1"/>
    <col min="15" max="15" width="16.7109375" customWidth="1"/>
    <col min="16" max="16" width="13" customWidth="1"/>
    <col min="17" max="17" width="2.7109375" customWidth="1"/>
    <col min="18" max="18" width="14.7109375" hidden="1" customWidth="1"/>
    <col min="19" max="19" width="39.42578125" hidden="1" customWidth="1"/>
    <col min="20" max="20" width="12.42578125" hidden="1" customWidth="1"/>
    <col min="21" max="21" width="18" hidden="1" customWidth="1"/>
    <col min="22" max="22" width="17.42578125" hidden="1" customWidth="1"/>
    <col min="23" max="23" width="16.7109375" hidden="1" customWidth="1"/>
    <col min="24" max="24" width="3.28515625" hidden="1" customWidth="1"/>
    <col min="25" max="25" width="18.140625" customWidth="1"/>
    <col min="26" max="26" width="18.140625" hidden="1" customWidth="1"/>
    <col min="27" max="27" width="14.28515625" customWidth="1"/>
    <col min="28" max="28" width="14" customWidth="1"/>
    <col min="29" max="29" width="15" customWidth="1"/>
    <col min="30" max="30" width="3.28515625" customWidth="1"/>
  </cols>
  <sheetData>
    <row r="1" spans="1:30" ht="15.75" x14ac:dyDescent="0.25">
      <c r="A1" s="18" t="s">
        <v>52</v>
      </c>
      <c r="B1" s="18"/>
      <c r="C1" s="18"/>
      <c r="D1" s="22"/>
      <c r="E1" s="22"/>
      <c r="F1" s="22"/>
      <c r="G1" s="22"/>
      <c r="H1" s="22"/>
      <c r="I1" s="33">
        <f>IF(Questionnaire!I12="Monthly",1,IF(Questionnaire!I12="Quarterly",3,IF(Questionnaire!I12="Annually",12,0)))</f>
        <v>12</v>
      </c>
      <c r="J1" s="34"/>
      <c r="K1" s="14"/>
      <c r="L1" s="14"/>
      <c r="M1" s="14"/>
      <c r="N1" s="14"/>
      <c r="O1" s="14"/>
      <c r="P1" s="14"/>
      <c r="Q1" s="14"/>
      <c r="R1" s="14"/>
      <c r="S1" s="14"/>
      <c r="T1" s="14"/>
      <c r="U1" s="14"/>
      <c r="V1" s="14"/>
      <c r="W1" s="14"/>
      <c r="X1" s="14"/>
      <c r="Y1" s="14"/>
      <c r="Z1" s="14"/>
      <c r="AA1" s="14"/>
      <c r="AB1" s="14"/>
      <c r="AC1" s="14"/>
      <c r="AD1" s="14"/>
    </row>
    <row r="2" spans="1:30" ht="15.75" x14ac:dyDescent="0.25">
      <c r="A2" s="14" t="s">
        <v>1</v>
      </c>
      <c r="B2" s="14"/>
      <c r="C2" s="14"/>
      <c r="D2" s="35"/>
      <c r="E2" s="35"/>
      <c r="F2" s="35"/>
      <c r="G2" s="35"/>
      <c r="H2" s="35"/>
      <c r="I2" s="36">
        <f>Questionnaire!I19</f>
        <v>0</v>
      </c>
      <c r="J2" s="36"/>
      <c r="K2" s="36"/>
      <c r="L2" s="14"/>
      <c r="M2" s="14"/>
      <c r="N2" s="14"/>
      <c r="O2" s="14"/>
      <c r="P2" s="14"/>
      <c r="Q2" s="14"/>
      <c r="R2" s="14"/>
      <c r="S2" s="14"/>
      <c r="T2" s="14"/>
      <c r="U2" s="14"/>
      <c r="V2" s="14"/>
      <c r="W2" s="14"/>
      <c r="X2" s="14"/>
      <c r="Y2" s="14"/>
      <c r="Z2" s="14"/>
      <c r="AA2" s="14"/>
      <c r="AB2" s="14"/>
      <c r="AC2" s="14"/>
      <c r="AD2" s="14"/>
    </row>
    <row r="3" spans="1:30" ht="15.75" x14ac:dyDescent="0.25">
      <c r="A3" s="14" t="s">
        <v>7</v>
      </c>
      <c r="B3" s="14"/>
      <c r="C3" s="14"/>
      <c r="D3" s="35"/>
      <c r="E3" s="35"/>
      <c r="F3" s="35"/>
      <c r="G3" s="35"/>
      <c r="H3" s="35"/>
      <c r="I3" s="35" t="e">
        <f>Questionnaire!I8</f>
        <v>#N/A</v>
      </c>
      <c r="J3" s="35"/>
      <c r="K3" s="35"/>
      <c r="L3" s="14" t="s">
        <v>3</v>
      </c>
      <c r="M3" s="14"/>
      <c r="N3" s="14"/>
      <c r="O3" s="14"/>
      <c r="P3" s="14"/>
      <c r="Q3" s="14"/>
      <c r="R3" s="14"/>
      <c r="S3" s="14"/>
      <c r="T3" s="14"/>
      <c r="U3" s="14"/>
      <c r="V3" s="14"/>
      <c r="W3" s="14"/>
      <c r="X3" s="14"/>
      <c r="Y3" s="14"/>
      <c r="Z3" s="14"/>
      <c r="AA3" s="14"/>
      <c r="AB3" s="14"/>
      <c r="AC3" s="14"/>
      <c r="AD3" s="14"/>
    </row>
    <row r="4" spans="1:30" ht="15.75" x14ac:dyDescent="0.25">
      <c r="A4" s="14" t="s">
        <v>16</v>
      </c>
      <c r="B4" s="14"/>
      <c r="C4" s="14"/>
      <c r="D4" s="35"/>
      <c r="E4" s="35"/>
      <c r="F4" s="35"/>
      <c r="G4" s="35"/>
      <c r="H4" s="35"/>
      <c r="I4" s="35">
        <f>Questionnaire!I4</f>
        <v>45838</v>
      </c>
      <c r="J4" s="35"/>
      <c r="K4" s="35"/>
      <c r="L4" s="37" t="e">
        <f>I3</f>
        <v>#N/A</v>
      </c>
      <c r="M4" s="14"/>
      <c r="N4" s="14"/>
      <c r="O4" s="14"/>
      <c r="P4" s="14"/>
      <c r="Q4" s="14"/>
      <c r="R4" s="14"/>
      <c r="S4" s="14"/>
      <c r="T4" s="14"/>
      <c r="U4" s="14"/>
      <c r="V4" s="14"/>
      <c r="W4" s="14"/>
      <c r="X4" s="14"/>
      <c r="Y4" s="14"/>
      <c r="Z4" s="14"/>
      <c r="AA4" s="14"/>
      <c r="AB4" s="14"/>
      <c r="AC4" s="14"/>
      <c r="AD4" s="14"/>
    </row>
    <row r="5" spans="1:30" ht="15.75" x14ac:dyDescent="0.25">
      <c r="A5" s="14" t="s">
        <v>78</v>
      </c>
      <c r="B5" s="14"/>
      <c r="C5" s="14"/>
      <c r="D5" s="35"/>
      <c r="E5" s="35"/>
      <c r="F5" s="35"/>
      <c r="G5" s="35"/>
      <c r="H5" s="35"/>
      <c r="I5" s="35">
        <f>Questionnaire!I9</f>
        <v>0</v>
      </c>
      <c r="J5" s="35"/>
      <c r="K5" s="35"/>
      <c r="L5" s="38">
        <f>SUM(K11:K451)</f>
        <v>0</v>
      </c>
      <c r="M5" s="39" t="s">
        <v>79</v>
      </c>
      <c r="N5" s="16"/>
      <c r="O5" s="14"/>
      <c r="P5" s="14"/>
      <c r="Q5" s="14"/>
      <c r="R5" s="14"/>
      <c r="S5" s="14"/>
      <c r="T5" s="14"/>
      <c r="U5" s="14"/>
      <c r="V5" s="14"/>
      <c r="W5" s="14"/>
      <c r="X5" s="14"/>
      <c r="Y5" s="14"/>
      <c r="Z5" s="14"/>
      <c r="AA5" s="14"/>
      <c r="AB5" s="14"/>
      <c r="AC5" s="14"/>
      <c r="AD5" s="14"/>
    </row>
    <row r="6" spans="1:30" ht="15.75" x14ac:dyDescent="0.25">
      <c r="A6" s="14" t="s">
        <v>8</v>
      </c>
      <c r="B6" s="14"/>
      <c r="C6" s="14"/>
      <c r="D6" s="35"/>
      <c r="E6" s="35"/>
      <c r="F6" s="35"/>
      <c r="G6" s="35"/>
      <c r="H6" s="35"/>
      <c r="I6" s="35">
        <f>Questionnaire!I10</f>
        <v>0</v>
      </c>
      <c r="J6" s="35"/>
      <c r="K6" s="35"/>
      <c r="L6" s="40">
        <f>Questionnaire!I14+Questionnaire!I16-Questionnaire!I18</f>
        <v>0</v>
      </c>
      <c r="M6" s="14" t="s">
        <v>80</v>
      </c>
      <c r="N6" s="14"/>
      <c r="O6" s="14"/>
      <c r="P6" s="14"/>
      <c r="Q6" s="14"/>
      <c r="R6" s="14"/>
      <c r="S6" s="14"/>
      <c r="T6" s="14"/>
      <c r="U6" s="14"/>
      <c r="V6" s="14"/>
      <c r="W6" s="14"/>
      <c r="X6" s="14"/>
      <c r="Y6" s="29" t="s">
        <v>57</v>
      </c>
      <c r="Z6" s="14"/>
      <c r="AA6" s="14"/>
      <c r="AB6" s="14"/>
      <c r="AC6" s="14"/>
      <c r="AD6" s="14"/>
    </row>
    <row r="7" spans="1:30" ht="15.75" x14ac:dyDescent="0.25">
      <c r="A7" s="14" t="s">
        <v>0</v>
      </c>
      <c r="B7" s="14"/>
      <c r="C7" s="14"/>
      <c r="D7" s="35"/>
      <c r="E7" s="35"/>
      <c r="F7" s="35"/>
      <c r="G7" s="35"/>
      <c r="H7" s="35"/>
      <c r="I7" s="35">
        <f>Questionnaire!I11</f>
        <v>0</v>
      </c>
      <c r="J7" s="35"/>
      <c r="K7" s="35"/>
      <c r="L7" s="41">
        <f>L5+L6</f>
        <v>0</v>
      </c>
      <c r="M7" s="39" t="s">
        <v>81</v>
      </c>
      <c r="N7" s="16"/>
      <c r="O7" s="132"/>
      <c r="P7" s="132"/>
      <c r="Q7" s="132"/>
      <c r="R7" s="14"/>
      <c r="S7" s="14"/>
      <c r="T7" s="14"/>
      <c r="U7" s="14"/>
      <c r="V7" s="14"/>
      <c r="W7" s="14"/>
      <c r="X7" s="14"/>
      <c r="Y7" s="14"/>
      <c r="Z7" s="14"/>
      <c r="AA7" s="14"/>
      <c r="AB7" s="14"/>
      <c r="AC7" s="14"/>
      <c r="AD7" s="14"/>
    </row>
    <row r="8" spans="1:30" ht="15.75" x14ac:dyDescent="0.25">
      <c r="A8" s="14"/>
      <c r="B8" s="14"/>
      <c r="C8" s="14"/>
      <c r="D8" s="35"/>
      <c r="E8" s="35"/>
      <c r="F8" s="35"/>
      <c r="G8" s="35"/>
      <c r="H8" s="35"/>
      <c r="I8" s="14"/>
      <c r="J8" s="14"/>
      <c r="K8" s="14"/>
      <c r="L8" s="14"/>
      <c r="M8" s="14"/>
      <c r="N8" s="14"/>
      <c r="O8" s="132"/>
      <c r="P8" s="132"/>
      <c r="Q8" s="132"/>
      <c r="R8" s="14"/>
      <c r="S8" s="14"/>
      <c r="T8" s="14"/>
      <c r="U8" s="14"/>
      <c r="V8" s="14"/>
      <c r="W8" s="14"/>
      <c r="X8" s="14"/>
      <c r="Y8" s="14" t="s">
        <v>53</v>
      </c>
      <c r="Z8" s="14"/>
      <c r="AA8" s="14"/>
      <c r="AB8" s="14">
        <f>COUNT(Y11:Y448)</f>
        <v>1</v>
      </c>
      <c r="AC8" s="14"/>
      <c r="AD8" s="14"/>
    </row>
    <row r="9" spans="1:30" ht="15.75" x14ac:dyDescent="0.25">
      <c r="A9" s="14"/>
      <c r="B9" s="14"/>
      <c r="C9" s="42"/>
      <c r="D9" s="129" t="s">
        <v>82</v>
      </c>
      <c r="E9" s="130"/>
      <c r="F9" s="130"/>
      <c r="G9" s="130"/>
      <c r="H9" s="130"/>
      <c r="I9" s="130"/>
      <c r="J9" s="130"/>
      <c r="K9" s="130"/>
      <c r="L9" s="130"/>
      <c r="M9" s="130"/>
      <c r="N9" s="130"/>
      <c r="O9" s="131"/>
      <c r="P9" s="43"/>
      <c r="Q9" s="42"/>
      <c r="R9" s="125" t="s">
        <v>83</v>
      </c>
      <c r="S9" s="126"/>
      <c r="T9" s="126"/>
      <c r="U9" s="126"/>
      <c r="V9" s="126"/>
      <c r="W9" s="127"/>
      <c r="X9" s="42"/>
      <c r="Y9" s="128" t="s">
        <v>84</v>
      </c>
      <c r="Z9" s="128"/>
      <c r="AA9" s="128"/>
      <c r="AB9" s="128"/>
      <c r="AC9" s="128"/>
      <c r="AD9" s="42"/>
    </row>
    <row r="10" spans="1:30" ht="189.75" customHeight="1" x14ac:dyDescent="0.25">
      <c r="A10" s="14"/>
      <c r="B10" s="14"/>
      <c r="C10" s="42"/>
      <c r="D10" s="43" t="s">
        <v>9</v>
      </c>
      <c r="E10" s="43"/>
      <c r="F10" s="43"/>
      <c r="G10" s="43" t="s">
        <v>14</v>
      </c>
      <c r="H10" s="43"/>
      <c r="I10" s="44" t="s">
        <v>85</v>
      </c>
      <c r="J10" s="45" t="s">
        <v>56</v>
      </c>
      <c r="K10" s="113" t="s">
        <v>2</v>
      </c>
      <c r="L10" s="46" t="s">
        <v>129</v>
      </c>
      <c r="M10" s="113" t="s">
        <v>10</v>
      </c>
      <c r="N10" s="46" t="s">
        <v>87</v>
      </c>
      <c r="O10" s="46" t="s">
        <v>130</v>
      </c>
      <c r="P10" s="46" t="s">
        <v>131</v>
      </c>
      <c r="Q10" s="42"/>
      <c r="R10" s="47" t="s">
        <v>86</v>
      </c>
      <c r="S10" s="46" t="s">
        <v>15</v>
      </c>
      <c r="T10" s="46" t="s">
        <v>11</v>
      </c>
      <c r="U10" s="47" t="s">
        <v>96</v>
      </c>
      <c r="V10" s="46" t="s">
        <v>12</v>
      </c>
      <c r="W10" s="46" t="s">
        <v>107</v>
      </c>
      <c r="X10" s="42"/>
      <c r="Y10" s="46" t="s">
        <v>54</v>
      </c>
      <c r="Z10" s="46"/>
      <c r="AA10" s="46" t="s">
        <v>108</v>
      </c>
      <c r="AB10" s="46" t="s">
        <v>13</v>
      </c>
      <c r="AC10" s="46" t="s">
        <v>109</v>
      </c>
      <c r="AD10" s="42"/>
    </row>
    <row r="11" spans="1:30" ht="15.75" x14ac:dyDescent="0.25">
      <c r="A11" s="14"/>
      <c r="B11" s="14" t="e">
        <f>ROUND((D11-I3)/30/I1,0)</f>
        <v>#N/A</v>
      </c>
      <c r="C11" s="42" t="str">
        <f>IF(H11="CY",IF(H12="  ","LCYP","  "),"  ")</f>
        <v xml:space="preserve">  </v>
      </c>
      <c r="D11" s="35">
        <f>I6</f>
        <v>0</v>
      </c>
      <c r="E11" s="35">
        <f t="shared" ref="E11:E74" si="0">IFERROR(VALUE(D11),0)</f>
        <v>0</v>
      </c>
      <c r="F11" s="35">
        <f>IFERROR(VALUE(D11),"  ")</f>
        <v>0</v>
      </c>
      <c r="G11" s="35">
        <f>IFERROR(EOMONTH(D11,0),"  ")</f>
        <v>31</v>
      </c>
      <c r="H11" s="35" t="str">
        <f>IF(G11&lt;=Questionnaire!$I$7,"PY",IF(G11&lt;=Questionnaire!$I$4,"CY","  "))</f>
        <v>PY</v>
      </c>
      <c r="I11" s="48"/>
      <c r="J11" s="49" t="str">
        <f>IF(AND(E11&gt;0,I11=0),"**warning - no payment entered**","  ")</f>
        <v xml:space="preserve">  </v>
      </c>
      <c r="K11" s="34" t="str">
        <f>IFERROR(I11/(1+($I$2/12*$I$1))^B11,"  ")</f>
        <v xml:space="preserve">  </v>
      </c>
      <c r="L11" s="50">
        <f>L5</f>
        <v>0</v>
      </c>
      <c r="M11" s="50" t="str">
        <f>IFERROR(IF(D11&lt;=$I$7,L11*$I$2/12*$I$1*B11,"  "),"  ")</f>
        <v xml:space="preserve">  </v>
      </c>
      <c r="N11" s="50" t="str">
        <f>IFERROR(-I11+M11,"  ")</f>
        <v xml:space="preserve">  </v>
      </c>
      <c r="O11" s="50" t="e">
        <f>L11+N11</f>
        <v>#VALUE!</v>
      </c>
      <c r="P11" s="50" t="str">
        <f t="shared" ref="P11:P74" si="1">IFERROR((G11-D11)/(G11-EOMONTH(G11,-1))*O11*$I$2/12,"  ")</f>
        <v xml:space="preserve">  </v>
      </c>
      <c r="Q11" s="42"/>
      <c r="R11" s="48"/>
      <c r="S11" s="51" t="str">
        <f>IF(AND(F11&lt;=$I$4,R11=0),"**warning - no payment entered**","  ")</f>
        <v>**warning - no payment entered**</v>
      </c>
      <c r="T11" s="52">
        <f t="shared" ref="T11:T74" si="2">IF(F11&lt;=$I$4,R11-I11,"  ")</f>
        <v>0</v>
      </c>
      <c r="U11" s="48"/>
      <c r="V11" s="34" t="str">
        <f>IF((R11+U11)&lt;&gt;0,R11+U11,"  ")</f>
        <v xml:space="preserve">  </v>
      </c>
      <c r="W11" s="34" t="str">
        <f t="shared" ref="W11:W74" si="3">IFERROR(V11-I11,"  ")</f>
        <v xml:space="preserve">  </v>
      </c>
      <c r="X11" s="42"/>
      <c r="Y11" s="35">
        <f>D11</f>
        <v>0</v>
      </c>
      <c r="Z11" s="35">
        <f>IFERROR(EOMONTH(Y11,0),"  ")</f>
        <v>31</v>
      </c>
      <c r="AA11" s="50">
        <f>L7</f>
        <v>0</v>
      </c>
      <c r="AB11" s="50">
        <f>$AA$11/$AB$8</f>
        <v>0</v>
      </c>
      <c r="AC11" s="50">
        <f>AA11-AB11</f>
        <v>0</v>
      </c>
      <c r="AD11" s="42"/>
    </row>
    <row r="12" spans="1:30" ht="15.75" x14ac:dyDescent="0.25">
      <c r="A12" s="14"/>
      <c r="B12" s="14" t="str">
        <f t="shared" ref="B12:B75" si="4">IF(D12&gt;$I$7,"  ",B11+1)</f>
        <v xml:space="preserve">  </v>
      </c>
      <c r="C12" s="42" t="str">
        <f t="shared" ref="C12:C74" si="5">IF(H12="CY",IF(H13="  ","LCYP","  "),"  ")</f>
        <v xml:space="preserve">  </v>
      </c>
      <c r="D12" s="35" t="str">
        <f>IFERROR(IF(EDATE(D11,$I$1)&gt;$I$7,"  ",IF(D11=EOMONTH(D11,0),EOMONTH(D11,$I$1),EDATE(D11,$I$1))),"  ")</f>
        <v xml:space="preserve">  </v>
      </c>
      <c r="E12" s="35">
        <f t="shared" si="0"/>
        <v>0</v>
      </c>
      <c r="F12" s="35" t="str">
        <f t="shared" ref="F12:F75" si="6">IFERROR(VALUE(D12),"  ")</f>
        <v xml:space="preserve">  </v>
      </c>
      <c r="G12" s="35" t="str">
        <f t="shared" ref="G12:G75" si="7">IFERROR(EOMONTH(D12,0),"  ")</f>
        <v xml:space="preserve">  </v>
      </c>
      <c r="H12" s="35" t="str">
        <f>IF(G12&lt;=Questionnaire!$I$7,"PY",IF(G12&lt;=Questionnaire!$I$4,"CY","  "))</f>
        <v xml:space="preserve">  </v>
      </c>
      <c r="I12" s="48"/>
      <c r="J12" s="49" t="str">
        <f t="shared" ref="J12:J75" si="8">IF(AND(E12&gt;0,I12=0),"**warning - no payment entered**","  ")</f>
        <v xml:space="preserve">  </v>
      </c>
      <c r="K12" s="34" t="str">
        <f>IFERROR(I12/(1+($I$2/12*$I$1))^B12,"  ")</f>
        <v xml:space="preserve">  </v>
      </c>
      <c r="L12" s="50" t="str">
        <f t="shared" ref="L12:L75" si="9">IF(D11&lt;$I$7,O11,"  ")</f>
        <v xml:space="preserve">  </v>
      </c>
      <c r="M12" s="50" t="str">
        <f>IFERROR(IF(D12&lt;=$I$7,L12*$I$2/12*$I$1,"  "),"  ")</f>
        <v xml:space="preserve">  </v>
      </c>
      <c r="N12" s="50" t="str">
        <f t="shared" ref="N12:N69" si="10">IFERROR(-I12+M12,"  ")</f>
        <v xml:space="preserve">  </v>
      </c>
      <c r="O12" s="50" t="str">
        <f t="shared" ref="O12:O75" si="11">IFERROR(L12+N12,"  ")</f>
        <v xml:space="preserve">  </v>
      </c>
      <c r="P12" s="50" t="str">
        <f t="shared" si="1"/>
        <v xml:space="preserve">  </v>
      </c>
      <c r="Q12" s="42"/>
      <c r="R12" s="48"/>
      <c r="S12" s="51" t="str">
        <f t="shared" ref="S12:S75" si="12">IF(AND(F12&lt;=$I$4,R12=0),"**warning - no payment entered**","  ")</f>
        <v xml:space="preserve">  </v>
      </c>
      <c r="T12" s="52" t="str">
        <f t="shared" si="2"/>
        <v xml:space="preserve">  </v>
      </c>
      <c r="U12" s="48"/>
      <c r="V12" s="34" t="str">
        <f t="shared" ref="V12:V75" si="13">IF((R12+U12)&lt;&gt;0,R12+U12,"  ")</f>
        <v xml:space="preserve">  </v>
      </c>
      <c r="W12" s="34" t="str">
        <f t="shared" si="3"/>
        <v xml:space="preserve">  </v>
      </c>
      <c r="X12" s="42"/>
      <c r="Y12" s="35" t="str">
        <f>IFERROR(IF(EDATE(Y11,$I$1)&lt;=$I$5,EDATE(Y11,$I$1),"  "),"  ")</f>
        <v xml:space="preserve">  </v>
      </c>
      <c r="Z12" s="35" t="str">
        <f t="shared" ref="Z12:Z75" si="14">IFERROR(EOMONTH(Y12,0),"  ")</f>
        <v xml:space="preserve">  </v>
      </c>
      <c r="AA12" s="50" t="str">
        <f t="shared" ref="AA12:AA70" si="15">IF(AC11&gt;0,AC11,"  ")</f>
        <v xml:space="preserve">  </v>
      </c>
      <c r="AB12" s="50" t="str">
        <f>IF(Y12&lt;=$I$5,$AA$11/$AB$8,"  ")</f>
        <v xml:space="preserve">  </v>
      </c>
      <c r="AC12" s="50" t="str">
        <f>IFERROR(IF(AA12&gt;0,AA12-AB12,"  "),"  ")</f>
        <v xml:space="preserve">  </v>
      </c>
      <c r="AD12" s="42"/>
    </row>
    <row r="13" spans="1:30" ht="15.75" x14ac:dyDescent="0.25">
      <c r="A13" s="14"/>
      <c r="B13" s="14" t="str">
        <f t="shared" si="4"/>
        <v xml:space="preserve">  </v>
      </c>
      <c r="C13" s="42" t="str">
        <f t="shared" si="5"/>
        <v xml:space="preserve">  </v>
      </c>
      <c r="D13" s="35" t="str">
        <f t="shared" ref="D13:D76" si="16">IFERROR(IF(EDATE(D12,$I$1)&gt;$I$7,"  ",IF(D12=EOMONTH(D12,0),EOMONTH(D12,$I$1),EDATE(D12,$I$1))),"  ")</f>
        <v xml:space="preserve">  </v>
      </c>
      <c r="E13" s="35">
        <f t="shared" si="0"/>
        <v>0</v>
      </c>
      <c r="F13" s="35" t="str">
        <f t="shared" si="6"/>
        <v xml:space="preserve">  </v>
      </c>
      <c r="G13" s="35" t="str">
        <f t="shared" si="7"/>
        <v xml:space="preserve">  </v>
      </c>
      <c r="H13" s="35" t="str">
        <f>IF(G13&lt;=Questionnaire!$I$7,"PY",IF(G13&lt;=Questionnaire!$I$4,"CY","  "))</f>
        <v xml:space="preserve">  </v>
      </c>
      <c r="I13" s="48"/>
      <c r="J13" s="49" t="str">
        <f t="shared" si="8"/>
        <v xml:space="preserve">  </v>
      </c>
      <c r="K13" s="34" t="str">
        <f t="shared" ref="K13:K76" si="17">IFERROR(I13/(1+($I$2/12*$I$1))^B13,"  ")</f>
        <v xml:space="preserve">  </v>
      </c>
      <c r="L13" s="50" t="str">
        <f t="shared" si="9"/>
        <v xml:space="preserve">  </v>
      </c>
      <c r="M13" s="50" t="str">
        <f t="shared" ref="M13:M76" si="18">IFERROR(IF(D13&lt;=$I$7,L13*$I$2/12*$I$1,"  "),"  ")</f>
        <v xml:space="preserve">  </v>
      </c>
      <c r="N13" s="50" t="str">
        <f t="shared" si="10"/>
        <v xml:space="preserve">  </v>
      </c>
      <c r="O13" s="50" t="str">
        <f t="shared" si="11"/>
        <v xml:space="preserve">  </v>
      </c>
      <c r="P13" s="50" t="str">
        <f t="shared" si="1"/>
        <v xml:space="preserve">  </v>
      </c>
      <c r="Q13" s="42"/>
      <c r="R13" s="48"/>
      <c r="S13" s="51" t="str">
        <f t="shared" si="12"/>
        <v xml:space="preserve">  </v>
      </c>
      <c r="T13" s="52" t="str">
        <f t="shared" si="2"/>
        <v xml:space="preserve">  </v>
      </c>
      <c r="U13" s="48"/>
      <c r="V13" s="34" t="str">
        <f t="shared" si="13"/>
        <v xml:space="preserve">  </v>
      </c>
      <c r="W13" s="34" t="str">
        <f t="shared" si="3"/>
        <v xml:space="preserve">  </v>
      </c>
      <c r="X13" s="42"/>
      <c r="Y13" s="35" t="str">
        <f t="shared" ref="Y13:Y76" si="19">IFERROR(IF(EDATE(Y12,$I$1)&lt;=$I$5,EDATE(Y12,$I$1),"  "),"  ")</f>
        <v xml:space="preserve">  </v>
      </c>
      <c r="Z13" s="35" t="str">
        <f t="shared" si="14"/>
        <v xml:space="preserve">  </v>
      </c>
      <c r="AA13" s="50" t="str">
        <f t="shared" si="15"/>
        <v xml:space="preserve">  </v>
      </c>
      <c r="AB13" s="50" t="str">
        <f t="shared" ref="AB13:AB76" si="20">IF(Y13&lt;=$I$5,$AA$11/$AB$8,"  ")</f>
        <v xml:space="preserve">  </v>
      </c>
      <c r="AC13" s="50" t="str">
        <f t="shared" ref="AC13:AC76" si="21">IFERROR(IF(AA13&gt;0,AA13-AB13,"  "),"  ")</f>
        <v xml:space="preserve">  </v>
      </c>
      <c r="AD13" s="42"/>
    </row>
    <row r="14" spans="1:30" ht="15.75" x14ac:dyDescent="0.25">
      <c r="A14" s="14"/>
      <c r="B14" s="14" t="str">
        <f t="shared" si="4"/>
        <v xml:space="preserve">  </v>
      </c>
      <c r="C14" s="42" t="str">
        <f t="shared" si="5"/>
        <v xml:space="preserve">  </v>
      </c>
      <c r="D14" s="35" t="str">
        <f t="shared" si="16"/>
        <v xml:space="preserve">  </v>
      </c>
      <c r="E14" s="35">
        <f t="shared" si="0"/>
        <v>0</v>
      </c>
      <c r="F14" s="35" t="str">
        <f t="shared" si="6"/>
        <v xml:space="preserve">  </v>
      </c>
      <c r="G14" s="35" t="str">
        <f t="shared" si="7"/>
        <v xml:space="preserve">  </v>
      </c>
      <c r="H14" s="35" t="str">
        <f>IF(G14&lt;=Questionnaire!$I$7,"PY",IF(G14&lt;=Questionnaire!$I$4,"CY","  "))</f>
        <v xml:space="preserve">  </v>
      </c>
      <c r="I14" s="48"/>
      <c r="J14" s="49" t="str">
        <f t="shared" si="8"/>
        <v xml:space="preserve">  </v>
      </c>
      <c r="K14" s="34" t="str">
        <f t="shared" si="17"/>
        <v xml:space="preserve">  </v>
      </c>
      <c r="L14" s="50" t="str">
        <f t="shared" si="9"/>
        <v xml:space="preserve">  </v>
      </c>
      <c r="M14" s="50" t="str">
        <f t="shared" si="18"/>
        <v xml:space="preserve">  </v>
      </c>
      <c r="N14" s="50" t="str">
        <f t="shared" si="10"/>
        <v xml:space="preserve">  </v>
      </c>
      <c r="O14" s="50" t="str">
        <f t="shared" si="11"/>
        <v xml:space="preserve">  </v>
      </c>
      <c r="P14" s="50" t="str">
        <f t="shared" si="1"/>
        <v xml:space="preserve">  </v>
      </c>
      <c r="Q14" s="42"/>
      <c r="R14" s="48"/>
      <c r="S14" s="51" t="str">
        <f t="shared" si="12"/>
        <v xml:space="preserve">  </v>
      </c>
      <c r="T14" s="52" t="str">
        <f t="shared" si="2"/>
        <v xml:space="preserve">  </v>
      </c>
      <c r="U14" s="48"/>
      <c r="V14" s="34" t="str">
        <f t="shared" si="13"/>
        <v xml:space="preserve">  </v>
      </c>
      <c r="W14" s="34" t="str">
        <f t="shared" si="3"/>
        <v xml:space="preserve">  </v>
      </c>
      <c r="X14" s="42"/>
      <c r="Y14" s="35" t="str">
        <f t="shared" si="19"/>
        <v xml:space="preserve">  </v>
      </c>
      <c r="Z14" s="35" t="str">
        <f t="shared" si="14"/>
        <v xml:space="preserve">  </v>
      </c>
      <c r="AA14" s="50" t="str">
        <f t="shared" si="15"/>
        <v xml:space="preserve">  </v>
      </c>
      <c r="AB14" s="50" t="str">
        <f t="shared" si="20"/>
        <v xml:space="preserve">  </v>
      </c>
      <c r="AC14" s="50" t="str">
        <f t="shared" si="21"/>
        <v xml:space="preserve">  </v>
      </c>
      <c r="AD14" s="42"/>
    </row>
    <row r="15" spans="1:30" ht="15.75" x14ac:dyDescent="0.25">
      <c r="A15" s="14"/>
      <c r="B15" s="14" t="str">
        <f t="shared" si="4"/>
        <v xml:space="preserve">  </v>
      </c>
      <c r="C15" s="42" t="str">
        <f t="shared" si="5"/>
        <v xml:space="preserve">  </v>
      </c>
      <c r="D15" s="35" t="str">
        <f t="shared" si="16"/>
        <v xml:space="preserve">  </v>
      </c>
      <c r="E15" s="35">
        <f t="shared" si="0"/>
        <v>0</v>
      </c>
      <c r="F15" s="35" t="str">
        <f t="shared" si="6"/>
        <v xml:space="preserve">  </v>
      </c>
      <c r="G15" s="35" t="str">
        <f t="shared" si="7"/>
        <v xml:space="preserve">  </v>
      </c>
      <c r="H15" s="35" t="str">
        <f>IF(G15&lt;=Questionnaire!$I$7,"PY",IF(G15&lt;=Questionnaire!$I$4,"CY","  "))</f>
        <v xml:space="preserve">  </v>
      </c>
      <c r="I15" s="48"/>
      <c r="J15" s="49" t="str">
        <f t="shared" si="8"/>
        <v xml:space="preserve">  </v>
      </c>
      <c r="K15" s="34" t="str">
        <f t="shared" si="17"/>
        <v xml:space="preserve">  </v>
      </c>
      <c r="L15" s="50" t="str">
        <f t="shared" si="9"/>
        <v xml:space="preserve">  </v>
      </c>
      <c r="M15" s="50" t="str">
        <f t="shared" si="18"/>
        <v xml:space="preserve">  </v>
      </c>
      <c r="N15" s="50" t="str">
        <f t="shared" si="10"/>
        <v xml:space="preserve">  </v>
      </c>
      <c r="O15" s="50" t="str">
        <f t="shared" si="11"/>
        <v xml:space="preserve">  </v>
      </c>
      <c r="P15" s="50" t="str">
        <f t="shared" si="1"/>
        <v xml:space="preserve">  </v>
      </c>
      <c r="Q15" s="42"/>
      <c r="R15" s="48"/>
      <c r="S15" s="51" t="str">
        <f t="shared" si="12"/>
        <v xml:space="preserve">  </v>
      </c>
      <c r="T15" s="52" t="str">
        <f t="shared" si="2"/>
        <v xml:space="preserve">  </v>
      </c>
      <c r="U15" s="48"/>
      <c r="V15" s="34" t="str">
        <f t="shared" si="13"/>
        <v xml:space="preserve">  </v>
      </c>
      <c r="W15" s="34" t="str">
        <f t="shared" si="3"/>
        <v xml:space="preserve">  </v>
      </c>
      <c r="X15" s="42"/>
      <c r="Y15" s="35" t="str">
        <f t="shared" si="19"/>
        <v xml:space="preserve">  </v>
      </c>
      <c r="Z15" s="35" t="str">
        <f t="shared" si="14"/>
        <v xml:space="preserve">  </v>
      </c>
      <c r="AA15" s="50" t="str">
        <f t="shared" si="15"/>
        <v xml:space="preserve">  </v>
      </c>
      <c r="AB15" s="50" t="str">
        <f t="shared" si="20"/>
        <v xml:space="preserve">  </v>
      </c>
      <c r="AC15" s="50" t="str">
        <f t="shared" si="21"/>
        <v xml:space="preserve">  </v>
      </c>
      <c r="AD15" s="42"/>
    </row>
    <row r="16" spans="1:30" ht="15.75" x14ac:dyDescent="0.25">
      <c r="A16" s="14"/>
      <c r="B16" s="14" t="str">
        <f t="shared" si="4"/>
        <v xml:space="preserve">  </v>
      </c>
      <c r="C16" s="42" t="str">
        <f t="shared" si="5"/>
        <v xml:space="preserve">  </v>
      </c>
      <c r="D16" s="35" t="str">
        <f t="shared" si="16"/>
        <v xml:space="preserve">  </v>
      </c>
      <c r="E16" s="35">
        <f t="shared" si="0"/>
        <v>0</v>
      </c>
      <c r="F16" s="35" t="str">
        <f t="shared" si="6"/>
        <v xml:space="preserve">  </v>
      </c>
      <c r="G16" s="35" t="str">
        <f t="shared" si="7"/>
        <v xml:space="preserve">  </v>
      </c>
      <c r="H16" s="35" t="str">
        <f>IF(G16&lt;=Questionnaire!$I$7,"PY",IF(G16&lt;=Questionnaire!$I$4,"CY","  "))</f>
        <v xml:space="preserve">  </v>
      </c>
      <c r="I16" s="48"/>
      <c r="J16" s="49" t="str">
        <f t="shared" si="8"/>
        <v xml:space="preserve">  </v>
      </c>
      <c r="K16" s="34" t="str">
        <f t="shared" si="17"/>
        <v xml:space="preserve">  </v>
      </c>
      <c r="L16" s="50" t="str">
        <f t="shared" si="9"/>
        <v xml:space="preserve">  </v>
      </c>
      <c r="M16" s="50" t="str">
        <f t="shared" si="18"/>
        <v xml:space="preserve">  </v>
      </c>
      <c r="N16" s="50" t="str">
        <f t="shared" si="10"/>
        <v xml:space="preserve">  </v>
      </c>
      <c r="O16" s="50" t="str">
        <f t="shared" si="11"/>
        <v xml:space="preserve">  </v>
      </c>
      <c r="P16" s="50" t="str">
        <f t="shared" si="1"/>
        <v xml:space="preserve">  </v>
      </c>
      <c r="Q16" s="42"/>
      <c r="R16" s="48"/>
      <c r="S16" s="51" t="str">
        <f t="shared" si="12"/>
        <v xml:space="preserve">  </v>
      </c>
      <c r="T16" s="52" t="str">
        <f t="shared" si="2"/>
        <v xml:space="preserve">  </v>
      </c>
      <c r="U16" s="48"/>
      <c r="V16" s="34" t="str">
        <f t="shared" si="13"/>
        <v xml:space="preserve">  </v>
      </c>
      <c r="W16" s="34" t="str">
        <f t="shared" si="3"/>
        <v xml:space="preserve">  </v>
      </c>
      <c r="X16" s="42"/>
      <c r="Y16" s="35" t="str">
        <f t="shared" si="19"/>
        <v xml:space="preserve">  </v>
      </c>
      <c r="Z16" s="35" t="str">
        <f t="shared" si="14"/>
        <v xml:space="preserve">  </v>
      </c>
      <c r="AA16" s="50" t="str">
        <f t="shared" si="15"/>
        <v xml:space="preserve">  </v>
      </c>
      <c r="AB16" s="50" t="str">
        <f t="shared" si="20"/>
        <v xml:space="preserve">  </v>
      </c>
      <c r="AC16" s="50" t="str">
        <f t="shared" si="21"/>
        <v xml:space="preserve">  </v>
      </c>
      <c r="AD16" s="42"/>
    </row>
    <row r="17" spans="1:30" ht="15.75" x14ac:dyDescent="0.25">
      <c r="A17" s="14"/>
      <c r="B17" s="14" t="str">
        <f t="shared" si="4"/>
        <v xml:space="preserve">  </v>
      </c>
      <c r="C17" s="42" t="str">
        <f t="shared" si="5"/>
        <v xml:space="preserve">  </v>
      </c>
      <c r="D17" s="35" t="str">
        <f t="shared" si="16"/>
        <v xml:space="preserve">  </v>
      </c>
      <c r="E17" s="35">
        <f t="shared" si="0"/>
        <v>0</v>
      </c>
      <c r="F17" s="35" t="str">
        <f t="shared" si="6"/>
        <v xml:space="preserve">  </v>
      </c>
      <c r="G17" s="35" t="str">
        <f t="shared" si="7"/>
        <v xml:space="preserve">  </v>
      </c>
      <c r="H17" s="35" t="str">
        <f>IF(G17&lt;=Questionnaire!$I$7,"PY",IF(G17&lt;=Questionnaire!$I$4,"CY","  "))</f>
        <v xml:space="preserve">  </v>
      </c>
      <c r="I17" s="48"/>
      <c r="J17" s="49" t="str">
        <f t="shared" si="8"/>
        <v xml:space="preserve">  </v>
      </c>
      <c r="K17" s="34" t="str">
        <f t="shared" si="17"/>
        <v xml:space="preserve">  </v>
      </c>
      <c r="L17" s="50" t="str">
        <f t="shared" si="9"/>
        <v xml:space="preserve">  </v>
      </c>
      <c r="M17" s="50" t="str">
        <f t="shared" si="18"/>
        <v xml:space="preserve">  </v>
      </c>
      <c r="N17" s="50" t="str">
        <f t="shared" si="10"/>
        <v xml:space="preserve">  </v>
      </c>
      <c r="O17" s="50" t="str">
        <f t="shared" si="11"/>
        <v xml:space="preserve">  </v>
      </c>
      <c r="P17" s="50" t="str">
        <f t="shared" si="1"/>
        <v xml:space="preserve">  </v>
      </c>
      <c r="Q17" s="42"/>
      <c r="R17" s="48"/>
      <c r="S17" s="51" t="str">
        <f t="shared" si="12"/>
        <v xml:space="preserve">  </v>
      </c>
      <c r="T17" s="52" t="str">
        <f t="shared" si="2"/>
        <v xml:space="preserve">  </v>
      </c>
      <c r="U17" s="48"/>
      <c r="V17" s="34" t="str">
        <f t="shared" si="13"/>
        <v xml:space="preserve">  </v>
      </c>
      <c r="W17" s="34" t="str">
        <f t="shared" si="3"/>
        <v xml:space="preserve">  </v>
      </c>
      <c r="X17" s="42"/>
      <c r="Y17" s="35" t="str">
        <f t="shared" si="19"/>
        <v xml:space="preserve">  </v>
      </c>
      <c r="Z17" s="35" t="str">
        <f t="shared" si="14"/>
        <v xml:space="preserve">  </v>
      </c>
      <c r="AA17" s="50" t="str">
        <f t="shared" si="15"/>
        <v xml:space="preserve">  </v>
      </c>
      <c r="AB17" s="50" t="str">
        <f t="shared" si="20"/>
        <v xml:space="preserve">  </v>
      </c>
      <c r="AC17" s="50" t="str">
        <f t="shared" si="21"/>
        <v xml:space="preserve">  </v>
      </c>
      <c r="AD17" s="42"/>
    </row>
    <row r="18" spans="1:30" ht="15.75" x14ac:dyDescent="0.25">
      <c r="A18" s="14"/>
      <c r="B18" s="14" t="str">
        <f t="shared" si="4"/>
        <v xml:space="preserve">  </v>
      </c>
      <c r="C18" s="42" t="str">
        <f t="shared" si="5"/>
        <v xml:space="preserve">  </v>
      </c>
      <c r="D18" s="35" t="str">
        <f t="shared" si="16"/>
        <v xml:space="preserve">  </v>
      </c>
      <c r="E18" s="35">
        <f t="shared" si="0"/>
        <v>0</v>
      </c>
      <c r="F18" s="35" t="str">
        <f t="shared" si="6"/>
        <v xml:space="preserve">  </v>
      </c>
      <c r="G18" s="35" t="str">
        <f t="shared" si="7"/>
        <v xml:space="preserve">  </v>
      </c>
      <c r="H18" s="35" t="str">
        <f>IF(G18&lt;=Questionnaire!$I$7,"PY",IF(G18&lt;=Questionnaire!$I$4,"CY","  "))</f>
        <v xml:space="preserve">  </v>
      </c>
      <c r="I18" s="48"/>
      <c r="J18" s="49" t="str">
        <f t="shared" si="8"/>
        <v xml:space="preserve">  </v>
      </c>
      <c r="K18" s="34" t="str">
        <f t="shared" si="17"/>
        <v xml:space="preserve">  </v>
      </c>
      <c r="L18" s="50" t="str">
        <f t="shared" si="9"/>
        <v xml:space="preserve">  </v>
      </c>
      <c r="M18" s="50" t="str">
        <f t="shared" si="18"/>
        <v xml:space="preserve">  </v>
      </c>
      <c r="N18" s="50" t="str">
        <f t="shared" si="10"/>
        <v xml:space="preserve">  </v>
      </c>
      <c r="O18" s="50" t="str">
        <f t="shared" si="11"/>
        <v xml:space="preserve">  </v>
      </c>
      <c r="P18" s="50" t="str">
        <f t="shared" si="1"/>
        <v xml:space="preserve">  </v>
      </c>
      <c r="Q18" s="42"/>
      <c r="R18" s="48"/>
      <c r="S18" s="51" t="str">
        <f t="shared" si="12"/>
        <v xml:space="preserve">  </v>
      </c>
      <c r="T18" s="52" t="str">
        <f t="shared" si="2"/>
        <v xml:space="preserve">  </v>
      </c>
      <c r="U18" s="48"/>
      <c r="V18" s="34" t="str">
        <f t="shared" si="13"/>
        <v xml:space="preserve">  </v>
      </c>
      <c r="W18" s="34" t="str">
        <f t="shared" si="3"/>
        <v xml:space="preserve">  </v>
      </c>
      <c r="X18" s="42"/>
      <c r="Y18" s="35" t="str">
        <f t="shared" si="19"/>
        <v xml:space="preserve">  </v>
      </c>
      <c r="Z18" s="35" t="str">
        <f t="shared" si="14"/>
        <v xml:space="preserve">  </v>
      </c>
      <c r="AA18" s="50" t="str">
        <f t="shared" si="15"/>
        <v xml:space="preserve">  </v>
      </c>
      <c r="AB18" s="50" t="str">
        <f t="shared" si="20"/>
        <v xml:space="preserve">  </v>
      </c>
      <c r="AC18" s="50" t="str">
        <f t="shared" si="21"/>
        <v xml:space="preserve">  </v>
      </c>
      <c r="AD18" s="42"/>
    </row>
    <row r="19" spans="1:30" ht="15.75" x14ac:dyDescent="0.25">
      <c r="A19" s="14"/>
      <c r="B19" s="14" t="str">
        <f t="shared" si="4"/>
        <v xml:space="preserve">  </v>
      </c>
      <c r="C19" s="42" t="str">
        <f t="shared" si="5"/>
        <v xml:space="preserve">  </v>
      </c>
      <c r="D19" s="35" t="str">
        <f t="shared" si="16"/>
        <v xml:space="preserve">  </v>
      </c>
      <c r="E19" s="35">
        <f t="shared" si="0"/>
        <v>0</v>
      </c>
      <c r="F19" s="35" t="str">
        <f t="shared" si="6"/>
        <v xml:space="preserve">  </v>
      </c>
      <c r="G19" s="35" t="str">
        <f t="shared" si="7"/>
        <v xml:space="preserve">  </v>
      </c>
      <c r="H19" s="35" t="str">
        <f>IF(G19&lt;=Questionnaire!$I$7,"PY",IF(G19&lt;=Questionnaire!$I$4,"CY","  "))</f>
        <v xml:space="preserve">  </v>
      </c>
      <c r="I19" s="48"/>
      <c r="J19" s="49" t="str">
        <f t="shared" si="8"/>
        <v xml:space="preserve">  </v>
      </c>
      <c r="K19" s="34" t="str">
        <f t="shared" si="17"/>
        <v xml:space="preserve">  </v>
      </c>
      <c r="L19" s="50" t="str">
        <f t="shared" si="9"/>
        <v xml:space="preserve">  </v>
      </c>
      <c r="M19" s="50" t="str">
        <f t="shared" si="18"/>
        <v xml:space="preserve">  </v>
      </c>
      <c r="N19" s="50" t="str">
        <f t="shared" si="10"/>
        <v xml:space="preserve">  </v>
      </c>
      <c r="O19" s="50" t="str">
        <f t="shared" si="11"/>
        <v xml:space="preserve">  </v>
      </c>
      <c r="P19" s="50" t="str">
        <f t="shared" si="1"/>
        <v xml:space="preserve">  </v>
      </c>
      <c r="Q19" s="42"/>
      <c r="R19" s="48"/>
      <c r="S19" s="51" t="str">
        <f t="shared" si="12"/>
        <v xml:space="preserve">  </v>
      </c>
      <c r="T19" s="52" t="str">
        <f t="shared" si="2"/>
        <v xml:space="preserve">  </v>
      </c>
      <c r="U19" s="48"/>
      <c r="V19" s="34" t="str">
        <f t="shared" si="13"/>
        <v xml:space="preserve">  </v>
      </c>
      <c r="W19" s="34" t="str">
        <f t="shared" si="3"/>
        <v xml:space="preserve">  </v>
      </c>
      <c r="X19" s="42"/>
      <c r="Y19" s="35" t="str">
        <f t="shared" si="19"/>
        <v xml:space="preserve">  </v>
      </c>
      <c r="Z19" s="35" t="str">
        <f t="shared" si="14"/>
        <v xml:space="preserve">  </v>
      </c>
      <c r="AA19" s="50" t="str">
        <f t="shared" si="15"/>
        <v xml:space="preserve">  </v>
      </c>
      <c r="AB19" s="50" t="str">
        <f t="shared" si="20"/>
        <v xml:space="preserve">  </v>
      </c>
      <c r="AC19" s="50" t="str">
        <f t="shared" si="21"/>
        <v xml:space="preserve">  </v>
      </c>
      <c r="AD19" s="42"/>
    </row>
    <row r="20" spans="1:30" ht="15.75" x14ac:dyDescent="0.25">
      <c r="A20" s="14"/>
      <c r="B20" s="14" t="str">
        <f t="shared" si="4"/>
        <v xml:space="preserve">  </v>
      </c>
      <c r="C20" s="42" t="str">
        <f t="shared" si="5"/>
        <v xml:space="preserve">  </v>
      </c>
      <c r="D20" s="35" t="str">
        <f t="shared" si="16"/>
        <v xml:space="preserve">  </v>
      </c>
      <c r="E20" s="35">
        <f t="shared" si="0"/>
        <v>0</v>
      </c>
      <c r="F20" s="35" t="str">
        <f t="shared" si="6"/>
        <v xml:space="preserve">  </v>
      </c>
      <c r="G20" s="35" t="str">
        <f t="shared" si="7"/>
        <v xml:space="preserve">  </v>
      </c>
      <c r="H20" s="35" t="str">
        <f>IF(G20&lt;=Questionnaire!$I$7,"PY",IF(G20&lt;=Questionnaire!$I$4,"CY","  "))</f>
        <v xml:space="preserve">  </v>
      </c>
      <c r="I20" s="48"/>
      <c r="J20" s="49" t="str">
        <f t="shared" si="8"/>
        <v xml:space="preserve">  </v>
      </c>
      <c r="K20" s="34" t="str">
        <f t="shared" si="17"/>
        <v xml:space="preserve">  </v>
      </c>
      <c r="L20" s="50" t="str">
        <f t="shared" si="9"/>
        <v xml:space="preserve">  </v>
      </c>
      <c r="M20" s="50" t="str">
        <f t="shared" si="18"/>
        <v xml:space="preserve">  </v>
      </c>
      <c r="N20" s="50" t="str">
        <f t="shared" si="10"/>
        <v xml:space="preserve">  </v>
      </c>
      <c r="O20" s="50" t="str">
        <f t="shared" si="11"/>
        <v xml:space="preserve">  </v>
      </c>
      <c r="P20" s="50" t="str">
        <f t="shared" si="1"/>
        <v xml:space="preserve">  </v>
      </c>
      <c r="Q20" s="42"/>
      <c r="R20" s="48"/>
      <c r="S20" s="51" t="str">
        <f t="shared" si="12"/>
        <v xml:space="preserve">  </v>
      </c>
      <c r="T20" s="52" t="str">
        <f t="shared" si="2"/>
        <v xml:space="preserve">  </v>
      </c>
      <c r="U20" s="48"/>
      <c r="V20" s="34" t="str">
        <f t="shared" si="13"/>
        <v xml:space="preserve">  </v>
      </c>
      <c r="W20" s="34" t="str">
        <f t="shared" si="3"/>
        <v xml:space="preserve">  </v>
      </c>
      <c r="X20" s="42"/>
      <c r="Y20" s="35" t="str">
        <f t="shared" si="19"/>
        <v xml:space="preserve">  </v>
      </c>
      <c r="Z20" s="35" t="str">
        <f t="shared" si="14"/>
        <v xml:space="preserve">  </v>
      </c>
      <c r="AA20" s="50" t="str">
        <f t="shared" si="15"/>
        <v xml:space="preserve">  </v>
      </c>
      <c r="AB20" s="50" t="str">
        <f t="shared" si="20"/>
        <v xml:space="preserve">  </v>
      </c>
      <c r="AC20" s="50" t="str">
        <f t="shared" si="21"/>
        <v xml:space="preserve">  </v>
      </c>
      <c r="AD20" s="42"/>
    </row>
    <row r="21" spans="1:30" ht="15.75" x14ac:dyDescent="0.25">
      <c r="A21" s="14"/>
      <c r="B21" s="14" t="str">
        <f t="shared" si="4"/>
        <v xml:space="preserve">  </v>
      </c>
      <c r="C21" s="42" t="str">
        <f t="shared" si="5"/>
        <v xml:space="preserve">  </v>
      </c>
      <c r="D21" s="35" t="str">
        <f t="shared" si="16"/>
        <v xml:space="preserve">  </v>
      </c>
      <c r="E21" s="35">
        <f t="shared" si="0"/>
        <v>0</v>
      </c>
      <c r="F21" s="35" t="str">
        <f t="shared" si="6"/>
        <v xml:space="preserve">  </v>
      </c>
      <c r="G21" s="35" t="str">
        <f t="shared" si="7"/>
        <v xml:space="preserve">  </v>
      </c>
      <c r="H21" s="35" t="str">
        <f>IF(G21&lt;=Questionnaire!$I$7,"PY",IF(G21&lt;=Questionnaire!$I$4,"CY","  "))</f>
        <v xml:space="preserve">  </v>
      </c>
      <c r="I21" s="48"/>
      <c r="J21" s="49" t="str">
        <f t="shared" si="8"/>
        <v xml:space="preserve">  </v>
      </c>
      <c r="K21" s="34" t="str">
        <f t="shared" si="17"/>
        <v xml:space="preserve">  </v>
      </c>
      <c r="L21" s="50" t="str">
        <f t="shared" si="9"/>
        <v xml:space="preserve">  </v>
      </c>
      <c r="M21" s="50" t="str">
        <f t="shared" si="18"/>
        <v xml:space="preserve">  </v>
      </c>
      <c r="N21" s="50" t="str">
        <f t="shared" si="10"/>
        <v xml:space="preserve">  </v>
      </c>
      <c r="O21" s="50" t="str">
        <f t="shared" si="11"/>
        <v xml:space="preserve">  </v>
      </c>
      <c r="P21" s="50" t="str">
        <f t="shared" si="1"/>
        <v xml:space="preserve">  </v>
      </c>
      <c r="Q21" s="42"/>
      <c r="R21" s="48"/>
      <c r="S21" s="51" t="str">
        <f t="shared" si="12"/>
        <v xml:space="preserve">  </v>
      </c>
      <c r="T21" s="52" t="str">
        <f t="shared" si="2"/>
        <v xml:space="preserve">  </v>
      </c>
      <c r="U21" s="48"/>
      <c r="V21" s="34" t="str">
        <f t="shared" si="13"/>
        <v xml:space="preserve">  </v>
      </c>
      <c r="W21" s="34" t="str">
        <f t="shared" si="3"/>
        <v xml:space="preserve">  </v>
      </c>
      <c r="X21" s="42"/>
      <c r="Y21" s="35" t="str">
        <f t="shared" si="19"/>
        <v xml:space="preserve">  </v>
      </c>
      <c r="Z21" s="35" t="str">
        <f t="shared" si="14"/>
        <v xml:space="preserve">  </v>
      </c>
      <c r="AA21" s="50" t="str">
        <f t="shared" si="15"/>
        <v xml:space="preserve">  </v>
      </c>
      <c r="AB21" s="50" t="str">
        <f t="shared" si="20"/>
        <v xml:space="preserve">  </v>
      </c>
      <c r="AC21" s="50" t="str">
        <f t="shared" si="21"/>
        <v xml:space="preserve">  </v>
      </c>
      <c r="AD21" s="42"/>
    </row>
    <row r="22" spans="1:30" ht="15.75" x14ac:dyDescent="0.25">
      <c r="A22" s="14"/>
      <c r="B22" s="14" t="str">
        <f t="shared" si="4"/>
        <v xml:space="preserve">  </v>
      </c>
      <c r="C22" s="42" t="str">
        <f t="shared" si="5"/>
        <v xml:space="preserve">  </v>
      </c>
      <c r="D22" s="35" t="str">
        <f t="shared" si="16"/>
        <v xml:space="preserve">  </v>
      </c>
      <c r="E22" s="35">
        <f t="shared" si="0"/>
        <v>0</v>
      </c>
      <c r="F22" s="35" t="str">
        <f t="shared" si="6"/>
        <v xml:space="preserve">  </v>
      </c>
      <c r="G22" s="35" t="str">
        <f t="shared" si="7"/>
        <v xml:space="preserve">  </v>
      </c>
      <c r="H22" s="35" t="str">
        <f>IF(G22&lt;=Questionnaire!$I$7,"PY",IF(G22&lt;=Questionnaire!$I$4,"CY","  "))</f>
        <v xml:space="preserve">  </v>
      </c>
      <c r="I22" s="48"/>
      <c r="J22" s="49" t="str">
        <f t="shared" si="8"/>
        <v xml:space="preserve">  </v>
      </c>
      <c r="K22" s="34" t="str">
        <f t="shared" si="17"/>
        <v xml:space="preserve">  </v>
      </c>
      <c r="L22" s="50" t="str">
        <f t="shared" si="9"/>
        <v xml:space="preserve">  </v>
      </c>
      <c r="M22" s="50" t="str">
        <f t="shared" si="18"/>
        <v xml:space="preserve">  </v>
      </c>
      <c r="N22" s="50" t="str">
        <f t="shared" si="10"/>
        <v xml:space="preserve">  </v>
      </c>
      <c r="O22" s="50" t="str">
        <f t="shared" si="11"/>
        <v xml:space="preserve">  </v>
      </c>
      <c r="P22" s="50" t="str">
        <f t="shared" si="1"/>
        <v xml:space="preserve">  </v>
      </c>
      <c r="Q22" s="42"/>
      <c r="R22" s="48"/>
      <c r="S22" s="51" t="str">
        <f t="shared" si="12"/>
        <v xml:space="preserve">  </v>
      </c>
      <c r="T22" s="52" t="str">
        <f t="shared" si="2"/>
        <v xml:space="preserve">  </v>
      </c>
      <c r="U22" s="48"/>
      <c r="V22" s="34" t="str">
        <f t="shared" si="13"/>
        <v xml:space="preserve">  </v>
      </c>
      <c r="W22" s="34" t="str">
        <f t="shared" si="3"/>
        <v xml:space="preserve">  </v>
      </c>
      <c r="X22" s="42"/>
      <c r="Y22" s="35" t="str">
        <f t="shared" si="19"/>
        <v xml:space="preserve">  </v>
      </c>
      <c r="Z22" s="35" t="str">
        <f t="shared" si="14"/>
        <v xml:space="preserve">  </v>
      </c>
      <c r="AA22" s="50" t="str">
        <f t="shared" si="15"/>
        <v xml:space="preserve">  </v>
      </c>
      <c r="AB22" s="50" t="str">
        <f t="shared" si="20"/>
        <v xml:space="preserve">  </v>
      </c>
      <c r="AC22" s="50" t="str">
        <f t="shared" si="21"/>
        <v xml:space="preserve">  </v>
      </c>
      <c r="AD22" s="42"/>
    </row>
    <row r="23" spans="1:30" ht="15.75" x14ac:dyDescent="0.25">
      <c r="A23" s="14"/>
      <c r="B23" s="14" t="str">
        <f t="shared" si="4"/>
        <v xml:space="preserve">  </v>
      </c>
      <c r="C23" s="42" t="str">
        <f t="shared" si="5"/>
        <v xml:space="preserve">  </v>
      </c>
      <c r="D23" s="35" t="str">
        <f t="shared" si="16"/>
        <v xml:space="preserve">  </v>
      </c>
      <c r="E23" s="35">
        <f t="shared" si="0"/>
        <v>0</v>
      </c>
      <c r="F23" s="35" t="str">
        <f t="shared" si="6"/>
        <v xml:space="preserve">  </v>
      </c>
      <c r="G23" s="35" t="str">
        <f t="shared" si="7"/>
        <v xml:space="preserve">  </v>
      </c>
      <c r="H23" s="35" t="str">
        <f>IF(G23&lt;=Questionnaire!$I$7,"PY",IF(G23&lt;=Questionnaire!$I$4,"CY","  "))</f>
        <v xml:space="preserve">  </v>
      </c>
      <c r="I23" s="48"/>
      <c r="J23" s="49" t="str">
        <f t="shared" si="8"/>
        <v xml:space="preserve">  </v>
      </c>
      <c r="K23" s="34" t="str">
        <f t="shared" si="17"/>
        <v xml:space="preserve">  </v>
      </c>
      <c r="L23" s="50" t="str">
        <f t="shared" si="9"/>
        <v xml:space="preserve">  </v>
      </c>
      <c r="M23" s="50" t="str">
        <f t="shared" si="18"/>
        <v xml:space="preserve">  </v>
      </c>
      <c r="N23" s="50" t="str">
        <f t="shared" si="10"/>
        <v xml:space="preserve">  </v>
      </c>
      <c r="O23" s="50" t="str">
        <f t="shared" si="11"/>
        <v xml:space="preserve">  </v>
      </c>
      <c r="P23" s="50" t="str">
        <f t="shared" si="1"/>
        <v xml:space="preserve">  </v>
      </c>
      <c r="Q23" s="42"/>
      <c r="R23" s="48"/>
      <c r="S23" s="51" t="str">
        <f t="shared" si="12"/>
        <v xml:space="preserve">  </v>
      </c>
      <c r="T23" s="52" t="str">
        <f t="shared" si="2"/>
        <v xml:space="preserve">  </v>
      </c>
      <c r="U23" s="48"/>
      <c r="V23" s="34" t="str">
        <f t="shared" si="13"/>
        <v xml:space="preserve">  </v>
      </c>
      <c r="W23" s="34" t="str">
        <f t="shared" si="3"/>
        <v xml:space="preserve">  </v>
      </c>
      <c r="X23" s="42"/>
      <c r="Y23" s="35" t="str">
        <f t="shared" si="19"/>
        <v xml:space="preserve">  </v>
      </c>
      <c r="Z23" s="35" t="str">
        <f t="shared" si="14"/>
        <v xml:space="preserve">  </v>
      </c>
      <c r="AA23" s="50" t="str">
        <f t="shared" si="15"/>
        <v xml:space="preserve">  </v>
      </c>
      <c r="AB23" s="50" t="str">
        <f t="shared" si="20"/>
        <v xml:space="preserve">  </v>
      </c>
      <c r="AC23" s="50" t="str">
        <f t="shared" si="21"/>
        <v xml:space="preserve">  </v>
      </c>
      <c r="AD23" s="42"/>
    </row>
    <row r="24" spans="1:30" ht="15.75" x14ac:dyDescent="0.25">
      <c r="A24" s="14"/>
      <c r="B24" s="14" t="str">
        <f t="shared" si="4"/>
        <v xml:space="preserve">  </v>
      </c>
      <c r="C24" s="42" t="str">
        <f t="shared" si="5"/>
        <v xml:space="preserve">  </v>
      </c>
      <c r="D24" s="35" t="str">
        <f t="shared" si="16"/>
        <v xml:space="preserve">  </v>
      </c>
      <c r="E24" s="35">
        <f t="shared" si="0"/>
        <v>0</v>
      </c>
      <c r="F24" s="35" t="str">
        <f t="shared" si="6"/>
        <v xml:space="preserve">  </v>
      </c>
      <c r="G24" s="35" t="str">
        <f t="shared" si="7"/>
        <v xml:space="preserve">  </v>
      </c>
      <c r="H24" s="35" t="str">
        <f>IF(G24&lt;=Questionnaire!$I$7,"PY",IF(G24&lt;=Questionnaire!$I$4,"CY","  "))</f>
        <v xml:space="preserve">  </v>
      </c>
      <c r="I24" s="48"/>
      <c r="J24" s="49" t="str">
        <f t="shared" si="8"/>
        <v xml:space="preserve">  </v>
      </c>
      <c r="K24" s="34" t="str">
        <f t="shared" si="17"/>
        <v xml:space="preserve">  </v>
      </c>
      <c r="L24" s="50" t="str">
        <f t="shared" si="9"/>
        <v xml:space="preserve">  </v>
      </c>
      <c r="M24" s="50" t="str">
        <f t="shared" si="18"/>
        <v xml:space="preserve">  </v>
      </c>
      <c r="N24" s="50" t="str">
        <f t="shared" si="10"/>
        <v xml:space="preserve">  </v>
      </c>
      <c r="O24" s="50" t="str">
        <f t="shared" si="11"/>
        <v xml:space="preserve">  </v>
      </c>
      <c r="P24" s="50" t="str">
        <f t="shared" si="1"/>
        <v xml:space="preserve">  </v>
      </c>
      <c r="Q24" s="42"/>
      <c r="R24" s="48"/>
      <c r="S24" s="51" t="str">
        <f t="shared" si="12"/>
        <v xml:space="preserve">  </v>
      </c>
      <c r="T24" s="52" t="str">
        <f t="shared" si="2"/>
        <v xml:space="preserve">  </v>
      </c>
      <c r="U24" s="48"/>
      <c r="V24" s="34" t="str">
        <f t="shared" si="13"/>
        <v xml:space="preserve">  </v>
      </c>
      <c r="W24" s="34" t="str">
        <f t="shared" si="3"/>
        <v xml:space="preserve">  </v>
      </c>
      <c r="X24" s="42"/>
      <c r="Y24" s="35" t="str">
        <f t="shared" si="19"/>
        <v xml:space="preserve">  </v>
      </c>
      <c r="Z24" s="35" t="str">
        <f t="shared" si="14"/>
        <v xml:space="preserve">  </v>
      </c>
      <c r="AA24" s="50" t="str">
        <f t="shared" si="15"/>
        <v xml:space="preserve">  </v>
      </c>
      <c r="AB24" s="50" t="str">
        <f t="shared" si="20"/>
        <v xml:space="preserve">  </v>
      </c>
      <c r="AC24" s="50" t="str">
        <f t="shared" si="21"/>
        <v xml:space="preserve">  </v>
      </c>
      <c r="AD24" s="42"/>
    </row>
    <row r="25" spans="1:30" ht="15.75" x14ac:dyDescent="0.25">
      <c r="A25" s="14"/>
      <c r="B25" s="14" t="str">
        <f t="shared" si="4"/>
        <v xml:space="preserve">  </v>
      </c>
      <c r="C25" s="42" t="str">
        <f t="shared" si="5"/>
        <v xml:space="preserve">  </v>
      </c>
      <c r="D25" s="35" t="str">
        <f t="shared" si="16"/>
        <v xml:space="preserve">  </v>
      </c>
      <c r="E25" s="35">
        <f t="shared" si="0"/>
        <v>0</v>
      </c>
      <c r="F25" s="35" t="str">
        <f t="shared" si="6"/>
        <v xml:space="preserve">  </v>
      </c>
      <c r="G25" s="35" t="str">
        <f t="shared" si="7"/>
        <v xml:space="preserve">  </v>
      </c>
      <c r="H25" s="35" t="str">
        <f>IF(G25&lt;=Questionnaire!$I$7,"PY",IF(G25&lt;=Questionnaire!$I$4,"CY","  "))</f>
        <v xml:space="preserve">  </v>
      </c>
      <c r="I25" s="48"/>
      <c r="J25" s="49" t="str">
        <f t="shared" si="8"/>
        <v xml:space="preserve">  </v>
      </c>
      <c r="K25" s="34" t="str">
        <f t="shared" si="17"/>
        <v xml:space="preserve">  </v>
      </c>
      <c r="L25" s="50" t="str">
        <f t="shared" si="9"/>
        <v xml:space="preserve">  </v>
      </c>
      <c r="M25" s="50" t="str">
        <f t="shared" si="18"/>
        <v xml:space="preserve">  </v>
      </c>
      <c r="N25" s="50" t="str">
        <f t="shared" si="10"/>
        <v xml:space="preserve">  </v>
      </c>
      <c r="O25" s="50" t="str">
        <f t="shared" si="11"/>
        <v xml:space="preserve">  </v>
      </c>
      <c r="P25" s="50" t="str">
        <f t="shared" si="1"/>
        <v xml:space="preserve">  </v>
      </c>
      <c r="Q25" s="42"/>
      <c r="R25" s="48"/>
      <c r="S25" s="51" t="str">
        <f t="shared" si="12"/>
        <v xml:space="preserve">  </v>
      </c>
      <c r="T25" s="52" t="str">
        <f t="shared" si="2"/>
        <v xml:space="preserve">  </v>
      </c>
      <c r="U25" s="48"/>
      <c r="V25" s="34" t="str">
        <f t="shared" si="13"/>
        <v xml:space="preserve">  </v>
      </c>
      <c r="W25" s="34" t="str">
        <f t="shared" si="3"/>
        <v xml:space="preserve">  </v>
      </c>
      <c r="X25" s="42"/>
      <c r="Y25" s="35" t="str">
        <f t="shared" si="19"/>
        <v xml:space="preserve">  </v>
      </c>
      <c r="Z25" s="35" t="str">
        <f t="shared" si="14"/>
        <v xml:space="preserve">  </v>
      </c>
      <c r="AA25" s="50" t="str">
        <f t="shared" si="15"/>
        <v xml:space="preserve">  </v>
      </c>
      <c r="AB25" s="50" t="str">
        <f t="shared" si="20"/>
        <v xml:space="preserve">  </v>
      </c>
      <c r="AC25" s="50" t="str">
        <f t="shared" si="21"/>
        <v xml:space="preserve">  </v>
      </c>
      <c r="AD25" s="42"/>
    </row>
    <row r="26" spans="1:30" ht="15.75" x14ac:dyDescent="0.25">
      <c r="A26" s="14"/>
      <c r="B26" s="14" t="str">
        <f t="shared" si="4"/>
        <v xml:space="preserve">  </v>
      </c>
      <c r="C26" s="42" t="str">
        <f t="shared" si="5"/>
        <v xml:space="preserve">  </v>
      </c>
      <c r="D26" s="35" t="str">
        <f t="shared" si="16"/>
        <v xml:space="preserve">  </v>
      </c>
      <c r="E26" s="35">
        <f t="shared" si="0"/>
        <v>0</v>
      </c>
      <c r="F26" s="35" t="str">
        <f t="shared" si="6"/>
        <v xml:space="preserve">  </v>
      </c>
      <c r="G26" s="35" t="str">
        <f t="shared" si="7"/>
        <v xml:space="preserve">  </v>
      </c>
      <c r="H26" s="35" t="str">
        <f>IF(G26&lt;=Questionnaire!$I$7,"PY",IF(G26&lt;=Questionnaire!$I$4,"CY","  "))</f>
        <v xml:space="preserve">  </v>
      </c>
      <c r="I26" s="48"/>
      <c r="J26" s="49" t="str">
        <f t="shared" si="8"/>
        <v xml:space="preserve">  </v>
      </c>
      <c r="K26" s="34" t="str">
        <f t="shared" si="17"/>
        <v xml:space="preserve">  </v>
      </c>
      <c r="L26" s="50" t="str">
        <f t="shared" si="9"/>
        <v xml:space="preserve">  </v>
      </c>
      <c r="M26" s="50" t="str">
        <f t="shared" si="18"/>
        <v xml:space="preserve">  </v>
      </c>
      <c r="N26" s="50" t="str">
        <f t="shared" si="10"/>
        <v xml:space="preserve">  </v>
      </c>
      <c r="O26" s="50" t="str">
        <f t="shared" si="11"/>
        <v xml:space="preserve">  </v>
      </c>
      <c r="P26" s="50" t="str">
        <f t="shared" si="1"/>
        <v xml:space="preserve">  </v>
      </c>
      <c r="Q26" s="42"/>
      <c r="R26" s="48"/>
      <c r="S26" s="51" t="str">
        <f t="shared" si="12"/>
        <v xml:space="preserve">  </v>
      </c>
      <c r="T26" s="52" t="str">
        <f t="shared" si="2"/>
        <v xml:space="preserve">  </v>
      </c>
      <c r="U26" s="48"/>
      <c r="V26" s="34" t="str">
        <f t="shared" si="13"/>
        <v xml:space="preserve">  </v>
      </c>
      <c r="W26" s="34" t="str">
        <f t="shared" si="3"/>
        <v xml:space="preserve">  </v>
      </c>
      <c r="X26" s="42"/>
      <c r="Y26" s="35" t="str">
        <f t="shared" si="19"/>
        <v xml:space="preserve">  </v>
      </c>
      <c r="Z26" s="35" t="str">
        <f t="shared" si="14"/>
        <v xml:space="preserve">  </v>
      </c>
      <c r="AA26" s="50" t="str">
        <f t="shared" si="15"/>
        <v xml:space="preserve">  </v>
      </c>
      <c r="AB26" s="50" t="str">
        <f t="shared" si="20"/>
        <v xml:space="preserve">  </v>
      </c>
      <c r="AC26" s="50" t="str">
        <f t="shared" si="21"/>
        <v xml:space="preserve">  </v>
      </c>
      <c r="AD26" s="42"/>
    </row>
    <row r="27" spans="1:30" ht="15.75" x14ac:dyDescent="0.25">
      <c r="A27" s="14"/>
      <c r="B27" s="14" t="str">
        <f t="shared" si="4"/>
        <v xml:space="preserve">  </v>
      </c>
      <c r="C27" s="42" t="str">
        <f t="shared" si="5"/>
        <v xml:space="preserve">  </v>
      </c>
      <c r="D27" s="35" t="str">
        <f t="shared" si="16"/>
        <v xml:space="preserve">  </v>
      </c>
      <c r="E27" s="35">
        <f t="shared" si="0"/>
        <v>0</v>
      </c>
      <c r="F27" s="35" t="str">
        <f t="shared" si="6"/>
        <v xml:space="preserve">  </v>
      </c>
      <c r="G27" s="35" t="str">
        <f t="shared" si="7"/>
        <v xml:space="preserve">  </v>
      </c>
      <c r="H27" s="35" t="str">
        <f>IF(G27&lt;=Questionnaire!$I$7,"PY",IF(G27&lt;=Questionnaire!$I$4,"CY","  "))</f>
        <v xml:space="preserve">  </v>
      </c>
      <c r="I27" s="48"/>
      <c r="J27" s="49" t="str">
        <f t="shared" si="8"/>
        <v xml:space="preserve">  </v>
      </c>
      <c r="K27" s="34" t="str">
        <f t="shared" si="17"/>
        <v xml:space="preserve">  </v>
      </c>
      <c r="L27" s="50" t="str">
        <f t="shared" si="9"/>
        <v xml:space="preserve">  </v>
      </c>
      <c r="M27" s="50" t="str">
        <f t="shared" si="18"/>
        <v xml:space="preserve">  </v>
      </c>
      <c r="N27" s="50" t="str">
        <f t="shared" si="10"/>
        <v xml:space="preserve">  </v>
      </c>
      <c r="O27" s="50" t="str">
        <f t="shared" si="11"/>
        <v xml:space="preserve">  </v>
      </c>
      <c r="P27" s="50" t="str">
        <f t="shared" si="1"/>
        <v xml:space="preserve">  </v>
      </c>
      <c r="Q27" s="42"/>
      <c r="R27" s="48"/>
      <c r="S27" s="51" t="str">
        <f t="shared" si="12"/>
        <v xml:space="preserve">  </v>
      </c>
      <c r="T27" s="52" t="str">
        <f t="shared" si="2"/>
        <v xml:space="preserve">  </v>
      </c>
      <c r="U27" s="48"/>
      <c r="V27" s="34" t="str">
        <f t="shared" si="13"/>
        <v xml:space="preserve">  </v>
      </c>
      <c r="W27" s="34" t="str">
        <f t="shared" si="3"/>
        <v xml:space="preserve">  </v>
      </c>
      <c r="X27" s="42"/>
      <c r="Y27" s="35" t="str">
        <f t="shared" si="19"/>
        <v xml:space="preserve">  </v>
      </c>
      <c r="Z27" s="35" t="str">
        <f t="shared" si="14"/>
        <v xml:space="preserve">  </v>
      </c>
      <c r="AA27" s="50" t="str">
        <f t="shared" si="15"/>
        <v xml:space="preserve">  </v>
      </c>
      <c r="AB27" s="50" t="str">
        <f t="shared" si="20"/>
        <v xml:space="preserve">  </v>
      </c>
      <c r="AC27" s="50" t="str">
        <f t="shared" si="21"/>
        <v xml:space="preserve">  </v>
      </c>
      <c r="AD27" s="42"/>
    </row>
    <row r="28" spans="1:30" ht="15.75" x14ac:dyDescent="0.25">
      <c r="A28" s="14"/>
      <c r="B28" s="14" t="str">
        <f t="shared" si="4"/>
        <v xml:space="preserve">  </v>
      </c>
      <c r="C28" s="42" t="str">
        <f t="shared" si="5"/>
        <v xml:space="preserve">  </v>
      </c>
      <c r="D28" s="35" t="str">
        <f t="shared" si="16"/>
        <v xml:space="preserve">  </v>
      </c>
      <c r="E28" s="35">
        <f t="shared" si="0"/>
        <v>0</v>
      </c>
      <c r="F28" s="35" t="str">
        <f t="shared" si="6"/>
        <v xml:space="preserve">  </v>
      </c>
      <c r="G28" s="35" t="str">
        <f t="shared" si="7"/>
        <v xml:space="preserve">  </v>
      </c>
      <c r="H28" s="35" t="str">
        <f>IF(G28&lt;=Questionnaire!$I$7,"PY",IF(G28&lt;=Questionnaire!$I$4,"CY","  "))</f>
        <v xml:space="preserve">  </v>
      </c>
      <c r="I28" s="48"/>
      <c r="J28" s="49" t="str">
        <f t="shared" si="8"/>
        <v xml:space="preserve">  </v>
      </c>
      <c r="K28" s="34" t="str">
        <f t="shared" si="17"/>
        <v xml:space="preserve">  </v>
      </c>
      <c r="L28" s="50" t="str">
        <f t="shared" si="9"/>
        <v xml:space="preserve">  </v>
      </c>
      <c r="M28" s="50" t="str">
        <f t="shared" si="18"/>
        <v xml:space="preserve">  </v>
      </c>
      <c r="N28" s="50" t="str">
        <f t="shared" si="10"/>
        <v xml:space="preserve">  </v>
      </c>
      <c r="O28" s="50" t="str">
        <f t="shared" si="11"/>
        <v xml:space="preserve">  </v>
      </c>
      <c r="P28" s="50" t="str">
        <f t="shared" si="1"/>
        <v xml:space="preserve">  </v>
      </c>
      <c r="Q28" s="42"/>
      <c r="R28" s="48"/>
      <c r="S28" s="51" t="str">
        <f t="shared" si="12"/>
        <v xml:space="preserve">  </v>
      </c>
      <c r="T28" s="52" t="str">
        <f t="shared" si="2"/>
        <v xml:space="preserve">  </v>
      </c>
      <c r="U28" s="48"/>
      <c r="V28" s="34" t="str">
        <f t="shared" si="13"/>
        <v xml:space="preserve">  </v>
      </c>
      <c r="W28" s="34" t="str">
        <f t="shared" si="3"/>
        <v xml:space="preserve">  </v>
      </c>
      <c r="X28" s="42"/>
      <c r="Y28" s="35" t="str">
        <f t="shared" si="19"/>
        <v xml:space="preserve">  </v>
      </c>
      <c r="Z28" s="35" t="str">
        <f t="shared" si="14"/>
        <v xml:space="preserve">  </v>
      </c>
      <c r="AA28" s="50" t="str">
        <f t="shared" si="15"/>
        <v xml:space="preserve">  </v>
      </c>
      <c r="AB28" s="50" t="str">
        <f t="shared" si="20"/>
        <v xml:space="preserve">  </v>
      </c>
      <c r="AC28" s="50" t="str">
        <f t="shared" si="21"/>
        <v xml:space="preserve">  </v>
      </c>
      <c r="AD28" s="42"/>
    </row>
    <row r="29" spans="1:30" ht="15.75" x14ac:dyDescent="0.25">
      <c r="A29" s="14"/>
      <c r="B29" s="14" t="str">
        <f t="shared" si="4"/>
        <v xml:space="preserve">  </v>
      </c>
      <c r="C29" s="42" t="str">
        <f t="shared" si="5"/>
        <v xml:space="preserve">  </v>
      </c>
      <c r="D29" s="35" t="str">
        <f t="shared" si="16"/>
        <v xml:space="preserve">  </v>
      </c>
      <c r="E29" s="35">
        <f t="shared" si="0"/>
        <v>0</v>
      </c>
      <c r="F29" s="35" t="str">
        <f t="shared" si="6"/>
        <v xml:space="preserve">  </v>
      </c>
      <c r="G29" s="35" t="str">
        <f t="shared" si="7"/>
        <v xml:space="preserve">  </v>
      </c>
      <c r="H29" s="35" t="str">
        <f>IF(G29&lt;=Questionnaire!$I$7,"PY",IF(G29&lt;=Questionnaire!$I$4,"CY","  "))</f>
        <v xml:space="preserve">  </v>
      </c>
      <c r="I29" s="48"/>
      <c r="J29" s="49" t="str">
        <f t="shared" si="8"/>
        <v xml:space="preserve">  </v>
      </c>
      <c r="K29" s="34" t="str">
        <f t="shared" si="17"/>
        <v xml:space="preserve">  </v>
      </c>
      <c r="L29" s="50" t="str">
        <f t="shared" si="9"/>
        <v xml:space="preserve">  </v>
      </c>
      <c r="M29" s="50" t="str">
        <f t="shared" si="18"/>
        <v xml:space="preserve">  </v>
      </c>
      <c r="N29" s="50" t="str">
        <f t="shared" si="10"/>
        <v xml:space="preserve">  </v>
      </c>
      <c r="O29" s="50" t="str">
        <f t="shared" si="11"/>
        <v xml:space="preserve">  </v>
      </c>
      <c r="P29" s="50" t="str">
        <f t="shared" si="1"/>
        <v xml:space="preserve">  </v>
      </c>
      <c r="Q29" s="42"/>
      <c r="R29" s="48"/>
      <c r="S29" s="51" t="str">
        <f t="shared" si="12"/>
        <v xml:space="preserve">  </v>
      </c>
      <c r="T29" s="52" t="str">
        <f t="shared" si="2"/>
        <v xml:space="preserve">  </v>
      </c>
      <c r="U29" s="48"/>
      <c r="V29" s="34" t="str">
        <f t="shared" si="13"/>
        <v xml:space="preserve">  </v>
      </c>
      <c r="W29" s="34" t="str">
        <f t="shared" si="3"/>
        <v xml:space="preserve">  </v>
      </c>
      <c r="X29" s="42"/>
      <c r="Y29" s="35" t="str">
        <f t="shared" si="19"/>
        <v xml:space="preserve">  </v>
      </c>
      <c r="Z29" s="35" t="str">
        <f t="shared" si="14"/>
        <v xml:space="preserve">  </v>
      </c>
      <c r="AA29" s="50" t="str">
        <f t="shared" si="15"/>
        <v xml:space="preserve">  </v>
      </c>
      <c r="AB29" s="50" t="str">
        <f t="shared" si="20"/>
        <v xml:space="preserve">  </v>
      </c>
      <c r="AC29" s="50" t="str">
        <f t="shared" si="21"/>
        <v xml:space="preserve">  </v>
      </c>
      <c r="AD29" s="42"/>
    </row>
    <row r="30" spans="1:30" ht="15.75" x14ac:dyDescent="0.25">
      <c r="A30" s="14"/>
      <c r="B30" s="14" t="str">
        <f t="shared" si="4"/>
        <v xml:space="preserve">  </v>
      </c>
      <c r="C30" s="42" t="str">
        <f t="shared" si="5"/>
        <v xml:space="preserve">  </v>
      </c>
      <c r="D30" s="35" t="str">
        <f t="shared" si="16"/>
        <v xml:space="preserve">  </v>
      </c>
      <c r="E30" s="35">
        <f t="shared" si="0"/>
        <v>0</v>
      </c>
      <c r="F30" s="35" t="str">
        <f t="shared" si="6"/>
        <v xml:space="preserve">  </v>
      </c>
      <c r="G30" s="35" t="str">
        <f t="shared" si="7"/>
        <v xml:space="preserve">  </v>
      </c>
      <c r="H30" s="35" t="str">
        <f>IF(G30&lt;=Questionnaire!$I$7,"PY",IF(G30&lt;=Questionnaire!$I$4,"CY","  "))</f>
        <v xml:space="preserve">  </v>
      </c>
      <c r="I30" s="48"/>
      <c r="J30" s="49" t="str">
        <f t="shared" si="8"/>
        <v xml:space="preserve">  </v>
      </c>
      <c r="K30" s="34" t="str">
        <f t="shared" si="17"/>
        <v xml:space="preserve">  </v>
      </c>
      <c r="L30" s="50" t="str">
        <f t="shared" si="9"/>
        <v xml:space="preserve">  </v>
      </c>
      <c r="M30" s="50" t="str">
        <f t="shared" si="18"/>
        <v xml:space="preserve">  </v>
      </c>
      <c r="N30" s="50" t="str">
        <f t="shared" si="10"/>
        <v xml:space="preserve">  </v>
      </c>
      <c r="O30" s="50" t="str">
        <f t="shared" si="11"/>
        <v xml:space="preserve">  </v>
      </c>
      <c r="P30" s="50" t="str">
        <f t="shared" si="1"/>
        <v xml:space="preserve">  </v>
      </c>
      <c r="Q30" s="42"/>
      <c r="R30" s="48"/>
      <c r="S30" s="51" t="str">
        <f t="shared" si="12"/>
        <v xml:space="preserve">  </v>
      </c>
      <c r="T30" s="52" t="str">
        <f t="shared" si="2"/>
        <v xml:space="preserve">  </v>
      </c>
      <c r="U30" s="48"/>
      <c r="V30" s="34" t="str">
        <f t="shared" si="13"/>
        <v xml:space="preserve">  </v>
      </c>
      <c r="W30" s="34" t="str">
        <f t="shared" si="3"/>
        <v xml:space="preserve">  </v>
      </c>
      <c r="X30" s="42"/>
      <c r="Y30" s="35" t="str">
        <f t="shared" si="19"/>
        <v xml:space="preserve">  </v>
      </c>
      <c r="Z30" s="35" t="str">
        <f t="shared" si="14"/>
        <v xml:space="preserve">  </v>
      </c>
      <c r="AA30" s="50" t="str">
        <f t="shared" si="15"/>
        <v xml:space="preserve">  </v>
      </c>
      <c r="AB30" s="50" t="str">
        <f t="shared" si="20"/>
        <v xml:space="preserve">  </v>
      </c>
      <c r="AC30" s="50" t="str">
        <f t="shared" si="21"/>
        <v xml:space="preserve">  </v>
      </c>
      <c r="AD30" s="42"/>
    </row>
    <row r="31" spans="1:30" ht="15.75" x14ac:dyDescent="0.25">
      <c r="A31" s="14"/>
      <c r="B31" s="14" t="str">
        <f t="shared" si="4"/>
        <v xml:space="preserve">  </v>
      </c>
      <c r="C31" s="42" t="str">
        <f t="shared" si="5"/>
        <v xml:space="preserve">  </v>
      </c>
      <c r="D31" s="35" t="str">
        <f t="shared" si="16"/>
        <v xml:space="preserve">  </v>
      </c>
      <c r="E31" s="35">
        <f t="shared" si="0"/>
        <v>0</v>
      </c>
      <c r="F31" s="35" t="str">
        <f t="shared" si="6"/>
        <v xml:space="preserve">  </v>
      </c>
      <c r="G31" s="35" t="str">
        <f t="shared" si="7"/>
        <v xml:space="preserve">  </v>
      </c>
      <c r="H31" s="35" t="str">
        <f>IF(G31&lt;=Questionnaire!$I$7,"PY",IF(G31&lt;=Questionnaire!$I$4,"CY","  "))</f>
        <v xml:space="preserve">  </v>
      </c>
      <c r="I31" s="48"/>
      <c r="J31" s="49" t="str">
        <f t="shared" si="8"/>
        <v xml:space="preserve">  </v>
      </c>
      <c r="K31" s="34" t="str">
        <f t="shared" si="17"/>
        <v xml:space="preserve">  </v>
      </c>
      <c r="L31" s="50" t="str">
        <f t="shared" si="9"/>
        <v xml:space="preserve">  </v>
      </c>
      <c r="M31" s="50" t="str">
        <f t="shared" si="18"/>
        <v xml:space="preserve">  </v>
      </c>
      <c r="N31" s="50" t="str">
        <f t="shared" si="10"/>
        <v xml:space="preserve">  </v>
      </c>
      <c r="O31" s="50" t="str">
        <f t="shared" si="11"/>
        <v xml:space="preserve">  </v>
      </c>
      <c r="P31" s="50" t="str">
        <f t="shared" si="1"/>
        <v xml:space="preserve">  </v>
      </c>
      <c r="Q31" s="42"/>
      <c r="R31" s="48"/>
      <c r="S31" s="51" t="str">
        <f t="shared" si="12"/>
        <v xml:space="preserve">  </v>
      </c>
      <c r="T31" s="52" t="str">
        <f t="shared" si="2"/>
        <v xml:space="preserve">  </v>
      </c>
      <c r="U31" s="48"/>
      <c r="V31" s="34" t="str">
        <f t="shared" si="13"/>
        <v xml:space="preserve">  </v>
      </c>
      <c r="W31" s="34" t="str">
        <f t="shared" si="3"/>
        <v xml:space="preserve">  </v>
      </c>
      <c r="X31" s="42"/>
      <c r="Y31" s="35" t="str">
        <f t="shared" si="19"/>
        <v xml:space="preserve">  </v>
      </c>
      <c r="Z31" s="35" t="str">
        <f t="shared" si="14"/>
        <v xml:space="preserve">  </v>
      </c>
      <c r="AA31" s="50" t="str">
        <f t="shared" si="15"/>
        <v xml:space="preserve">  </v>
      </c>
      <c r="AB31" s="50" t="str">
        <f t="shared" si="20"/>
        <v xml:space="preserve">  </v>
      </c>
      <c r="AC31" s="50" t="str">
        <f t="shared" si="21"/>
        <v xml:space="preserve">  </v>
      </c>
      <c r="AD31" s="42"/>
    </row>
    <row r="32" spans="1:30" ht="15.75" x14ac:dyDescent="0.25">
      <c r="A32" s="14"/>
      <c r="B32" s="14" t="str">
        <f t="shared" si="4"/>
        <v xml:space="preserve">  </v>
      </c>
      <c r="C32" s="42" t="str">
        <f t="shared" si="5"/>
        <v xml:space="preserve">  </v>
      </c>
      <c r="D32" s="35" t="str">
        <f t="shared" si="16"/>
        <v xml:space="preserve">  </v>
      </c>
      <c r="E32" s="35">
        <f t="shared" si="0"/>
        <v>0</v>
      </c>
      <c r="F32" s="35" t="str">
        <f t="shared" si="6"/>
        <v xml:space="preserve">  </v>
      </c>
      <c r="G32" s="35" t="str">
        <f t="shared" si="7"/>
        <v xml:space="preserve">  </v>
      </c>
      <c r="H32" s="35" t="str">
        <f>IF(G32&lt;=Questionnaire!$I$7,"PY",IF(G32&lt;=Questionnaire!$I$4,"CY","  "))</f>
        <v xml:space="preserve">  </v>
      </c>
      <c r="I32" s="48"/>
      <c r="J32" s="49" t="str">
        <f t="shared" si="8"/>
        <v xml:space="preserve">  </v>
      </c>
      <c r="K32" s="34" t="str">
        <f t="shared" si="17"/>
        <v xml:space="preserve">  </v>
      </c>
      <c r="L32" s="50" t="str">
        <f t="shared" si="9"/>
        <v xml:space="preserve">  </v>
      </c>
      <c r="M32" s="50" t="str">
        <f t="shared" si="18"/>
        <v xml:space="preserve">  </v>
      </c>
      <c r="N32" s="50" t="str">
        <f t="shared" si="10"/>
        <v xml:space="preserve">  </v>
      </c>
      <c r="O32" s="50" t="str">
        <f t="shared" si="11"/>
        <v xml:space="preserve">  </v>
      </c>
      <c r="P32" s="50" t="str">
        <f t="shared" si="1"/>
        <v xml:space="preserve">  </v>
      </c>
      <c r="Q32" s="42"/>
      <c r="R32" s="48"/>
      <c r="S32" s="51" t="str">
        <f t="shared" si="12"/>
        <v xml:space="preserve">  </v>
      </c>
      <c r="T32" s="52" t="str">
        <f t="shared" si="2"/>
        <v xml:space="preserve">  </v>
      </c>
      <c r="U32" s="48"/>
      <c r="V32" s="34" t="str">
        <f t="shared" si="13"/>
        <v xml:space="preserve">  </v>
      </c>
      <c r="W32" s="34" t="str">
        <f t="shared" si="3"/>
        <v xml:space="preserve">  </v>
      </c>
      <c r="X32" s="42"/>
      <c r="Y32" s="35" t="str">
        <f t="shared" si="19"/>
        <v xml:space="preserve">  </v>
      </c>
      <c r="Z32" s="35" t="str">
        <f t="shared" si="14"/>
        <v xml:space="preserve">  </v>
      </c>
      <c r="AA32" s="50" t="str">
        <f t="shared" si="15"/>
        <v xml:space="preserve">  </v>
      </c>
      <c r="AB32" s="50" t="str">
        <f t="shared" si="20"/>
        <v xml:space="preserve">  </v>
      </c>
      <c r="AC32" s="50" t="str">
        <f t="shared" si="21"/>
        <v xml:space="preserve">  </v>
      </c>
      <c r="AD32" s="42"/>
    </row>
    <row r="33" spans="1:30" ht="15.75" x14ac:dyDescent="0.25">
      <c r="A33" s="14"/>
      <c r="B33" s="14" t="str">
        <f t="shared" si="4"/>
        <v xml:space="preserve">  </v>
      </c>
      <c r="C33" s="42" t="str">
        <f t="shared" si="5"/>
        <v xml:space="preserve">  </v>
      </c>
      <c r="D33" s="35" t="str">
        <f t="shared" si="16"/>
        <v xml:space="preserve">  </v>
      </c>
      <c r="E33" s="35">
        <f t="shared" si="0"/>
        <v>0</v>
      </c>
      <c r="F33" s="35" t="str">
        <f t="shared" si="6"/>
        <v xml:space="preserve">  </v>
      </c>
      <c r="G33" s="35" t="str">
        <f t="shared" si="7"/>
        <v xml:space="preserve">  </v>
      </c>
      <c r="H33" s="35" t="str">
        <f>IF(G33&lt;=Questionnaire!$I$7,"PY",IF(G33&lt;=Questionnaire!$I$4,"CY","  "))</f>
        <v xml:space="preserve">  </v>
      </c>
      <c r="I33" s="48"/>
      <c r="J33" s="49" t="str">
        <f t="shared" si="8"/>
        <v xml:space="preserve">  </v>
      </c>
      <c r="K33" s="34" t="str">
        <f t="shared" si="17"/>
        <v xml:space="preserve">  </v>
      </c>
      <c r="L33" s="50" t="str">
        <f t="shared" si="9"/>
        <v xml:space="preserve">  </v>
      </c>
      <c r="M33" s="50" t="str">
        <f t="shared" si="18"/>
        <v xml:space="preserve">  </v>
      </c>
      <c r="N33" s="50" t="str">
        <f t="shared" si="10"/>
        <v xml:space="preserve">  </v>
      </c>
      <c r="O33" s="50" t="str">
        <f t="shared" si="11"/>
        <v xml:space="preserve">  </v>
      </c>
      <c r="P33" s="50" t="str">
        <f t="shared" si="1"/>
        <v xml:space="preserve">  </v>
      </c>
      <c r="Q33" s="42"/>
      <c r="R33" s="48"/>
      <c r="S33" s="51" t="str">
        <f t="shared" si="12"/>
        <v xml:space="preserve">  </v>
      </c>
      <c r="T33" s="52" t="str">
        <f t="shared" si="2"/>
        <v xml:space="preserve">  </v>
      </c>
      <c r="U33" s="48"/>
      <c r="V33" s="34" t="str">
        <f t="shared" si="13"/>
        <v xml:space="preserve">  </v>
      </c>
      <c r="W33" s="34" t="str">
        <f t="shared" si="3"/>
        <v xml:space="preserve">  </v>
      </c>
      <c r="X33" s="42"/>
      <c r="Y33" s="35" t="str">
        <f t="shared" si="19"/>
        <v xml:space="preserve">  </v>
      </c>
      <c r="Z33" s="35" t="str">
        <f t="shared" si="14"/>
        <v xml:space="preserve">  </v>
      </c>
      <c r="AA33" s="50" t="str">
        <f t="shared" si="15"/>
        <v xml:space="preserve">  </v>
      </c>
      <c r="AB33" s="50" t="str">
        <f t="shared" si="20"/>
        <v xml:space="preserve">  </v>
      </c>
      <c r="AC33" s="50" t="str">
        <f t="shared" si="21"/>
        <v xml:space="preserve">  </v>
      </c>
      <c r="AD33" s="42"/>
    </row>
    <row r="34" spans="1:30" ht="15.75" x14ac:dyDescent="0.25">
      <c r="A34" s="14"/>
      <c r="B34" s="14" t="str">
        <f t="shared" si="4"/>
        <v xml:space="preserve">  </v>
      </c>
      <c r="C34" s="42" t="str">
        <f t="shared" si="5"/>
        <v xml:space="preserve">  </v>
      </c>
      <c r="D34" s="35" t="str">
        <f t="shared" si="16"/>
        <v xml:space="preserve">  </v>
      </c>
      <c r="E34" s="35">
        <f t="shared" si="0"/>
        <v>0</v>
      </c>
      <c r="F34" s="35" t="str">
        <f t="shared" si="6"/>
        <v xml:space="preserve">  </v>
      </c>
      <c r="G34" s="35" t="str">
        <f t="shared" si="7"/>
        <v xml:space="preserve">  </v>
      </c>
      <c r="H34" s="35" t="str">
        <f>IF(G34&lt;=Questionnaire!$I$7,"PY",IF(G34&lt;=Questionnaire!$I$4,"CY","  "))</f>
        <v xml:space="preserve">  </v>
      </c>
      <c r="I34" s="48"/>
      <c r="J34" s="49" t="str">
        <f t="shared" si="8"/>
        <v xml:space="preserve">  </v>
      </c>
      <c r="K34" s="34" t="str">
        <f t="shared" si="17"/>
        <v xml:space="preserve">  </v>
      </c>
      <c r="L34" s="50" t="str">
        <f t="shared" si="9"/>
        <v xml:space="preserve">  </v>
      </c>
      <c r="M34" s="50" t="str">
        <f t="shared" si="18"/>
        <v xml:space="preserve">  </v>
      </c>
      <c r="N34" s="50" t="str">
        <f t="shared" si="10"/>
        <v xml:space="preserve">  </v>
      </c>
      <c r="O34" s="50" t="str">
        <f t="shared" si="11"/>
        <v xml:space="preserve">  </v>
      </c>
      <c r="P34" s="50" t="str">
        <f t="shared" si="1"/>
        <v xml:space="preserve">  </v>
      </c>
      <c r="Q34" s="42"/>
      <c r="R34" s="48"/>
      <c r="S34" s="51" t="str">
        <f t="shared" si="12"/>
        <v xml:space="preserve">  </v>
      </c>
      <c r="T34" s="52" t="str">
        <f t="shared" si="2"/>
        <v xml:space="preserve">  </v>
      </c>
      <c r="U34" s="48"/>
      <c r="V34" s="34" t="str">
        <f t="shared" si="13"/>
        <v xml:space="preserve">  </v>
      </c>
      <c r="W34" s="34" t="str">
        <f t="shared" si="3"/>
        <v xml:space="preserve">  </v>
      </c>
      <c r="X34" s="42"/>
      <c r="Y34" s="35" t="str">
        <f t="shared" si="19"/>
        <v xml:space="preserve">  </v>
      </c>
      <c r="Z34" s="35" t="str">
        <f t="shared" si="14"/>
        <v xml:space="preserve">  </v>
      </c>
      <c r="AA34" s="50" t="str">
        <f t="shared" si="15"/>
        <v xml:space="preserve">  </v>
      </c>
      <c r="AB34" s="50" t="str">
        <f t="shared" si="20"/>
        <v xml:space="preserve">  </v>
      </c>
      <c r="AC34" s="50" t="str">
        <f t="shared" si="21"/>
        <v xml:space="preserve">  </v>
      </c>
      <c r="AD34" s="42"/>
    </row>
    <row r="35" spans="1:30" ht="15.75" x14ac:dyDescent="0.25">
      <c r="A35" s="14"/>
      <c r="B35" s="14" t="str">
        <f t="shared" si="4"/>
        <v xml:space="preserve">  </v>
      </c>
      <c r="C35" s="42" t="str">
        <f t="shared" si="5"/>
        <v xml:space="preserve">  </v>
      </c>
      <c r="D35" s="35" t="str">
        <f t="shared" si="16"/>
        <v xml:space="preserve">  </v>
      </c>
      <c r="E35" s="35">
        <f t="shared" si="0"/>
        <v>0</v>
      </c>
      <c r="F35" s="35" t="str">
        <f t="shared" si="6"/>
        <v xml:space="preserve">  </v>
      </c>
      <c r="G35" s="35" t="str">
        <f t="shared" si="7"/>
        <v xml:space="preserve">  </v>
      </c>
      <c r="H35" s="35" t="str">
        <f>IF(G35&lt;=Questionnaire!$I$7,"PY",IF(G35&lt;=Questionnaire!$I$4,"CY","  "))</f>
        <v xml:space="preserve">  </v>
      </c>
      <c r="I35" s="48"/>
      <c r="J35" s="49" t="str">
        <f t="shared" si="8"/>
        <v xml:space="preserve">  </v>
      </c>
      <c r="K35" s="34" t="str">
        <f t="shared" si="17"/>
        <v xml:space="preserve">  </v>
      </c>
      <c r="L35" s="50" t="str">
        <f t="shared" si="9"/>
        <v xml:space="preserve">  </v>
      </c>
      <c r="M35" s="50" t="str">
        <f t="shared" si="18"/>
        <v xml:space="preserve">  </v>
      </c>
      <c r="N35" s="50" t="str">
        <f t="shared" si="10"/>
        <v xml:space="preserve">  </v>
      </c>
      <c r="O35" s="50" t="str">
        <f t="shared" si="11"/>
        <v xml:space="preserve">  </v>
      </c>
      <c r="P35" s="50" t="str">
        <f t="shared" si="1"/>
        <v xml:space="preserve">  </v>
      </c>
      <c r="Q35" s="42"/>
      <c r="R35" s="48"/>
      <c r="S35" s="51" t="str">
        <f t="shared" si="12"/>
        <v xml:space="preserve">  </v>
      </c>
      <c r="T35" s="52" t="str">
        <f t="shared" si="2"/>
        <v xml:space="preserve">  </v>
      </c>
      <c r="U35" s="48"/>
      <c r="V35" s="34" t="str">
        <f t="shared" si="13"/>
        <v xml:space="preserve">  </v>
      </c>
      <c r="W35" s="34" t="str">
        <f t="shared" si="3"/>
        <v xml:space="preserve">  </v>
      </c>
      <c r="X35" s="42"/>
      <c r="Y35" s="35" t="str">
        <f t="shared" si="19"/>
        <v xml:space="preserve">  </v>
      </c>
      <c r="Z35" s="35" t="str">
        <f t="shared" si="14"/>
        <v xml:space="preserve">  </v>
      </c>
      <c r="AA35" s="50" t="str">
        <f t="shared" si="15"/>
        <v xml:space="preserve">  </v>
      </c>
      <c r="AB35" s="50" t="str">
        <f t="shared" si="20"/>
        <v xml:space="preserve">  </v>
      </c>
      <c r="AC35" s="50" t="str">
        <f t="shared" si="21"/>
        <v xml:space="preserve">  </v>
      </c>
      <c r="AD35" s="42"/>
    </row>
    <row r="36" spans="1:30" ht="15.75" x14ac:dyDescent="0.25">
      <c r="A36" s="14"/>
      <c r="B36" s="14" t="str">
        <f t="shared" si="4"/>
        <v xml:space="preserve">  </v>
      </c>
      <c r="C36" s="42" t="str">
        <f t="shared" si="5"/>
        <v xml:space="preserve">  </v>
      </c>
      <c r="D36" s="35" t="str">
        <f t="shared" si="16"/>
        <v xml:space="preserve">  </v>
      </c>
      <c r="E36" s="35">
        <f t="shared" si="0"/>
        <v>0</v>
      </c>
      <c r="F36" s="35" t="str">
        <f t="shared" si="6"/>
        <v xml:space="preserve">  </v>
      </c>
      <c r="G36" s="35" t="str">
        <f t="shared" si="7"/>
        <v xml:space="preserve">  </v>
      </c>
      <c r="H36" s="35" t="str">
        <f>IF(G36&lt;=Questionnaire!$I$7,"PY",IF(G36&lt;=Questionnaire!$I$4,"CY","  "))</f>
        <v xml:space="preserve">  </v>
      </c>
      <c r="I36" s="48"/>
      <c r="J36" s="49" t="str">
        <f t="shared" si="8"/>
        <v xml:space="preserve">  </v>
      </c>
      <c r="K36" s="34" t="str">
        <f t="shared" si="17"/>
        <v xml:space="preserve">  </v>
      </c>
      <c r="L36" s="50" t="str">
        <f t="shared" si="9"/>
        <v xml:space="preserve">  </v>
      </c>
      <c r="M36" s="50" t="str">
        <f t="shared" si="18"/>
        <v xml:space="preserve">  </v>
      </c>
      <c r="N36" s="50" t="str">
        <f t="shared" si="10"/>
        <v xml:space="preserve">  </v>
      </c>
      <c r="O36" s="50" t="str">
        <f t="shared" si="11"/>
        <v xml:space="preserve">  </v>
      </c>
      <c r="P36" s="50" t="str">
        <f t="shared" si="1"/>
        <v xml:space="preserve">  </v>
      </c>
      <c r="Q36" s="42"/>
      <c r="R36" s="53"/>
      <c r="S36" s="51" t="str">
        <f t="shared" si="12"/>
        <v xml:space="preserve">  </v>
      </c>
      <c r="T36" s="52" t="str">
        <f t="shared" si="2"/>
        <v xml:space="preserve">  </v>
      </c>
      <c r="U36" s="53"/>
      <c r="V36" s="34" t="str">
        <f t="shared" si="13"/>
        <v xml:space="preserve">  </v>
      </c>
      <c r="W36" s="34" t="str">
        <f t="shared" si="3"/>
        <v xml:space="preserve">  </v>
      </c>
      <c r="X36" s="42"/>
      <c r="Y36" s="35" t="str">
        <f t="shared" si="19"/>
        <v xml:space="preserve">  </v>
      </c>
      <c r="Z36" s="35" t="str">
        <f t="shared" si="14"/>
        <v xml:space="preserve">  </v>
      </c>
      <c r="AA36" s="50" t="str">
        <f t="shared" si="15"/>
        <v xml:space="preserve">  </v>
      </c>
      <c r="AB36" s="50" t="str">
        <f t="shared" si="20"/>
        <v xml:space="preserve">  </v>
      </c>
      <c r="AC36" s="50" t="str">
        <f t="shared" si="21"/>
        <v xml:space="preserve">  </v>
      </c>
      <c r="AD36" s="42"/>
    </row>
    <row r="37" spans="1:30" ht="15.75" x14ac:dyDescent="0.25">
      <c r="A37" s="14"/>
      <c r="B37" s="14" t="str">
        <f t="shared" si="4"/>
        <v xml:space="preserve">  </v>
      </c>
      <c r="C37" s="42" t="str">
        <f t="shared" si="5"/>
        <v xml:space="preserve">  </v>
      </c>
      <c r="D37" s="35" t="str">
        <f t="shared" si="16"/>
        <v xml:space="preserve">  </v>
      </c>
      <c r="E37" s="35">
        <f t="shared" si="0"/>
        <v>0</v>
      </c>
      <c r="F37" s="35" t="str">
        <f t="shared" si="6"/>
        <v xml:space="preserve">  </v>
      </c>
      <c r="G37" s="35" t="str">
        <f t="shared" si="7"/>
        <v xml:space="preserve">  </v>
      </c>
      <c r="H37" s="35" t="str">
        <f>IF(G37&lt;=Questionnaire!$I$7,"PY",IF(G37&lt;=Questionnaire!$I$4,"CY","  "))</f>
        <v xml:space="preserve">  </v>
      </c>
      <c r="I37" s="48"/>
      <c r="J37" s="49" t="str">
        <f t="shared" si="8"/>
        <v xml:space="preserve">  </v>
      </c>
      <c r="K37" s="34" t="str">
        <f t="shared" si="17"/>
        <v xml:space="preserve">  </v>
      </c>
      <c r="L37" s="50" t="str">
        <f t="shared" si="9"/>
        <v xml:space="preserve">  </v>
      </c>
      <c r="M37" s="50" t="str">
        <f t="shared" si="18"/>
        <v xml:space="preserve">  </v>
      </c>
      <c r="N37" s="50" t="str">
        <f t="shared" si="10"/>
        <v xml:space="preserve">  </v>
      </c>
      <c r="O37" s="50" t="str">
        <f t="shared" si="11"/>
        <v xml:space="preserve">  </v>
      </c>
      <c r="P37" s="50" t="str">
        <f t="shared" si="1"/>
        <v xml:space="preserve">  </v>
      </c>
      <c r="Q37" s="42"/>
      <c r="R37" s="53"/>
      <c r="S37" s="51" t="str">
        <f t="shared" si="12"/>
        <v xml:space="preserve">  </v>
      </c>
      <c r="T37" s="52" t="str">
        <f t="shared" si="2"/>
        <v xml:space="preserve">  </v>
      </c>
      <c r="U37" s="53"/>
      <c r="V37" s="34" t="str">
        <f t="shared" si="13"/>
        <v xml:space="preserve">  </v>
      </c>
      <c r="W37" s="34" t="str">
        <f t="shared" si="3"/>
        <v xml:space="preserve">  </v>
      </c>
      <c r="X37" s="42"/>
      <c r="Y37" s="35" t="str">
        <f t="shared" si="19"/>
        <v xml:space="preserve">  </v>
      </c>
      <c r="Z37" s="35" t="str">
        <f t="shared" si="14"/>
        <v xml:space="preserve">  </v>
      </c>
      <c r="AA37" s="50" t="str">
        <f t="shared" si="15"/>
        <v xml:space="preserve">  </v>
      </c>
      <c r="AB37" s="50" t="str">
        <f t="shared" si="20"/>
        <v xml:space="preserve">  </v>
      </c>
      <c r="AC37" s="50" t="str">
        <f t="shared" si="21"/>
        <v xml:space="preserve">  </v>
      </c>
      <c r="AD37" s="42"/>
    </row>
    <row r="38" spans="1:30" ht="15.75" x14ac:dyDescent="0.25">
      <c r="A38" s="14"/>
      <c r="B38" s="14" t="str">
        <f t="shared" si="4"/>
        <v xml:space="preserve">  </v>
      </c>
      <c r="C38" s="42" t="str">
        <f t="shared" si="5"/>
        <v xml:space="preserve">  </v>
      </c>
      <c r="D38" s="35" t="str">
        <f t="shared" si="16"/>
        <v xml:space="preserve">  </v>
      </c>
      <c r="E38" s="35">
        <f t="shared" si="0"/>
        <v>0</v>
      </c>
      <c r="F38" s="35" t="str">
        <f t="shared" si="6"/>
        <v xml:space="preserve">  </v>
      </c>
      <c r="G38" s="35" t="str">
        <f t="shared" si="7"/>
        <v xml:space="preserve">  </v>
      </c>
      <c r="H38" s="35" t="str">
        <f>IF(G38&lt;=Questionnaire!$I$7,"PY",IF(G38&lt;=Questionnaire!$I$4,"CY","  "))</f>
        <v xml:space="preserve">  </v>
      </c>
      <c r="I38" s="48"/>
      <c r="J38" s="49" t="str">
        <f t="shared" si="8"/>
        <v xml:space="preserve">  </v>
      </c>
      <c r="K38" s="34" t="str">
        <f t="shared" si="17"/>
        <v xml:space="preserve">  </v>
      </c>
      <c r="L38" s="50" t="str">
        <f t="shared" si="9"/>
        <v xml:space="preserve">  </v>
      </c>
      <c r="M38" s="50" t="str">
        <f t="shared" si="18"/>
        <v xml:space="preserve">  </v>
      </c>
      <c r="N38" s="50" t="str">
        <f t="shared" si="10"/>
        <v xml:space="preserve">  </v>
      </c>
      <c r="O38" s="50" t="str">
        <f t="shared" si="11"/>
        <v xml:space="preserve">  </v>
      </c>
      <c r="P38" s="50" t="str">
        <f t="shared" si="1"/>
        <v xml:space="preserve">  </v>
      </c>
      <c r="Q38" s="42"/>
      <c r="R38" s="53"/>
      <c r="S38" s="51" t="str">
        <f t="shared" si="12"/>
        <v xml:space="preserve">  </v>
      </c>
      <c r="T38" s="52" t="str">
        <f t="shared" si="2"/>
        <v xml:space="preserve">  </v>
      </c>
      <c r="U38" s="53"/>
      <c r="V38" s="34" t="str">
        <f t="shared" si="13"/>
        <v xml:space="preserve">  </v>
      </c>
      <c r="W38" s="34" t="str">
        <f t="shared" si="3"/>
        <v xml:space="preserve">  </v>
      </c>
      <c r="X38" s="42"/>
      <c r="Y38" s="35" t="str">
        <f t="shared" si="19"/>
        <v xml:space="preserve">  </v>
      </c>
      <c r="Z38" s="35" t="str">
        <f t="shared" si="14"/>
        <v xml:space="preserve">  </v>
      </c>
      <c r="AA38" s="50" t="str">
        <f t="shared" si="15"/>
        <v xml:space="preserve">  </v>
      </c>
      <c r="AB38" s="50" t="str">
        <f t="shared" si="20"/>
        <v xml:space="preserve">  </v>
      </c>
      <c r="AC38" s="50" t="str">
        <f t="shared" si="21"/>
        <v xml:space="preserve">  </v>
      </c>
      <c r="AD38" s="42"/>
    </row>
    <row r="39" spans="1:30" ht="15.75" x14ac:dyDescent="0.25">
      <c r="A39" s="14"/>
      <c r="B39" s="14" t="str">
        <f t="shared" si="4"/>
        <v xml:space="preserve">  </v>
      </c>
      <c r="C39" s="42" t="str">
        <f t="shared" si="5"/>
        <v xml:space="preserve">  </v>
      </c>
      <c r="D39" s="35" t="str">
        <f t="shared" si="16"/>
        <v xml:space="preserve">  </v>
      </c>
      <c r="E39" s="35">
        <f t="shared" si="0"/>
        <v>0</v>
      </c>
      <c r="F39" s="35" t="str">
        <f t="shared" si="6"/>
        <v xml:space="preserve">  </v>
      </c>
      <c r="G39" s="35" t="str">
        <f t="shared" si="7"/>
        <v xml:space="preserve">  </v>
      </c>
      <c r="H39" s="35" t="str">
        <f>IF(G39&lt;=Questionnaire!$I$7,"PY",IF(G39&lt;=Questionnaire!$I$4,"CY","  "))</f>
        <v xml:space="preserve">  </v>
      </c>
      <c r="I39" s="48"/>
      <c r="J39" s="49" t="str">
        <f t="shared" si="8"/>
        <v xml:space="preserve">  </v>
      </c>
      <c r="K39" s="34" t="str">
        <f t="shared" si="17"/>
        <v xml:space="preserve">  </v>
      </c>
      <c r="L39" s="50" t="str">
        <f t="shared" si="9"/>
        <v xml:space="preserve">  </v>
      </c>
      <c r="M39" s="50" t="str">
        <f t="shared" si="18"/>
        <v xml:space="preserve">  </v>
      </c>
      <c r="N39" s="50" t="str">
        <f t="shared" si="10"/>
        <v xml:space="preserve">  </v>
      </c>
      <c r="O39" s="50" t="str">
        <f t="shared" si="11"/>
        <v xml:space="preserve">  </v>
      </c>
      <c r="P39" s="50" t="str">
        <f t="shared" si="1"/>
        <v xml:space="preserve">  </v>
      </c>
      <c r="Q39" s="42"/>
      <c r="R39" s="53"/>
      <c r="S39" s="51" t="str">
        <f t="shared" si="12"/>
        <v xml:space="preserve">  </v>
      </c>
      <c r="T39" s="52" t="str">
        <f t="shared" si="2"/>
        <v xml:space="preserve">  </v>
      </c>
      <c r="U39" s="53"/>
      <c r="V39" s="34" t="str">
        <f t="shared" si="13"/>
        <v xml:space="preserve">  </v>
      </c>
      <c r="W39" s="34" t="str">
        <f t="shared" si="3"/>
        <v xml:space="preserve">  </v>
      </c>
      <c r="X39" s="42"/>
      <c r="Y39" s="35" t="str">
        <f t="shared" si="19"/>
        <v xml:space="preserve">  </v>
      </c>
      <c r="Z39" s="35" t="str">
        <f t="shared" si="14"/>
        <v xml:space="preserve">  </v>
      </c>
      <c r="AA39" s="50" t="str">
        <f t="shared" si="15"/>
        <v xml:space="preserve">  </v>
      </c>
      <c r="AB39" s="50" t="str">
        <f t="shared" si="20"/>
        <v xml:space="preserve">  </v>
      </c>
      <c r="AC39" s="50" t="str">
        <f t="shared" si="21"/>
        <v xml:space="preserve">  </v>
      </c>
      <c r="AD39" s="42"/>
    </row>
    <row r="40" spans="1:30" ht="15.75" x14ac:dyDescent="0.25">
      <c r="A40" s="14"/>
      <c r="B40" s="14" t="str">
        <f t="shared" si="4"/>
        <v xml:space="preserve">  </v>
      </c>
      <c r="C40" s="42" t="str">
        <f t="shared" si="5"/>
        <v xml:space="preserve">  </v>
      </c>
      <c r="D40" s="35" t="str">
        <f t="shared" si="16"/>
        <v xml:space="preserve">  </v>
      </c>
      <c r="E40" s="35">
        <f t="shared" si="0"/>
        <v>0</v>
      </c>
      <c r="F40" s="35" t="str">
        <f t="shared" si="6"/>
        <v xml:space="preserve">  </v>
      </c>
      <c r="G40" s="35" t="str">
        <f t="shared" si="7"/>
        <v xml:space="preserve">  </v>
      </c>
      <c r="H40" s="35" t="str">
        <f>IF(G40&lt;=Questionnaire!$I$7,"PY",IF(G40&lt;=Questionnaire!$I$4,"CY","  "))</f>
        <v xml:space="preserve">  </v>
      </c>
      <c r="I40" s="48"/>
      <c r="J40" s="49" t="str">
        <f t="shared" si="8"/>
        <v xml:space="preserve">  </v>
      </c>
      <c r="K40" s="34" t="str">
        <f t="shared" si="17"/>
        <v xml:space="preserve">  </v>
      </c>
      <c r="L40" s="50" t="str">
        <f t="shared" si="9"/>
        <v xml:space="preserve">  </v>
      </c>
      <c r="M40" s="50" t="str">
        <f t="shared" si="18"/>
        <v xml:space="preserve">  </v>
      </c>
      <c r="N40" s="50" t="str">
        <f t="shared" si="10"/>
        <v xml:space="preserve">  </v>
      </c>
      <c r="O40" s="50" t="str">
        <f t="shared" si="11"/>
        <v xml:space="preserve">  </v>
      </c>
      <c r="P40" s="50" t="str">
        <f t="shared" si="1"/>
        <v xml:space="preserve">  </v>
      </c>
      <c r="Q40" s="42"/>
      <c r="R40" s="53"/>
      <c r="S40" s="51" t="str">
        <f t="shared" si="12"/>
        <v xml:space="preserve">  </v>
      </c>
      <c r="T40" s="52" t="str">
        <f t="shared" si="2"/>
        <v xml:space="preserve">  </v>
      </c>
      <c r="U40" s="53"/>
      <c r="V40" s="34" t="str">
        <f t="shared" si="13"/>
        <v xml:space="preserve">  </v>
      </c>
      <c r="W40" s="34" t="str">
        <f t="shared" si="3"/>
        <v xml:space="preserve">  </v>
      </c>
      <c r="X40" s="42"/>
      <c r="Y40" s="35" t="str">
        <f t="shared" si="19"/>
        <v xml:space="preserve">  </v>
      </c>
      <c r="Z40" s="35" t="str">
        <f t="shared" si="14"/>
        <v xml:space="preserve">  </v>
      </c>
      <c r="AA40" s="50" t="str">
        <f t="shared" si="15"/>
        <v xml:space="preserve">  </v>
      </c>
      <c r="AB40" s="50" t="str">
        <f t="shared" si="20"/>
        <v xml:space="preserve">  </v>
      </c>
      <c r="AC40" s="50" t="str">
        <f t="shared" si="21"/>
        <v xml:space="preserve">  </v>
      </c>
      <c r="AD40" s="42"/>
    </row>
    <row r="41" spans="1:30" ht="15.75" x14ac:dyDescent="0.25">
      <c r="A41" s="14"/>
      <c r="B41" s="14" t="str">
        <f t="shared" si="4"/>
        <v xml:space="preserve">  </v>
      </c>
      <c r="C41" s="42" t="str">
        <f t="shared" si="5"/>
        <v xml:space="preserve">  </v>
      </c>
      <c r="D41" s="35" t="str">
        <f t="shared" si="16"/>
        <v xml:space="preserve">  </v>
      </c>
      <c r="E41" s="35">
        <f t="shared" si="0"/>
        <v>0</v>
      </c>
      <c r="F41" s="35" t="str">
        <f t="shared" si="6"/>
        <v xml:space="preserve">  </v>
      </c>
      <c r="G41" s="35" t="str">
        <f t="shared" si="7"/>
        <v xml:space="preserve">  </v>
      </c>
      <c r="H41" s="35" t="str">
        <f>IF(G41&lt;=Questionnaire!$I$7,"PY",IF(G41&lt;=Questionnaire!$I$4,"CY","  "))</f>
        <v xml:space="preserve">  </v>
      </c>
      <c r="I41" s="48"/>
      <c r="J41" s="49" t="str">
        <f t="shared" si="8"/>
        <v xml:space="preserve">  </v>
      </c>
      <c r="K41" s="34" t="str">
        <f t="shared" si="17"/>
        <v xml:space="preserve">  </v>
      </c>
      <c r="L41" s="50" t="str">
        <f t="shared" si="9"/>
        <v xml:space="preserve">  </v>
      </c>
      <c r="M41" s="50" t="str">
        <f t="shared" si="18"/>
        <v xml:space="preserve">  </v>
      </c>
      <c r="N41" s="50" t="str">
        <f t="shared" si="10"/>
        <v xml:space="preserve">  </v>
      </c>
      <c r="O41" s="50" t="str">
        <f t="shared" si="11"/>
        <v xml:space="preserve">  </v>
      </c>
      <c r="P41" s="50" t="str">
        <f t="shared" si="1"/>
        <v xml:space="preserve">  </v>
      </c>
      <c r="Q41" s="42"/>
      <c r="R41" s="53"/>
      <c r="S41" s="51" t="str">
        <f t="shared" si="12"/>
        <v xml:space="preserve">  </v>
      </c>
      <c r="T41" s="52" t="str">
        <f t="shared" si="2"/>
        <v xml:space="preserve">  </v>
      </c>
      <c r="U41" s="53"/>
      <c r="V41" s="34" t="str">
        <f t="shared" si="13"/>
        <v xml:space="preserve">  </v>
      </c>
      <c r="W41" s="34" t="str">
        <f t="shared" si="3"/>
        <v xml:space="preserve">  </v>
      </c>
      <c r="X41" s="42"/>
      <c r="Y41" s="35" t="str">
        <f t="shared" si="19"/>
        <v xml:space="preserve">  </v>
      </c>
      <c r="Z41" s="35" t="str">
        <f t="shared" si="14"/>
        <v xml:space="preserve">  </v>
      </c>
      <c r="AA41" s="50" t="str">
        <f t="shared" si="15"/>
        <v xml:space="preserve">  </v>
      </c>
      <c r="AB41" s="50" t="str">
        <f t="shared" si="20"/>
        <v xml:space="preserve">  </v>
      </c>
      <c r="AC41" s="50" t="str">
        <f t="shared" si="21"/>
        <v xml:space="preserve">  </v>
      </c>
      <c r="AD41" s="42"/>
    </row>
    <row r="42" spans="1:30" ht="15.75" x14ac:dyDescent="0.25">
      <c r="A42" s="14"/>
      <c r="B42" s="14" t="str">
        <f t="shared" si="4"/>
        <v xml:space="preserve">  </v>
      </c>
      <c r="C42" s="42" t="str">
        <f t="shared" si="5"/>
        <v xml:space="preserve">  </v>
      </c>
      <c r="D42" s="35" t="str">
        <f t="shared" si="16"/>
        <v xml:space="preserve">  </v>
      </c>
      <c r="E42" s="35">
        <f t="shared" si="0"/>
        <v>0</v>
      </c>
      <c r="F42" s="35" t="str">
        <f t="shared" si="6"/>
        <v xml:space="preserve">  </v>
      </c>
      <c r="G42" s="35" t="str">
        <f t="shared" si="7"/>
        <v xml:space="preserve">  </v>
      </c>
      <c r="H42" s="35" t="str">
        <f>IF(G42&lt;=Questionnaire!$I$7,"PY",IF(G42&lt;=Questionnaire!$I$4,"CY","  "))</f>
        <v xml:space="preserve">  </v>
      </c>
      <c r="I42" s="48"/>
      <c r="J42" s="49" t="str">
        <f t="shared" si="8"/>
        <v xml:space="preserve">  </v>
      </c>
      <c r="K42" s="34" t="str">
        <f t="shared" si="17"/>
        <v xml:space="preserve">  </v>
      </c>
      <c r="L42" s="50" t="str">
        <f t="shared" si="9"/>
        <v xml:space="preserve">  </v>
      </c>
      <c r="M42" s="50" t="str">
        <f t="shared" si="18"/>
        <v xml:space="preserve">  </v>
      </c>
      <c r="N42" s="50" t="str">
        <f t="shared" si="10"/>
        <v xml:space="preserve">  </v>
      </c>
      <c r="O42" s="50" t="str">
        <f t="shared" si="11"/>
        <v xml:space="preserve">  </v>
      </c>
      <c r="P42" s="50" t="str">
        <f t="shared" si="1"/>
        <v xml:space="preserve">  </v>
      </c>
      <c r="Q42" s="42"/>
      <c r="R42" s="53"/>
      <c r="S42" s="51" t="str">
        <f t="shared" si="12"/>
        <v xml:space="preserve">  </v>
      </c>
      <c r="T42" s="52" t="str">
        <f t="shared" si="2"/>
        <v xml:space="preserve">  </v>
      </c>
      <c r="U42" s="53"/>
      <c r="V42" s="34" t="str">
        <f t="shared" si="13"/>
        <v xml:space="preserve">  </v>
      </c>
      <c r="W42" s="34" t="str">
        <f t="shared" si="3"/>
        <v xml:space="preserve">  </v>
      </c>
      <c r="X42" s="42"/>
      <c r="Y42" s="35" t="str">
        <f t="shared" si="19"/>
        <v xml:space="preserve">  </v>
      </c>
      <c r="Z42" s="35" t="str">
        <f t="shared" si="14"/>
        <v xml:space="preserve">  </v>
      </c>
      <c r="AA42" s="50" t="str">
        <f t="shared" si="15"/>
        <v xml:space="preserve">  </v>
      </c>
      <c r="AB42" s="50" t="str">
        <f t="shared" si="20"/>
        <v xml:space="preserve">  </v>
      </c>
      <c r="AC42" s="50" t="str">
        <f t="shared" si="21"/>
        <v xml:space="preserve">  </v>
      </c>
      <c r="AD42" s="42"/>
    </row>
    <row r="43" spans="1:30" ht="15.75" x14ac:dyDescent="0.25">
      <c r="A43" s="14"/>
      <c r="B43" s="14" t="str">
        <f t="shared" si="4"/>
        <v xml:space="preserve">  </v>
      </c>
      <c r="C43" s="42" t="str">
        <f t="shared" si="5"/>
        <v xml:space="preserve">  </v>
      </c>
      <c r="D43" s="35" t="str">
        <f t="shared" si="16"/>
        <v xml:space="preserve">  </v>
      </c>
      <c r="E43" s="35">
        <f t="shared" si="0"/>
        <v>0</v>
      </c>
      <c r="F43" s="35" t="str">
        <f t="shared" si="6"/>
        <v xml:space="preserve">  </v>
      </c>
      <c r="G43" s="35" t="str">
        <f t="shared" si="7"/>
        <v xml:space="preserve">  </v>
      </c>
      <c r="H43" s="35" t="str">
        <f>IF(G43&lt;=Questionnaire!$I$7,"PY",IF(G43&lt;=Questionnaire!$I$4,"CY","  "))</f>
        <v xml:space="preserve">  </v>
      </c>
      <c r="I43" s="48"/>
      <c r="J43" s="49" t="str">
        <f t="shared" si="8"/>
        <v xml:space="preserve">  </v>
      </c>
      <c r="K43" s="34" t="str">
        <f t="shared" si="17"/>
        <v xml:space="preserve">  </v>
      </c>
      <c r="L43" s="50" t="str">
        <f t="shared" si="9"/>
        <v xml:space="preserve">  </v>
      </c>
      <c r="M43" s="50" t="str">
        <f t="shared" si="18"/>
        <v xml:space="preserve">  </v>
      </c>
      <c r="N43" s="50" t="str">
        <f t="shared" si="10"/>
        <v xml:space="preserve">  </v>
      </c>
      <c r="O43" s="50" t="str">
        <f t="shared" si="11"/>
        <v xml:space="preserve">  </v>
      </c>
      <c r="P43" s="50" t="str">
        <f t="shared" si="1"/>
        <v xml:space="preserve">  </v>
      </c>
      <c r="Q43" s="42"/>
      <c r="R43" s="53"/>
      <c r="S43" s="51" t="str">
        <f t="shared" si="12"/>
        <v xml:space="preserve">  </v>
      </c>
      <c r="T43" s="52" t="str">
        <f t="shared" si="2"/>
        <v xml:space="preserve">  </v>
      </c>
      <c r="U43" s="53"/>
      <c r="V43" s="34" t="str">
        <f t="shared" si="13"/>
        <v xml:space="preserve">  </v>
      </c>
      <c r="W43" s="34" t="str">
        <f t="shared" si="3"/>
        <v xml:space="preserve">  </v>
      </c>
      <c r="X43" s="42"/>
      <c r="Y43" s="35" t="str">
        <f t="shared" si="19"/>
        <v xml:space="preserve">  </v>
      </c>
      <c r="Z43" s="35" t="str">
        <f t="shared" si="14"/>
        <v xml:space="preserve">  </v>
      </c>
      <c r="AA43" s="50" t="str">
        <f t="shared" si="15"/>
        <v xml:space="preserve">  </v>
      </c>
      <c r="AB43" s="50" t="str">
        <f t="shared" si="20"/>
        <v xml:space="preserve">  </v>
      </c>
      <c r="AC43" s="50" t="str">
        <f t="shared" si="21"/>
        <v xml:space="preserve">  </v>
      </c>
      <c r="AD43" s="42"/>
    </row>
    <row r="44" spans="1:30" ht="15.75" x14ac:dyDescent="0.25">
      <c r="A44" s="14"/>
      <c r="B44" s="14" t="str">
        <f t="shared" si="4"/>
        <v xml:space="preserve">  </v>
      </c>
      <c r="C44" s="42" t="str">
        <f t="shared" si="5"/>
        <v xml:space="preserve">  </v>
      </c>
      <c r="D44" s="35" t="str">
        <f t="shared" si="16"/>
        <v xml:space="preserve">  </v>
      </c>
      <c r="E44" s="35">
        <f t="shared" si="0"/>
        <v>0</v>
      </c>
      <c r="F44" s="35" t="str">
        <f t="shared" si="6"/>
        <v xml:space="preserve">  </v>
      </c>
      <c r="G44" s="35" t="str">
        <f t="shared" si="7"/>
        <v xml:space="preserve">  </v>
      </c>
      <c r="H44" s="35" t="str">
        <f>IF(G44&lt;=Questionnaire!$I$7,"PY",IF(G44&lt;=Questionnaire!$I$4,"CY","  "))</f>
        <v xml:space="preserve">  </v>
      </c>
      <c r="I44" s="48"/>
      <c r="J44" s="49" t="str">
        <f t="shared" si="8"/>
        <v xml:space="preserve">  </v>
      </c>
      <c r="K44" s="34" t="str">
        <f t="shared" si="17"/>
        <v xml:space="preserve">  </v>
      </c>
      <c r="L44" s="50" t="str">
        <f t="shared" si="9"/>
        <v xml:space="preserve">  </v>
      </c>
      <c r="M44" s="50" t="str">
        <f t="shared" si="18"/>
        <v xml:space="preserve">  </v>
      </c>
      <c r="N44" s="50" t="str">
        <f t="shared" si="10"/>
        <v xml:space="preserve">  </v>
      </c>
      <c r="O44" s="50" t="str">
        <f t="shared" si="11"/>
        <v xml:space="preserve">  </v>
      </c>
      <c r="P44" s="50" t="str">
        <f t="shared" si="1"/>
        <v xml:space="preserve">  </v>
      </c>
      <c r="Q44" s="42"/>
      <c r="R44" s="53"/>
      <c r="S44" s="51" t="str">
        <f t="shared" si="12"/>
        <v xml:space="preserve">  </v>
      </c>
      <c r="T44" s="52" t="str">
        <f t="shared" si="2"/>
        <v xml:space="preserve">  </v>
      </c>
      <c r="U44" s="53"/>
      <c r="V44" s="34" t="str">
        <f t="shared" si="13"/>
        <v xml:space="preserve">  </v>
      </c>
      <c r="W44" s="34" t="str">
        <f t="shared" si="3"/>
        <v xml:space="preserve">  </v>
      </c>
      <c r="X44" s="42"/>
      <c r="Y44" s="35" t="str">
        <f t="shared" si="19"/>
        <v xml:space="preserve">  </v>
      </c>
      <c r="Z44" s="35" t="str">
        <f t="shared" si="14"/>
        <v xml:space="preserve">  </v>
      </c>
      <c r="AA44" s="50" t="str">
        <f t="shared" si="15"/>
        <v xml:space="preserve">  </v>
      </c>
      <c r="AB44" s="50" t="str">
        <f t="shared" si="20"/>
        <v xml:space="preserve">  </v>
      </c>
      <c r="AC44" s="50" t="str">
        <f t="shared" si="21"/>
        <v xml:space="preserve">  </v>
      </c>
      <c r="AD44" s="42"/>
    </row>
    <row r="45" spans="1:30" ht="15.75" x14ac:dyDescent="0.25">
      <c r="A45" s="14"/>
      <c r="B45" s="14" t="str">
        <f t="shared" si="4"/>
        <v xml:space="preserve">  </v>
      </c>
      <c r="C45" s="42" t="str">
        <f t="shared" si="5"/>
        <v xml:space="preserve">  </v>
      </c>
      <c r="D45" s="35" t="str">
        <f t="shared" si="16"/>
        <v xml:space="preserve">  </v>
      </c>
      <c r="E45" s="35">
        <f t="shared" si="0"/>
        <v>0</v>
      </c>
      <c r="F45" s="35" t="str">
        <f t="shared" si="6"/>
        <v xml:space="preserve">  </v>
      </c>
      <c r="G45" s="35" t="str">
        <f t="shared" si="7"/>
        <v xml:space="preserve">  </v>
      </c>
      <c r="H45" s="35" t="str">
        <f>IF(G45&lt;=Questionnaire!$I$7,"PY",IF(G45&lt;=Questionnaire!$I$4,"CY","  "))</f>
        <v xml:space="preserve">  </v>
      </c>
      <c r="I45" s="48"/>
      <c r="J45" s="49" t="str">
        <f t="shared" si="8"/>
        <v xml:space="preserve">  </v>
      </c>
      <c r="K45" s="34" t="str">
        <f t="shared" si="17"/>
        <v xml:space="preserve">  </v>
      </c>
      <c r="L45" s="50" t="str">
        <f t="shared" si="9"/>
        <v xml:space="preserve">  </v>
      </c>
      <c r="M45" s="50" t="str">
        <f t="shared" si="18"/>
        <v xml:space="preserve">  </v>
      </c>
      <c r="N45" s="50" t="str">
        <f t="shared" si="10"/>
        <v xml:space="preserve">  </v>
      </c>
      <c r="O45" s="50" t="str">
        <f t="shared" si="11"/>
        <v xml:space="preserve">  </v>
      </c>
      <c r="P45" s="50" t="str">
        <f t="shared" si="1"/>
        <v xml:space="preserve">  </v>
      </c>
      <c r="Q45" s="42"/>
      <c r="R45" s="53"/>
      <c r="S45" s="51" t="str">
        <f t="shared" si="12"/>
        <v xml:space="preserve">  </v>
      </c>
      <c r="T45" s="52" t="str">
        <f t="shared" si="2"/>
        <v xml:space="preserve">  </v>
      </c>
      <c r="U45" s="53"/>
      <c r="V45" s="34" t="str">
        <f t="shared" si="13"/>
        <v xml:space="preserve">  </v>
      </c>
      <c r="W45" s="34" t="str">
        <f t="shared" si="3"/>
        <v xml:space="preserve">  </v>
      </c>
      <c r="X45" s="42"/>
      <c r="Y45" s="35" t="str">
        <f t="shared" si="19"/>
        <v xml:space="preserve">  </v>
      </c>
      <c r="Z45" s="35" t="str">
        <f t="shared" si="14"/>
        <v xml:space="preserve">  </v>
      </c>
      <c r="AA45" s="50" t="str">
        <f t="shared" si="15"/>
        <v xml:space="preserve">  </v>
      </c>
      <c r="AB45" s="50" t="str">
        <f t="shared" si="20"/>
        <v xml:space="preserve">  </v>
      </c>
      <c r="AC45" s="50" t="str">
        <f t="shared" si="21"/>
        <v xml:space="preserve">  </v>
      </c>
      <c r="AD45" s="42"/>
    </row>
    <row r="46" spans="1:30" ht="15.75" x14ac:dyDescent="0.25">
      <c r="A46" s="14"/>
      <c r="B46" s="14" t="str">
        <f t="shared" si="4"/>
        <v xml:space="preserve">  </v>
      </c>
      <c r="C46" s="42" t="str">
        <f t="shared" si="5"/>
        <v xml:space="preserve">  </v>
      </c>
      <c r="D46" s="35" t="str">
        <f t="shared" si="16"/>
        <v xml:space="preserve">  </v>
      </c>
      <c r="E46" s="35">
        <f t="shared" si="0"/>
        <v>0</v>
      </c>
      <c r="F46" s="35" t="str">
        <f t="shared" si="6"/>
        <v xml:space="preserve">  </v>
      </c>
      <c r="G46" s="35" t="str">
        <f t="shared" si="7"/>
        <v xml:space="preserve">  </v>
      </c>
      <c r="H46" s="35" t="str">
        <f>IF(G46&lt;=Questionnaire!$I$7,"PY",IF(G46&lt;=Questionnaire!$I$4,"CY","  "))</f>
        <v xml:space="preserve">  </v>
      </c>
      <c r="I46" s="48"/>
      <c r="J46" s="49" t="str">
        <f t="shared" si="8"/>
        <v xml:space="preserve">  </v>
      </c>
      <c r="K46" s="34" t="str">
        <f t="shared" si="17"/>
        <v xml:space="preserve">  </v>
      </c>
      <c r="L46" s="50" t="str">
        <f t="shared" si="9"/>
        <v xml:space="preserve">  </v>
      </c>
      <c r="M46" s="50" t="str">
        <f t="shared" si="18"/>
        <v xml:space="preserve">  </v>
      </c>
      <c r="N46" s="50" t="str">
        <f t="shared" si="10"/>
        <v xml:space="preserve">  </v>
      </c>
      <c r="O46" s="50" t="str">
        <f t="shared" si="11"/>
        <v xml:space="preserve">  </v>
      </c>
      <c r="P46" s="50" t="str">
        <f t="shared" si="1"/>
        <v xml:space="preserve">  </v>
      </c>
      <c r="Q46" s="42"/>
      <c r="R46" s="53"/>
      <c r="S46" s="51" t="str">
        <f t="shared" si="12"/>
        <v xml:space="preserve">  </v>
      </c>
      <c r="T46" s="52" t="str">
        <f t="shared" si="2"/>
        <v xml:space="preserve">  </v>
      </c>
      <c r="U46" s="53"/>
      <c r="V46" s="34" t="str">
        <f t="shared" si="13"/>
        <v xml:space="preserve">  </v>
      </c>
      <c r="W46" s="34" t="str">
        <f t="shared" si="3"/>
        <v xml:space="preserve">  </v>
      </c>
      <c r="X46" s="42"/>
      <c r="Y46" s="35" t="str">
        <f t="shared" si="19"/>
        <v xml:space="preserve">  </v>
      </c>
      <c r="Z46" s="35" t="str">
        <f t="shared" si="14"/>
        <v xml:space="preserve">  </v>
      </c>
      <c r="AA46" s="50" t="str">
        <f t="shared" si="15"/>
        <v xml:space="preserve">  </v>
      </c>
      <c r="AB46" s="50" t="str">
        <f t="shared" si="20"/>
        <v xml:space="preserve">  </v>
      </c>
      <c r="AC46" s="50" t="str">
        <f t="shared" si="21"/>
        <v xml:space="preserve">  </v>
      </c>
      <c r="AD46" s="42"/>
    </row>
    <row r="47" spans="1:30" ht="15.75" x14ac:dyDescent="0.25">
      <c r="A47" s="14"/>
      <c r="B47" s="14" t="str">
        <f t="shared" si="4"/>
        <v xml:space="preserve">  </v>
      </c>
      <c r="C47" s="42" t="str">
        <f t="shared" si="5"/>
        <v xml:space="preserve">  </v>
      </c>
      <c r="D47" s="35" t="str">
        <f t="shared" si="16"/>
        <v xml:space="preserve">  </v>
      </c>
      <c r="E47" s="35">
        <f t="shared" si="0"/>
        <v>0</v>
      </c>
      <c r="F47" s="35" t="str">
        <f t="shared" si="6"/>
        <v xml:space="preserve">  </v>
      </c>
      <c r="G47" s="35" t="str">
        <f t="shared" si="7"/>
        <v xml:space="preserve">  </v>
      </c>
      <c r="H47" s="35" t="str">
        <f>IF(G47&lt;=Questionnaire!$I$7,"PY",IF(G47&lt;=Questionnaire!$I$4,"CY","  "))</f>
        <v xml:space="preserve">  </v>
      </c>
      <c r="I47" s="48"/>
      <c r="J47" s="49" t="str">
        <f t="shared" si="8"/>
        <v xml:space="preserve">  </v>
      </c>
      <c r="K47" s="34" t="str">
        <f t="shared" si="17"/>
        <v xml:space="preserve">  </v>
      </c>
      <c r="L47" s="50" t="str">
        <f t="shared" si="9"/>
        <v xml:space="preserve">  </v>
      </c>
      <c r="M47" s="50" t="str">
        <f t="shared" si="18"/>
        <v xml:space="preserve">  </v>
      </c>
      <c r="N47" s="50" t="str">
        <f t="shared" si="10"/>
        <v xml:space="preserve">  </v>
      </c>
      <c r="O47" s="50" t="str">
        <f t="shared" si="11"/>
        <v xml:space="preserve">  </v>
      </c>
      <c r="P47" s="50" t="str">
        <f t="shared" si="1"/>
        <v xml:space="preserve">  </v>
      </c>
      <c r="Q47" s="42"/>
      <c r="R47" s="53"/>
      <c r="S47" s="51" t="str">
        <f t="shared" si="12"/>
        <v xml:space="preserve">  </v>
      </c>
      <c r="T47" s="52" t="str">
        <f t="shared" si="2"/>
        <v xml:space="preserve">  </v>
      </c>
      <c r="U47" s="53"/>
      <c r="V47" s="34" t="str">
        <f t="shared" si="13"/>
        <v xml:space="preserve">  </v>
      </c>
      <c r="W47" s="34" t="str">
        <f t="shared" si="3"/>
        <v xml:space="preserve">  </v>
      </c>
      <c r="X47" s="42"/>
      <c r="Y47" s="35" t="str">
        <f t="shared" si="19"/>
        <v xml:space="preserve">  </v>
      </c>
      <c r="Z47" s="35" t="str">
        <f t="shared" si="14"/>
        <v xml:space="preserve">  </v>
      </c>
      <c r="AA47" s="50" t="str">
        <f t="shared" si="15"/>
        <v xml:space="preserve">  </v>
      </c>
      <c r="AB47" s="50" t="str">
        <f t="shared" si="20"/>
        <v xml:space="preserve">  </v>
      </c>
      <c r="AC47" s="50" t="str">
        <f t="shared" si="21"/>
        <v xml:space="preserve">  </v>
      </c>
      <c r="AD47" s="42"/>
    </row>
    <row r="48" spans="1:30" ht="15.75" x14ac:dyDescent="0.25">
      <c r="A48" s="14"/>
      <c r="B48" s="14" t="str">
        <f t="shared" si="4"/>
        <v xml:space="preserve">  </v>
      </c>
      <c r="C48" s="42" t="str">
        <f t="shared" si="5"/>
        <v xml:space="preserve">  </v>
      </c>
      <c r="D48" s="35" t="str">
        <f t="shared" si="16"/>
        <v xml:space="preserve">  </v>
      </c>
      <c r="E48" s="35">
        <f t="shared" si="0"/>
        <v>0</v>
      </c>
      <c r="F48" s="35" t="str">
        <f t="shared" si="6"/>
        <v xml:space="preserve">  </v>
      </c>
      <c r="G48" s="35" t="str">
        <f t="shared" si="7"/>
        <v xml:space="preserve">  </v>
      </c>
      <c r="H48" s="35" t="str">
        <f>IF(G48&lt;=Questionnaire!$I$7,"PY",IF(G48&lt;=Questionnaire!$I$4,"CY","  "))</f>
        <v xml:space="preserve">  </v>
      </c>
      <c r="I48" s="48"/>
      <c r="J48" s="49" t="str">
        <f t="shared" si="8"/>
        <v xml:space="preserve">  </v>
      </c>
      <c r="K48" s="34" t="str">
        <f t="shared" si="17"/>
        <v xml:space="preserve">  </v>
      </c>
      <c r="L48" s="50" t="str">
        <f t="shared" si="9"/>
        <v xml:space="preserve">  </v>
      </c>
      <c r="M48" s="50" t="str">
        <f t="shared" si="18"/>
        <v xml:space="preserve">  </v>
      </c>
      <c r="N48" s="50" t="str">
        <f t="shared" si="10"/>
        <v xml:space="preserve">  </v>
      </c>
      <c r="O48" s="50" t="str">
        <f t="shared" si="11"/>
        <v xml:space="preserve">  </v>
      </c>
      <c r="P48" s="50" t="str">
        <f t="shared" si="1"/>
        <v xml:space="preserve">  </v>
      </c>
      <c r="Q48" s="42"/>
      <c r="R48" s="53"/>
      <c r="S48" s="51" t="str">
        <f t="shared" si="12"/>
        <v xml:space="preserve">  </v>
      </c>
      <c r="T48" s="52" t="str">
        <f t="shared" si="2"/>
        <v xml:space="preserve">  </v>
      </c>
      <c r="U48" s="53"/>
      <c r="V48" s="34" t="str">
        <f t="shared" si="13"/>
        <v xml:space="preserve">  </v>
      </c>
      <c r="W48" s="34" t="str">
        <f t="shared" si="3"/>
        <v xml:space="preserve">  </v>
      </c>
      <c r="X48" s="42"/>
      <c r="Y48" s="35" t="str">
        <f t="shared" si="19"/>
        <v xml:space="preserve">  </v>
      </c>
      <c r="Z48" s="35" t="str">
        <f t="shared" si="14"/>
        <v xml:space="preserve">  </v>
      </c>
      <c r="AA48" s="50" t="str">
        <f t="shared" si="15"/>
        <v xml:space="preserve">  </v>
      </c>
      <c r="AB48" s="50" t="str">
        <f t="shared" si="20"/>
        <v xml:space="preserve">  </v>
      </c>
      <c r="AC48" s="50" t="str">
        <f t="shared" si="21"/>
        <v xml:space="preserve">  </v>
      </c>
      <c r="AD48" s="42"/>
    </row>
    <row r="49" spans="1:30" ht="15.75" x14ac:dyDescent="0.25">
      <c r="A49" s="14"/>
      <c r="B49" s="14" t="str">
        <f t="shared" si="4"/>
        <v xml:space="preserve">  </v>
      </c>
      <c r="C49" s="42" t="str">
        <f t="shared" si="5"/>
        <v xml:space="preserve">  </v>
      </c>
      <c r="D49" s="35" t="str">
        <f t="shared" si="16"/>
        <v xml:space="preserve">  </v>
      </c>
      <c r="E49" s="35">
        <f t="shared" si="0"/>
        <v>0</v>
      </c>
      <c r="F49" s="35" t="str">
        <f t="shared" si="6"/>
        <v xml:space="preserve">  </v>
      </c>
      <c r="G49" s="35" t="str">
        <f t="shared" si="7"/>
        <v xml:space="preserve">  </v>
      </c>
      <c r="H49" s="35" t="str">
        <f>IF(G49&lt;=Questionnaire!$I$7,"PY",IF(G49&lt;=Questionnaire!$I$4,"CY","  "))</f>
        <v xml:space="preserve">  </v>
      </c>
      <c r="I49" s="48"/>
      <c r="J49" s="49" t="str">
        <f t="shared" si="8"/>
        <v xml:space="preserve">  </v>
      </c>
      <c r="K49" s="34" t="str">
        <f t="shared" si="17"/>
        <v xml:space="preserve">  </v>
      </c>
      <c r="L49" s="50" t="str">
        <f t="shared" si="9"/>
        <v xml:space="preserve">  </v>
      </c>
      <c r="M49" s="50" t="str">
        <f t="shared" si="18"/>
        <v xml:space="preserve">  </v>
      </c>
      <c r="N49" s="50" t="str">
        <f t="shared" si="10"/>
        <v xml:space="preserve">  </v>
      </c>
      <c r="O49" s="50" t="str">
        <f t="shared" si="11"/>
        <v xml:space="preserve">  </v>
      </c>
      <c r="P49" s="50" t="str">
        <f t="shared" si="1"/>
        <v xml:space="preserve">  </v>
      </c>
      <c r="Q49" s="42"/>
      <c r="R49" s="53"/>
      <c r="S49" s="51" t="str">
        <f t="shared" si="12"/>
        <v xml:space="preserve">  </v>
      </c>
      <c r="T49" s="52" t="str">
        <f t="shared" si="2"/>
        <v xml:space="preserve">  </v>
      </c>
      <c r="U49" s="53"/>
      <c r="V49" s="34" t="str">
        <f t="shared" si="13"/>
        <v xml:space="preserve">  </v>
      </c>
      <c r="W49" s="34" t="str">
        <f t="shared" si="3"/>
        <v xml:space="preserve">  </v>
      </c>
      <c r="X49" s="42"/>
      <c r="Y49" s="35" t="str">
        <f t="shared" si="19"/>
        <v xml:space="preserve">  </v>
      </c>
      <c r="Z49" s="35" t="str">
        <f t="shared" si="14"/>
        <v xml:space="preserve">  </v>
      </c>
      <c r="AA49" s="50" t="str">
        <f t="shared" si="15"/>
        <v xml:space="preserve">  </v>
      </c>
      <c r="AB49" s="50" t="str">
        <f t="shared" si="20"/>
        <v xml:space="preserve">  </v>
      </c>
      <c r="AC49" s="50" t="str">
        <f t="shared" si="21"/>
        <v xml:space="preserve">  </v>
      </c>
      <c r="AD49" s="42"/>
    </row>
    <row r="50" spans="1:30" ht="15.75" x14ac:dyDescent="0.25">
      <c r="A50" s="14"/>
      <c r="B50" s="14" t="str">
        <f t="shared" si="4"/>
        <v xml:space="preserve">  </v>
      </c>
      <c r="C50" s="42" t="str">
        <f t="shared" si="5"/>
        <v xml:space="preserve">  </v>
      </c>
      <c r="D50" s="35" t="str">
        <f t="shared" si="16"/>
        <v xml:space="preserve">  </v>
      </c>
      <c r="E50" s="35">
        <f t="shared" si="0"/>
        <v>0</v>
      </c>
      <c r="F50" s="35" t="str">
        <f t="shared" si="6"/>
        <v xml:space="preserve">  </v>
      </c>
      <c r="G50" s="35" t="str">
        <f t="shared" si="7"/>
        <v xml:space="preserve">  </v>
      </c>
      <c r="H50" s="35" t="str">
        <f>IF(G50&lt;=Questionnaire!$I$7,"PY",IF(G50&lt;=Questionnaire!$I$4,"CY","  "))</f>
        <v xml:space="preserve">  </v>
      </c>
      <c r="I50" s="48"/>
      <c r="J50" s="49" t="str">
        <f t="shared" si="8"/>
        <v xml:space="preserve">  </v>
      </c>
      <c r="K50" s="34" t="str">
        <f t="shared" si="17"/>
        <v xml:space="preserve">  </v>
      </c>
      <c r="L50" s="50" t="str">
        <f t="shared" si="9"/>
        <v xml:space="preserve">  </v>
      </c>
      <c r="M50" s="50" t="str">
        <f t="shared" si="18"/>
        <v xml:space="preserve">  </v>
      </c>
      <c r="N50" s="50" t="str">
        <f t="shared" si="10"/>
        <v xml:space="preserve">  </v>
      </c>
      <c r="O50" s="50" t="str">
        <f t="shared" si="11"/>
        <v xml:space="preserve">  </v>
      </c>
      <c r="P50" s="50" t="str">
        <f t="shared" si="1"/>
        <v xml:space="preserve">  </v>
      </c>
      <c r="Q50" s="42"/>
      <c r="R50" s="53"/>
      <c r="S50" s="51" t="str">
        <f t="shared" si="12"/>
        <v xml:space="preserve">  </v>
      </c>
      <c r="T50" s="52" t="str">
        <f t="shared" si="2"/>
        <v xml:space="preserve">  </v>
      </c>
      <c r="U50" s="53"/>
      <c r="V50" s="34" t="str">
        <f t="shared" si="13"/>
        <v xml:space="preserve">  </v>
      </c>
      <c r="W50" s="34" t="str">
        <f t="shared" si="3"/>
        <v xml:space="preserve">  </v>
      </c>
      <c r="X50" s="42"/>
      <c r="Y50" s="35" t="str">
        <f t="shared" si="19"/>
        <v xml:space="preserve">  </v>
      </c>
      <c r="Z50" s="35" t="str">
        <f t="shared" si="14"/>
        <v xml:space="preserve">  </v>
      </c>
      <c r="AA50" s="50" t="str">
        <f t="shared" si="15"/>
        <v xml:space="preserve">  </v>
      </c>
      <c r="AB50" s="50" t="str">
        <f t="shared" si="20"/>
        <v xml:space="preserve">  </v>
      </c>
      <c r="AC50" s="50" t="str">
        <f t="shared" si="21"/>
        <v xml:space="preserve">  </v>
      </c>
      <c r="AD50" s="42"/>
    </row>
    <row r="51" spans="1:30" ht="15.75" x14ac:dyDescent="0.25">
      <c r="A51" s="14"/>
      <c r="B51" s="14" t="str">
        <f t="shared" si="4"/>
        <v xml:space="preserve">  </v>
      </c>
      <c r="C51" s="42" t="str">
        <f t="shared" si="5"/>
        <v xml:space="preserve">  </v>
      </c>
      <c r="D51" s="35" t="str">
        <f t="shared" si="16"/>
        <v xml:space="preserve">  </v>
      </c>
      <c r="E51" s="35">
        <f t="shared" si="0"/>
        <v>0</v>
      </c>
      <c r="F51" s="35" t="str">
        <f t="shared" si="6"/>
        <v xml:space="preserve">  </v>
      </c>
      <c r="G51" s="35" t="str">
        <f t="shared" si="7"/>
        <v xml:space="preserve">  </v>
      </c>
      <c r="H51" s="35" t="str">
        <f>IF(G51&lt;=Questionnaire!$I$7,"PY",IF(G51&lt;=Questionnaire!$I$4,"CY","  "))</f>
        <v xml:space="preserve">  </v>
      </c>
      <c r="I51" s="48"/>
      <c r="J51" s="49" t="str">
        <f t="shared" si="8"/>
        <v xml:space="preserve">  </v>
      </c>
      <c r="K51" s="34" t="str">
        <f t="shared" si="17"/>
        <v xml:space="preserve">  </v>
      </c>
      <c r="L51" s="50" t="str">
        <f t="shared" si="9"/>
        <v xml:space="preserve">  </v>
      </c>
      <c r="M51" s="50" t="str">
        <f t="shared" si="18"/>
        <v xml:space="preserve">  </v>
      </c>
      <c r="N51" s="50" t="str">
        <f t="shared" si="10"/>
        <v xml:space="preserve">  </v>
      </c>
      <c r="O51" s="50" t="str">
        <f t="shared" si="11"/>
        <v xml:space="preserve">  </v>
      </c>
      <c r="P51" s="50" t="str">
        <f t="shared" si="1"/>
        <v xml:space="preserve">  </v>
      </c>
      <c r="Q51" s="42"/>
      <c r="R51" s="53"/>
      <c r="S51" s="51" t="str">
        <f t="shared" si="12"/>
        <v xml:space="preserve">  </v>
      </c>
      <c r="T51" s="52" t="str">
        <f t="shared" si="2"/>
        <v xml:space="preserve">  </v>
      </c>
      <c r="U51" s="53"/>
      <c r="V51" s="34" t="str">
        <f t="shared" si="13"/>
        <v xml:space="preserve">  </v>
      </c>
      <c r="W51" s="34" t="str">
        <f t="shared" si="3"/>
        <v xml:space="preserve">  </v>
      </c>
      <c r="X51" s="42"/>
      <c r="Y51" s="35" t="str">
        <f t="shared" si="19"/>
        <v xml:space="preserve">  </v>
      </c>
      <c r="Z51" s="35" t="str">
        <f t="shared" si="14"/>
        <v xml:space="preserve">  </v>
      </c>
      <c r="AA51" s="50" t="str">
        <f t="shared" si="15"/>
        <v xml:space="preserve">  </v>
      </c>
      <c r="AB51" s="50" t="str">
        <f t="shared" si="20"/>
        <v xml:space="preserve">  </v>
      </c>
      <c r="AC51" s="50" t="str">
        <f t="shared" si="21"/>
        <v xml:space="preserve">  </v>
      </c>
      <c r="AD51" s="42"/>
    </row>
    <row r="52" spans="1:30" ht="15.75" x14ac:dyDescent="0.25">
      <c r="A52" s="14"/>
      <c r="B52" s="14" t="str">
        <f t="shared" si="4"/>
        <v xml:space="preserve">  </v>
      </c>
      <c r="C52" s="42" t="str">
        <f t="shared" si="5"/>
        <v xml:space="preserve">  </v>
      </c>
      <c r="D52" s="35" t="str">
        <f t="shared" si="16"/>
        <v xml:space="preserve">  </v>
      </c>
      <c r="E52" s="35">
        <f t="shared" si="0"/>
        <v>0</v>
      </c>
      <c r="F52" s="35" t="str">
        <f t="shared" si="6"/>
        <v xml:space="preserve">  </v>
      </c>
      <c r="G52" s="35" t="str">
        <f t="shared" si="7"/>
        <v xml:space="preserve">  </v>
      </c>
      <c r="H52" s="35" t="str">
        <f>IF(G52&lt;=Questionnaire!$I$7,"PY",IF(G52&lt;=Questionnaire!$I$4,"CY","  "))</f>
        <v xml:space="preserve">  </v>
      </c>
      <c r="I52" s="48"/>
      <c r="J52" s="49" t="str">
        <f t="shared" si="8"/>
        <v xml:space="preserve">  </v>
      </c>
      <c r="K52" s="34" t="str">
        <f t="shared" si="17"/>
        <v xml:space="preserve">  </v>
      </c>
      <c r="L52" s="50" t="str">
        <f t="shared" si="9"/>
        <v xml:space="preserve">  </v>
      </c>
      <c r="M52" s="50" t="str">
        <f t="shared" si="18"/>
        <v xml:space="preserve">  </v>
      </c>
      <c r="N52" s="50" t="str">
        <f t="shared" si="10"/>
        <v xml:space="preserve">  </v>
      </c>
      <c r="O52" s="50" t="str">
        <f t="shared" si="11"/>
        <v xml:space="preserve">  </v>
      </c>
      <c r="P52" s="50" t="str">
        <f t="shared" si="1"/>
        <v xml:space="preserve">  </v>
      </c>
      <c r="Q52" s="42"/>
      <c r="R52" s="53"/>
      <c r="S52" s="51" t="str">
        <f t="shared" si="12"/>
        <v xml:space="preserve">  </v>
      </c>
      <c r="T52" s="52" t="str">
        <f t="shared" si="2"/>
        <v xml:space="preserve">  </v>
      </c>
      <c r="U52" s="53"/>
      <c r="V52" s="34" t="str">
        <f t="shared" si="13"/>
        <v xml:space="preserve">  </v>
      </c>
      <c r="W52" s="34" t="str">
        <f t="shared" si="3"/>
        <v xml:space="preserve">  </v>
      </c>
      <c r="X52" s="42"/>
      <c r="Y52" s="35" t="str">
        <f t="shared" si="19"/>
        <v xml:space="preserve">  </v>
      </c>
      <c r="Z52" s="35" t="str">
        <f t="shared" si="14"/>
        <v xml:space="preserve">  </v>
      </c>
      <c r="AA52" s="50" t="str">
        <f t="shared" si="15"/>
        <v xml:space="preserve">  </v>
      </c>
      <c r="AB52" s="50" t="str">
        <f t="shared" si="20"/>
        <v xml:space="preserve">  </v>
      </c>
      <c r="AC52" s="50" t="str">
        <f t="shared" si="21"/>
        <v xml:space="preserve">  </v>
      </c>
      <c r="AD52" s="42"/>
    </row>
    <row r="53" spans="1:30" ht="15.75" x14ac:dyDescent="0.25">
      <c r="A53" s="14"/>
      <c r="B53" s="14" t="str">
        <f t="shared" si="4"/>
        <v xml:space="preserve">  </v>
      </c>
      <c r="C53" s="42" t="str">
        <f t="shared" si="5"/>
        <v xml:space="preserve">  </v>
      </c>
      <c r="D53" s="35" t="str">
        <f t="shared" si="16"/>
        <v xml:space="preserve">  </v>
      </c>
      <c r="E53" s="35">
        <f t="shared" si="0"/>
        <v>0</v>
      </c>
      <c r="F53" s="35" t="str">
        <f t="shared" si="6"/>
        <v xml:space="preserve">  </v>
      </c>
      <c r="G53" s="35" t="str">
        <f t="shared" si="7"/>
        <v xml:space="preserve">  </v>
      </c>
      <c r="H53" s="35" t="str">
        <f>IF(G53&lt;=Questionnaire!$I$7,"PY",IF(G53&lt;=Questionnaire!$I$4,"CY","  "))</f>
        <v xml:space="preserve">  </v>
      </c>
      <c r="I53" s="48"/>
      <c r="J53" s="49" t="str">
        <f t="shared" si="8"/>
        <v xml:space="preserve">  </v>
      </c>
      <c r="K53" s="34" t="str">
        <f t="shared" si="17"/>
        <v xml:space="preserve">  </v>
      </c>
      <c r="L53" s="50" t="str">
        <f t="shared" si="9"/>
        <v xml:space="preserve">  </v>
      </c>
      <c r="M53" s="50" t="str">
        <f t="shared" si="18"/>
        <v xml:space="preserve">  </v>
      </c>
      <c r="N53" s="50" t="str">
        <f t="shared" si="10"/>
        <v xml:space="preserve">  </v>
      </c>
      <c r="O53" s="50" t="str">
        <f t="shared" si="11"/>
        <v xml:space="preserve">  </v>
      </c>
      <c r="P53" s="50" t="str">
        <f t="shared" si="1"/>
        <v xml:space="preserve">  </v>
      </c>
      <c r="Q53" s="42"/>
      <c r="R53" s="53"/>
      <c r="S53" s="51" t="str">
        <f t="shared" si="12"/>
        <v xml:space="preserve">  </v>
      </c>
      <c r="T53" s="52" t="str">
        <f t="shared" si="2"/>
        <v xml:space="preserve">  </v>
      </c>
      <c r="U53" s="53"/>
      <c r="V53" s="34" t="str">
        <f t="shared" si="13"/>
        <v xml:space="preserve">  </v>
      </c>
      <c r="W53" s="34" t="str">
        <f t="shared" si="3"/>
        <v xml:space="preserve">  </v>
      </c>
      <c r="X53" s="42"/>
      <c r="Y53" s="35" t="str">
        <f t="shared" si="19"/>
        <v xml:space="preserve">  </v>
      </c>
      <c r="Z53" s="35" t="str">
        <f t="shared" si="14"/>
        <v xml:space="preserve">  </v>
      </c>
      <c r="AA53" s="50" t="str">
        <f t="shared" si="15"/>
        <v xml:space="preserve">  </v>
      </c>
      <c r="AB53" s="50" t="str">
        <f t="shared" si="20"/>
        <v xml:space="preserve">  </v>
      </c>
      <c r="AC53" s="50" t="str">
        <f t="shared" si="21"/>
        <v xml:space="preserve">  </v>
      </c>
      <c r="AD53" s="42"/>
    </row>
    <row r="54" spans="1:30" ht="15.75" x14ac:dyDescent="0.25">
      <c r="A54" s="14"/>
      <c r="B54" s="14" t="str">
        <f t="shared" si="4"/>
        <v xml:space="preserve">  </v>
      </c>
      <c r="C54" s="42" t="str">
        <f t="shared" si="5"/>
        <v xml:space="preserve">  </v>
      </c>
      <c r="D54" s="35" t="str">
        <f t="shared" si="16"/>
        <v xml:space="preserve">  </v>
      </c>
      <c r="E54" s="35">
        <f t="shared" si="0"/>
        <v>0</v>
      </c>
      <c r="F54" s="35" t="str">
        <f t="shared" si="6"/>
        <v xml:space="preserve">  </v>
      </c>
      <c r="G54" s="35" t="str">
        <f t="shared" si="7"/>
        <v xml:space="preserve">  </v>
      </c>
      <c r="H54" s="35" t="str">
        <f>IF(G54&lt;=Questionnaire!$I$7,"PY",IF(G54&lt;=Questionnaire!$I$4,"CY","  "))</f>
        <v xml:space="preserve">  </v>
      </c>
      <c r="I54" s="48"/>
      <c r="J54" s="49" t="str">
        <f t="shared" si="8"/>
        <v xml:space="preserve">  </v>
      </c>
      <c r="K54" s="34" t="str">
        <f t="shared" si="17"/>
        <v xml:space="preserve">  </v>
      </c>
      <c r="L54" s="50" t="str">
        <f t="shared" si="9"/>
        <v xml:space="preserve">  </v>
      </c>
      <c r="M54" s="50" t="str">
        <f t="shared" si="18"/>
        <v xml:space="preserve">  </v>
      </c>
      <c r="N54" s="50" t="str">
        <f t="shared" si="10"/>
        <v xml:space="preserve">  </v>
      </c>
      <c r="O54" s="50" t="str">
        <f t="shared" si="11"/>
        <v xml:space="preserve">  </v>
      </c>
      <c r="P54" s="50" t="str">
        <f t="shared" si="1"/>
        <v xml:space="preserve">  </v>
      </c>
      <c r="Q54" s="42"/>
      <c r="R54" s="53"/>
      <c r="S54" s="51" t="str">
        <f t="shared" si="12"/>
        <v xml:space="preserve">  </v>
      </c>
      <c r="T54" s="52" t="str">
        <f t="shared" si="2"/>
        <v xml:space="preserve">  </v>
      </c>
      <c r="U54" s="53"/>
      <c r="V54" s="34" t="str">
        <f t="shared" si="13"/>
        <v xml:space="preserve">  </v>
      </c>
      <c r="W54" s="34" t="str">
        <f t="shared" si="3"/>
        <v xml:space="preserve">  </v>
      </c>
      <c r="X54" s="42"/>
      <c r="Y54" s="35" t="str">
        <f t="shared" si="19"/>
        <v xml:space="preserve">  </v>
      </c>
      <c r="Z54" s="35" t="str">
        <f t="shared" si="14"/>
        <v xml:space="preserve">  </v>
      </c>
      <c r="AA54" s="50" t="str">
        <f t="shared" si="15"/>
        <v xml:space="preserve">  </v>
      </c>
      <c r="AB54" s="50" t="str">
        <f t="shared" si="20"/>
        <v xml:space="preserve">  </v>
      </c>
      <c r="AC54" s="50" t="str">
        <f t="shared" si="21"/>
        <v xml:space="preserve">  </v>
      </c>
      <c r="AD54" s="42"/>
    </row>
    <row r="55" spans="1:30" ht="15.75" x14ac:dyDescent="0.25">
      <c r="A55" s="14"/>
      <c r="B55" s="14" t="str">
        <f t="shared" si="4"/>
        <v xml:space="preserve">  </v>
      </c>
      <c r="C55" s="42" t="str">
        <f t="shared" si="5"/>
        <v xml:space="preserve">  </v>
      </c>
      <c r="D55" s="35" t="str">
        <f t="shared" si="16"/>
        <v xml:space="preserve">  </v>
      </c>
      <c r="E55" s="35">
        <f t="shared" si="0"/>
        <v>0</v>
      </c>
      <c r="F55" s="35" t="str">
        <f t="shared" si="6"/>
        <v xml:space="preserve">  </v>
      </c>
      <c r="G55" s="35" t="str">
        <f t="shared" si="7"/>
        <v xml:space="preserve">  </v>
      </c>
      <c r="H55" s="35" t="str">
        <f>IF(G55&lt;=Questionnaire!$I$7,"PY",IF(G55&lt;=Questionnaire!$I$4,"CY","  "))</f>
        <v xml:space="preserve">  </v>
      </c>
      <c r="I55" s="48"/>
      <c r="J55" s="49" t="str">
        <f t="shared" si="8"/>
        <v xml:space="preserve">  </v>
      </c>
      <c r="K55" s="34" t="str">
        <f t="shared" si="17"/>
        <v xml:space="preserve">  </v>
      </c>
      <c r="L55" s="50" t="str">
        <f t="shared" si="9"/>
        <v xml:space="preserve">  </v>
      </c>
      <c r="M55" s="50" t="str">
        <f t="shared" si="18"/>
        <v xml:space="preserve">  </v>
      </c>
      <c r="N55" s="50" t="str">
        <f t="shared" si="10"/>
        <v xml:space="preserve">  </v>
      </c>
      <c r="O55" s="50" t="str">
        <f t="shared" si="11"/>
        <v xml:space="preserve">  </v>
      </c>
      <c r="P55" s="50" t="str">
        <f t="shared" si="1"/>
        <v xml:space="preserve">  </v>
      </c>
      <c r="Q55" s="42"/>
      <c r="R55" s="53"/>
      <c r="S55" s="51" t="str">
        <f t="shared" si="12"/>
        <v xml:space="preserve">  </v>
      </c>
      <c r="T55" s="52" t="str">
        <f t="shared" si="2"/>
        <v xml:space="preserve">  </v>
      </c>
      <c r="U55" s="53"/>
      <c r="V55" s="34" t="str">
        <f t="shared" si="13"/>
        <v xml:space="preserve">  </v>
      </c>
      <c r="W55" s="34" t="str">
        <f t="shared" si="3"/>
        <v xml:space="preserve">  </v>
      </c>
      <c r="X55" s="42"/>
      <c r="Y55" s="35" t="str">
        <f t="shared" si="19"/>
        <v xml:space="preserve">  </v>
      </c>
      <c r="Z55" s="35" t="str">
        <f t="shared" si="14"/>
        <v xml:space="preserve">  </v>
      </c>
      <c r="AA55" s="50" t="str">
        <f t="shared" si="15"/>
        <v xml:space="preserve">  </v>
      </c>
      <c r="AB55" s="50" t="str">
        <f t="shared" si="20"/>
        <v xml:space="preserve">  </v>
      </c>
      <c r="AC55" s="50" t="str">
        <f t="shared" si="21"/>
        <v xml:space="preserve">  </v>
      </c>
      <c r="AD55" s="42"/>
    </row>
    <row r="56" spans="1:30" ht="15.75" x14ac:dyDescent="0.25">
      <c r="A56" s="14"/>
      <c r="B56" s="14" t="str">
        <f t="shared" si="4"/>
        <v xml:space="preserve">  </v>
      </c>
      <c r="C56" s="42" t="str">
        <f t="shared" si="5"/>
        <v xml:space="preserve">  </v>
      </c>
      <c r="D56" s="35" t="str">
        <f t="shared" si="16"/>
        <v xml:space="preserve">  </v>
      </c>
      <c r="E56" s="35">
        <f t="shared" si="0"/>
        <v>0</v>
      </c>
      <c r="F56" s="35" t="str">
        <f t="shared" si="6"/>
        <v xml:space="preserve">  </v>
      </c>
      <c r="G56" s="35" t="str">
        <f t="shared" si="7"/>
        <v xml:space="preserve">  </v>
      </c>
      <c r="H56" s="35" t="str">
        <f>IF(G56&lt;=Questionnaire!$I$7,"PY",IF(G56&lt;=Questionnaire!$I$4,"CY","  "))</f>
        <v xml:space="preserve">  </v>
      </c>
      <c r="I56" s="48"/>
      <c r="J56" s="49" t="str">
        <f t="shared" si="8"/>
        <v xml:space="preserve">  </v>
      </c>
      <c r="K56" s="34" t="str">
        <f t="shared" si="17"/>
        <v xml:space="preserve">  </v>
      </c>
      <c r="L56" s="50" t="str">
        <f t="shared" si="9"/>
        <v xml:space="preserve">  </v>
      </c>
      <c r="M56" s="50" t="str">
        <f t="shared" si="18"/>
        <v xml:space="preserve">  </v>
      </c>
      <c r="N56" s="50" t="str">
        <f t="shared" si="10"/>
        <v xml:space="preserve">  </v>
      </c>
      <c r="O56" s="50" t="str">
        <f t="shared" si="11"/>
        <v xml:space="preserve">  </v>
      </c>
      <c r="P56" s="50" t="str">
        <f t="shared" si="1"/>
        <v xml:space="preserve">  </v>
      </c>
      <c r="Q56" s="42"/>
      <c r="R56" s="53"/>
      <c r="S56" s="51" t="str">
        <f t="shared" si="12"/>
        <v xml:space="preserve">  </v>
      </c>
      <c r="T56" s="52" t="str">
        <f t="shared" si="2"/>
        <v xml:space="preserve">  </v>
      </c>
      <c r="U56" s="53"/>
      <c r="V56" s="34" t="str">
        <f t="shared" si="13"/>
        <v xml:space="preserve">  </v>
      </c>
      <c r="W56" s="34" t="str">
        <f t="shared" si="3"/>
        <v xml:space="preserve">  </v>
      </c>
      <c r="X56" s="42"/>
      <c r="Y56" s="35" t="str">
        <f t="shared" si="19"/>
        <v xml:space="preserve">  </v>
      </c>
      <c r="Z56" s="35" t="str">
        <f t="shared" si="14"/>
        <v xml:space="preserve">  </v>
      </c>
      <c r="AA56" s="50" t="str">
        <f t="shared" si="15"/>
        <v xml:space="preserve">  </v>
      </c>
      <c r="AB56" s="50" t="str">
        <f t="shared" si="20"/>
        <v xml:space="preserve">  </v>
      </c>
      <c r="AC56" s="50" t="str">
        <f t="shared" si="21"/>
        <v xml:space="preserve">  </v>
      </c>
      <c r="AD56" s="42"/>
    </row>
    <row r="57" spans="1:30" ht="15.75" x14ac:dyDescent="0.25">
      <c r="A57" s="14"/>
      <c r="B57" s="14" t="str">
        <f t="shared" si="4"/>
        <v xml:space="preserve">  </v>
      </c>
      <c r="C57" s="42" t="str">
        <f t="shared" si="5"/>
        <v xml:space="preserve">  </v>
      </c>
      <c r="D57" s="35" t="str">
        <f t="shared" si="16"/>
        <v xml:space="preserve">  </v>
      </c>
      <c r="E57" s="35">
        <f t="shared" si="0"/>
        <v>0</v>
      </c>
      <c r="F57" s="35" t="str">
        <f t="shared" si="6"/>
        <v xml:space="preserve">  </v>
      </c>
      <c r="G57" s="35" t="str">
        <f t="shared" si="7"/>
        <v xml:space="preserve">  </v>
      </c>
      <c r="H57" s="35" t="str">
        <f>IF(G57&lt;=Questionnaire!$I$7,"PY",IF(G57&lt;=Questionnaire!$I$4,"CY","  "))</f>
        <v xml:space="preserve">  </v>
      </c>
      <c r="I57" s="48"/>
      <c r="J57" s="49" t="str">
        <f t="shared" si="8"/>
        <v xml:space="preserve">  </v>
      </c>
      <c r="K57" s="34" t="str">
        <f t="shared" si="17"/>
        <v xml:space="preserve">  </v>
      </c>
      <c r="L57" s="50" t="str">
        <f t="shared" si="9"/>
        <v xml:space="preserve">  </v>
      </c>
      <c r="M57" s="50" t="str">
        <f t="shared" si="18"/>
        <v xml:space="preserve">  </v>
      </c>
      <c r="N57" s="50" t="str">
        <f t="shared" si="10"/>
        <v xml:space="preserve">  </v>
      </c>
      <c r="O57" s="50" t="str">
        <f t="shared" si="11"/>
        <v xml:space="preserve">  </v>
      </c>
      <c r="P57" s="50" t="str">
        <f t="shared" si="1"/>
        <v xml:space="preserve">  </v>
      </c>
      <c r="Q57" s="42"/>
      <c r="R57" s="53"/>
      <c r="S57" s="51" t="str">
        <f t="shared" si="12"/>
        <v xml:space="preserve">  </v>
      </c>
      <c r="T57" s="52" t="str">
        <f t="shared" si="2"/>
        <v xml:space="preserve">  </v>
      </c>
      <c r="U57" s="53"/>
      <c r="V57" s="34" t="str">
        <f t="shared" si="13"/>
        <v xml:space="preserve">  </v>
      </c>
      <c r="W57" s="34" t="str">
        <f t="shared" si="3"/>
        <v xml:space="preserve">  </v>
      </c>
      <c r="X57" s="42"/>
      <c r="Y57" s="35" t="str">
        <f t="shared" si="19"/>
        <v xml:space="preserve">  </v>
      </c>
      <c r="Z57" s="35" t="str">
        <f t="shared" si="14"/>
        <v xml:space="preserve">  </v>
      </c>
      <c r="AA57" s="50" t="str">
        <f t="shared" si="15"/>
        <v xml:space="preserve">  </v>
      </c>
      <c r="AB57" s="50" t="str">
        <f t="shared" si="20"/>
        <v xml:space="preserve">  </v>
      </c>
      <c r="AC57" s="50" t="str">
        <f t="shared" si="21"/>
        <v xml:space="preserve">  </v>
      </c>
      <c r="AD57" s="42"/>
    </row>
    <row r="58" spans="1:30" ht="15.75" x14ac:dyDescent="0.25">
      <c r="A58" s="14"/>
      <c r="B58" s="14" t="str">
        <f t="shared" si="4"/>
        <v xml:space="preserve">  </v>
      </c>
      <c r="C58" s="42" t="str">
        <f t="shared" si="5"/>
        <v xml:space="preserve">  </v>
      </c>
      <c r="D58" s="35" t="str">
        <f t="shared" si="16"/>
        <v xml:space="preserve">  </v>
      </c>
      <c r="E58" s="35">
        <f t="shared" si="0"/>
        <v>0</v>
      </c>
      <c r="F58" s="35" t="str">
        <f t="shared" si="6"/>
        <v xml:space="preserve">  </v>
      </c>
      <c r="G58" s="35" t="str">
        <f t="shared" si="7"/>
        <v xml:space="preserve">  </v>
      </c>
      <c r="H58" s="35" t="str">
        <f>IF(G58&lt;=Questionnaire!$I$7,"PY",IF(G58&lt;=Questionnaire!$I$4,"CY","  "))</f>
        <v xml:space="preserve">  </v>
      </c>
      <c r="I58" s="48"/>
      <c r="J58" s="49" t="str">
        <f t="shared" si="8"/>
        <v xml:space="preserve">  </v>
      </c>
      <c r="K58" s="34" t="str">
        <f t="shared" si="17"/>
        <v xml:space="preserve">  </v>
      </c>
      <c r="L58" s="50" t="str">
        <f t="shared" si="9"/>
        <v xml:space="preserve">  </v>
      </c>
      <c r="M58" s="50" t="str">
        <f t="shared" si="18"/>
        <v xml:space="preserve">  </v>
      </c>
      <c r="N58" s="50" t="str">
        <f t="shared" si="10"/>
        <v xml:space="preserve">  </v>
      </c>
      <c r="O58" s="50" t="str">
        <f t="shared" si="11"/>
        <v xml:space="preserve">  </v>
      </c>
      <c r="P58" s="50" t="str">
        <f t="shared" si="1"/>
        <v xml:space="preserve">  </v>
      </c>
      <c r="Q58" s="42"/>
      <c r="R58" s="53"/>
      <c r="S58" s="51" t="str">
        <f t="shared" si="12"/>
        <v xml:space="preserve">  </v>
      </c>
      <c r="T58" s="52" t="str">
        <f t="shared" si="2"/>
        <v xml:space="preserve">  </v>
      </c>
      <c r="U58" s="53"/>
      <c r="V58" s="34" t="str">
        <f t="shared" si="13"/>
        <v xml:space="preserve">  </v>
      </c>
      <c r="W58" s="34" t="str">
        <f t="shared" si="3"/>
        <v xml:space="preserve">  </v>
      </c>
      <c r="X58" s="42"/>
      <c r="Y58" s="35" t="str">
        <f t="shared" si="19"/>
        <v xml:space="preserve">  </v>
      </c>
      <c r="Z58" s="35" t="str">
        <f t="shared" si="14"/>
        <v xml:space="preserve">  </v>
      </c>
      <c r="AA58" s="50" t="str">
        <f t="shared" si="15"/>
        <v xml:space="preserve">  </v>
      </c>
      <c r="AB58" s="50" t="str">
        <f t="shared" si="20"/>
        <v xml:space="preserve">  </v>
      </c>
      <c r="AC58" s="50" t="str">
        <f t="shared" si="21"/>
        <v xml:space="preserve">  </v>
      </c>
      <c r="AD58" s="42"/>
    </row>
    <row r="59" spans="1:30" ht="15.75" x14ac:dyDescent="0.25">
      <c r="A59" s="14"/>
      <c r="B59" s="14" t="str">
        <f t="shared" si="4"/>
        <v xml:space="preserve">  </v>
      </c>
      <c r="C59" s="42" t="str">
        <f t="shared" si="5"/>
        <v xml:space="preserve">  </v>
      </c>
      <c r="D59" s="35" t="str">
        <f t="shared" si="16"/>
        <v xml:space="preserve">  </v>
      </c>
      <c r="E59" s="35">
        <f t="shared" si="0"/>
        <v>0</v>
      </c>
      <c r="F59" s="35" t="str">
        <f t="shared" si="6"/>
        <v xml:space="preserve">  </v>
      </c>
      <c r="G59" s="35" t="str">
        <f t="shared" si="7"/>
        <v xml:space="preserve">  </v>
      </c>
      <c r="H59" s="35" t="str">
        <f>IF(G59&lt;=Questionnaire!$I$7,"PY",IF(G59&lt;=Questionnaire!$I$4,"CY","  "))</f>
        <v xml:space="preserve">  </v>
      </c>
      <c r="I59" s="48"/>
      <c r="J59" s="49" t="str">
        <f t="shared" si="8"/>
        <v xml:space="preserve">  </v>
      </c>
      <c r="K59" s="34" t="str">
        <f t="shared" si="17"/>
        <v xml:space="preserve">  </v>
      </c>
      <c r="L59" s="50" t="str">
        <f t="shared" si="9"/>
        <v xml:space="preserve">  </v>
      </c>
      <c r="M59" s="50" t="str">
        <f t="shared" si="18"/>
        <v xml:space="preserve">  </v>
      </c>
      <c r="N59" s="50" t="str">
        <f t="shared" si="10"/>
        <v xml:space="preserve">  </v>
      </c>
      <c r="O59" s="50" t="str">
        <f t="shared" si="11"/>
        <v xml:space="preserve">  </v>
      </c>
      <c r="P59" s="50" t="str">
        <f t="shared" si="1"/>
        <v xml:space="preserve">  </v>
      </c>
      <c r="Q59" s="42"/>
      <c r="R59" s="53"/>
      <c r="S59" s="51" t="str">
        <f t="shared" si="12"/>
        <v xml:space="preserve">  </v>
      </c>
      <c r="T59" s="52" t="str">
        <f t="shared" si="2"/>
        <v xml:space="preserve">  </v>
      </c>
      <c r="U59" s="53"/>
      <c r="V59" s="34" t="str">
        <f t="shared" si="13"/>
        <v xml:space="preserve">  </v>
      </c>
      <c r="W59" s="34" t="str">
        <f t="shared" si="3"/>
        <v xml:space="preserve">  </v>
      </c>
      <c r="X59" s="42"/>
      <c r="Y59" s="35" t="str">
        <f t="shared" si="19"/>
        <v xml:space="preserve">  </v>
      </c>
      <c r="Z59" s="35" t="str">
        <f t="shared" si="14"/>
        <v xml:space="preserve">  </v>
      </c>
      <c r="AA59" s="50" t="str">
        <f t="shared" si="15"/>
        <v xml:space="preserve">  </v>
      </c>
      <c r="AB59" s="50" t="str">
        <f t="shared" si="20"/>
        <v xml:space="preserve">  </v>
      </c>
      <c r="AC59" s="50" t="str">
        <f t="shared" si="21"/>
        <v xml:space="preserve">  </v>
      </c>
      <c r="AD59" s="42"/>
    </row>
    <row r="60" spans="1:30" ht="15.75" x14ac:dyDescent="0.25">
      <c r="A60" s="14"/>
      <c r="B60" s="14" t="str">
        <f t="shared" si="4"/>
        <v xml:space="preserve">  </v>
      </c>
      <c r="C60" s="42" t="str">
        <f t="shared" si="5"/>
        <v xml:space="preserve">  </v>
      </c>
      <c r="D60" s="35" t="str">
        <f t="shared" si="16"/>
        <v xml:space="preserve">  </v>
      </c>
      <c r="E60" s="35">
        <f t="shared" si="0"/>
        <v>0</v>
      </c>
      <c r="F60" s="35" t="str">
        <f t="shared" si="6"/>
        <v xml:space="preserve">  </v>
      </c>
      <c r="G60" s="35" t="str">
        <f t="shared" si="7"/>
        <v xml:space="preserve">  </v>
      </c>
      <c r="H60" s="35" t="str">
        <f>IF(G60&lt;=Questionnaire!$I$7,"PY",IF(G60&lt;=Questionnaire!$I$4,"CY","  "))</f>
        <v xml:space="preserve">  </v>
      </c>
      <c r="I60" s="48"/>
      <c r="J60" s="49" t="str">
        <f t="shared" si="8"/>
        <v xml:space="preserve">  </v>
      </c>
      <c r="K60" s="34" t="str">
        <f t="shared" si="17"/>
        <v xml:space="preserve">  </v>
      </c>
      <c r="L60" s="50" t="str">
        <f t="shared" si="9"/>
        <v xml:space="preserve">  </v>
      </c>
      <c r="M60" s="50" t="str">
        <f t="shared" si="18"/>
        <v xml:space="preserve">  </v>
      </c>
      <c r="N60" s="50" t="str">
        <f t="shared" si="10"/>
        <v xml:space="preserve">  </v>
      </c>
      <c r="O60" s="50" t="str">
        <f t="shared" si="11"/>
        <v xml:space="preserve">  </v>
      </c>
      <c r="P60" s="50" t="str">
        <f t="shared" si="1"/>
        <v xml:space="preserve">  </v>
      </c>
      <c r="Q60" s="42"/>
      <c r="R60" s="53"/>
      <c r="S60" s="51" t="str">
        <f t="shared" si="12"/>
        <v xml:space="preserve">  </v>
      </c>
      <c r="T60" s="52" t="str">
        <f t="shared" si="2"/>
        <v xml:space="preserve">  </v>
      </c>
      <c r="U60" s="53"/>
      <c r="V60" s="34" t="str">
        <f t="shared" si="13"/>
        <v xml:space="preserve">  </v>
      </c>
      <c r="W60" s="34" t="str">
        <f t="shared" si="3"/>
        <v xml:space="preserve">  </v>
      </c>
      <c r="X60" s="42"/>
      <c r="Y60" s="35" t="str">
        <f t="shared" si="19"/>
        <v xml:space="preserve">  </v>
      </c>
      <c r="Z60" s="35" t="str">
        <f t="shared" si="14"/>
        <v xml:space="preserve">  </v>
      </c>
      <c r="AA60" s="50" t="str">
        <f t="shared" si="15"/>
        <v xml:space="preserve">  </v>
      </c>
      <c r="AB60" s="50" t="str">
        <f t="shared" si="20"/>
        <v xml:space="preserve">  </v>
      </c>
      <c r="AC60" s="50" t="str">
        <f t="shared" si="21"/>
        <v xml:space="preserve">  </v>
      </c>
      <c r="AD60" s="42"/>
    </row>
    <row r="61" spans="1:30" ht="15.75" x14ac:dyDescent="0.25">
      <c r="A61" s="14"/>
      <c r="B61" s="14" t="str">
        <f t="shared" si="4"/>
        <v xml:space="preserve">  </v>
      </c>
      <c r="C61" s="42" t="str">
        <f t="shared" si="5"/>
        <v xml:space="preserve">  </v>
      </c>
      <c r="D61" s="35" t="str">
        <f t="shared" si="16"/>
        <v xml:space="preserve">  </v>
      </c>
      <c r="E61" s="35">
        <f t="shared" si="0"/>
        <v>0</v>
      </c>
      <c r="F61" s="35" t="str">
        <f t="shared" si="6"/>
        <v xml:space="preserve">  </v>
      </c>
      <c r="G61" s="35" t="str">
        <f t="shared" si="7"/>
        <v xml:space="preserve">  </v>
      </c>
      <c r="H61" s="35" t="str">
        <f>IF(G61&lt;=Questionnaire!$I$7,"PY",IF(G61&lt;=Questionnaire!$I$4,"CY","  "))</f>
        <v xml:space="preserve">  </v>
      </c>
      <c r="I61" s="48"/>
      <c r="J61" s="49" t="str">
        <f t="shared" si="8"/>
        <v xml:space="preserve">  </v>
      </c>
      <c r="K61" s="34" t="str">
        <f t="shared" si="17"/>
        <v xml:space="preserve">  </v>
      </c>
      <c r="L61" s="50" t="str">
        <f t="shared" si="9"/>
        <v xml:space="preserve">  </v>
      </c>
      <c r="M61" s="50" t="str">
        <f t="shared" si="18"/>
        <v xml:space="preserve">  </v>
      </c>
      <c r="N61" s="50" t="str">
        <f t="shared" si="10"/>
        <v xml:space="preserve">  </v>
      </c>
      <c r="O61" s="50" t="str">
        <f t="shared" si="11"/>
        <v xml:space="preserve">  </v>
      </c>
      <c r="P61" s="50" t="str">
        <f t="shared" si="1"/>
        <v xml:space="preserve">  </v>
      </c>
      <c r="Q61" s="42"/>
      <c r="R61" s="53"/>
      <c r="S61" s="51" t="str">
        <f t="shared" si="12"/>
        <v xml:space="preserve">  </v>
      </c>
      <c r="T61" s="52" t="str">
        <f t="shared" si="2"/>
        <v xml:space="preserve">  </v>
      </c>
      <c r="U61" s="53"/>
      <c r="V61" s="34" t="str">
        <f t="shared" si="13"/>
        <v xml:space="preserve">  </v>
      </c>
      <c r="W61" s="34" t="str">
        <f t="shared" si="3"/>
        <v xml:space="preserve">  </v>
      </c>
      <c r="X61" s="42"/>
      <c r="Y61" s="35" t="str">
        <f t="shared" si="19"/>
        <v xml:space="preserve">  </v>
      </c>
      <c r="Z61" s="35" t="str">
        <f t="shared" si="14"/>
        <v xml:space="preserve">  </v>
      </c>
      <c r="AA61" s="50" t="str">
        <f t="shared" si="15"/>
        <v xml:space="preserve">  </v>
      </c>
      <c r="AB61" s="50" t="str">
        <f t="shared" si="20"/>
        <v xml:space="preserve">  </v>
      </c>
      <c r="AC61" s="50" t="str">
        <f t="shared" si="21"/>
        <v xml:space="preserve">  </v>
      </c>
      <c r="AD61" s="42"/>
    </row>
    <row r="62" spans="1:30" ht="15.75" x14ac:dyDescent="0.25">
      <c r="A62" s="14"/>
      <c r="B62" s="14" t="str">
        <f t="shared" si="4"/>
        <v xml:space="preserve">  </v>
      </c>
      <c r="C62" s="42" t="str">
        <f t="shared" si="5"/>
        <v xml:space="preserve">  </v>
      </c>
      <c r="D62" s="35" t="str">
        <f t="shared" si="16"/>
        <v xml:space="preserve">  </v>
      </c>
      <c r="E62" s="35">
        <f t="shared" si="0"/>
        <v>0</v>
      </c>
      <c r="F62" s="35" t="str">
        <f t="shared" si="6"/>
        <v xml:space="preserve">  </v>
      </c>
      <c r="G62" s="35" t="str">
        <f t="shared" si="7"/>
        <v xml:space="preserve">  </v>
      </c>
      <c r="H62" s="35" t="str">
        <f>IF(G62&lt;=Questionnaire!$I$7,"PY",IF(G62&lt;=Questionnaire!$I$4,"CY","  "))</f>
        <v xml:space="preserve">  </v>
      </c>
      <c r="I62" s="48"/>
      <c r="J62" s="49" t="str">
        <f t="shared" si="8"/>
        <v xml:space="preserve">  </v>
      </c>
      <c r="K62" s="34" t="str">
        <f t="shared" si="17"/>
        <v xml:space="preserve">  </v>
      </c>
      <c r="L62" s="50" t="str">
        <f t="shared" si="9"/>
        <v xml:space="preserve">  </v>
      </c>
      <c r="M62" s="50" t="str">
        <f t="shared" si="18"/>
        <v xml:space="preserve">  </v>
      </c>
      <c r="N62" s="50" t="str">
        <f t="shared" si="10"/>
        <v xml:space="preserve">  </v>
      </c>
      <c r="O62" s="50" t="str">
        <f t="shared" si="11"/>
        <v xml:space="preserve">  </v>
      </c>
      <c r="P62" s="50" t="str">
        <f t="shared" si="1"/>
        <v xml:space="preserve">  </v>
      </c>
      <c r="Q62" s="42"/>
      <c r="R62" s="53"/>
      <c r="S62" s="51" t="str">
        <f t="shared" si="12"/>
        <v xml:space="preserve">  </v>
      </c>
      <c r="T62" s="52" t="str">
        <f t="shared" si="2"/>
        <v xml:space="preserve">  </v>
      </c>
      <c r="U62" s="53"/>
      <c r="V62" s="34" t="str">
        <f t="shared" si="13"/>
        <v xml:space="preserve">  </v>
      </c>
      <c r="W62" s="34" t="str">
        <f t="shared" si="3"/>
        <v xml:space="preserve">  </v>
      </c>
      <c r="X62" s="42"/>
      <c r="Y62" s="35" t="str">
        <f t="shared" si="19"/>
        <v xml:space="preserve">  </v>
      </c>
      <c r="Z62" s="35" t="str">
        <f t="shared" si="14"/>
        <v xml:space="preserve">  </v>
      </c>
      <c r="AA62" s="50" t="str">
        <f t="shared" si="15"/>
        <v xml:space="preserve">  </v>
      </c>
      <c r="AB62" s="50" t="str">
        <f t="shared" si="20"/>
        <v xml:space="preserve">  </v>
      </c>
      <c r="AC62" s="50" t="str">
        <f t="shared" si="21"/>
        <v xml:space="preserve">  </v>
      </c>
      <c r="AD62" s="42"/>
    </row>
    <row r="63" spans="1:30" ht="15.75" x14ac:dyDescent="0.25">
      <c r="A63" s="14"/>
      <c r="B63" s="14" t="str">
        <f t="shared" si="4"/>
        <v xml:space="preserve">  </v>
      </c>
      <c r="C63" s="42" t="str">
        <f t="shared" si="5"/>
        <v xml:space="preserve">  </v>
      </c>
      <c r="D63" s="35" t="str">
        <f t="shared" si="16"/>
        <v xml:space="preserve">  </v>
      </c>
      <c r="E63" s="35">
        <f t="shared" si="0"/>
        <v>0</v>
      </c>
      <c r="F63" s="35" t="str">
        <f t="shared" si="6"/>
        <v xml:space="preserve">  </v>
      </c>
      <c r="G63" s="35" t="str">
        <f t="shared" si="7"/>
        <v xml:space="preserve">  </v>
      </c>
      <c r="H63" s="35"/>
      <c r="I63" s="48"/>
      <c r="J63" s="49" t="str">
        <f t="shared" si="8"/>
        <v xml:space="preserve">  </v>
      </c>
      <c r="K63" s="34" t="str">
        <f t="shared" si="17"/>
        <v xml:space="preserve">  </v>
      </c>
      <c r="L63" s="50" t="str">
        <f t="shared" si="9"/>
        <v xml:space="preserve">  </v>
      </c>
      <c r="M63" s="50" t="str">
        <f t="shared" si="18"/>
        <v xml:space="preserve">  </v>
      </c>
      <c r="N63" s="50" t="str">
        <f t="shared" si="10"/>
        <v xml:space="preserve">  </v>
      </c>
      <c r="O63" s="50" t="str">
        <f t="shared" si="11"/>
        <v xml:space="preserve">  </v>
      </c>
      <c r="P63" s="50" t="str">
        <f t="shared" si="1"/>
        <v xml:space="preserve">  </v>
      </c>
      <c r="Q63" s="42"/>
      <c r="R63" s="53"/>
      <c r="S63" s="51" t="str">
        <f t="shared" si="12"/>
        <v xml:space="preserve">  </v>
      </c>
      <c r="T63" s="52" t="str">
        <f t="shared" si="2"/>
        <v xml:space="preserve">  </v>
      </c>
      <c r="U63" s="53"/>
      <c r="V63" s="34" t="str">
        <f t="shared" si="13"/>
        <v xml:space="preserve">  </v>
      </c>
      <c r="W63" s="34" t="str">
        <f t="shared" si="3"/>
        <v xml:space="preserve">  </v>
      </c>
      <c r="X63" s="42"/>
      <c r="Y63" s="35" t="str">
        <f t="shared" si="19"/>
        <v xml:space="preserve">  </v>
      </c>
      <c r="Z63" s="35" t="str">
        <f t="shared" si="14"/>
        <v xml:space="preserve">  </v>
      </c>
      <c r="AA63" s="50" t="str">
        <f t="shared" si="15"/>
        <v xml:space="preserve">  </v>
      </c>
      <c r="AB63" s="50" t="str">
        <f t="shared" si="20"/>
        <v xml:space="preserve">  </v>
      </c>
      <c r="AC63" s="50" t="str">
        <f t="shared" si="21"/>
        <v xml:space="preserve">  </v>
      </c>
      <c r="AD63" s="42"/>
    </row>
    <row r="64" spans="1:30" ht="15.75" x14ac:dyDescent="0.25">
      <c r="A64" s="14"/>
      <c r="B64" s="14" t="str">
        <f t="shared" si="4"/>
        <v xml:space="preserve">  </v>
      </c>
      <c r="C64" s="42" t="str">
        <f t="shared" si="5"/>
        <v xml:space="preserve">  </v>
      </c>
      <c r="D64" s="35" t="str">
        <f t="shared" si="16"/>
        <v xml:space="preserve">  </v>
      </c>
      <c r="E64" s="35">
        <f t="shared" si="0"/>
        <v>0</v>
      </c>
      <c r="F64" s="35" t="str">
        <f t="shared" si="6"/>
        <v xml:space="preserve">  </v>
      </c>
      <c r="G64" s="35" t="str">
        <f t="shared" si="7"/>
        <v xml:space="preserve">  </v>
      </c>
      <c r="H64" s="35"/>
      <c r="I64" s="48"/>
      <c r="J64" s="49" t="str">
        <f t="shared" si="8"/>
        <v xml:space="preserve">  </v>
      </c>
      <c r="K64" s="34" t="str">
        <f t="shared" si="17"/>
        <v xml:space="preserve">  </v>
      </c>
      <c r="L64" s="50" t="str">
        <f t="shared" si="9"/>
        <v xml:space="preserve">  </v>
      </c>
      <c r="M64" s="50" t="str">
        <f t="shared" si="18"/>
        <v xml:space="preserve">  </v>
      </c>
      <c r="N64" s="50" t="str">
        <f t="shared" si="10"/>
        <v xml:space="preserve">  </v>
      </c>
      <c r="O64" s="50" t="str">
        <f t="shared" si="11"/>
        <v xml:space="preserve">  </v>
      </c>
      <c r="P64" s="50" t="str">
        <f t="shared" si="1"/>
        <v xml:space="preserve">  </v>
      </c>
      <c r="Q64" s="42"/>
      <c r="R64" s="53"/>
      <c r="S64" s="51" t="str">
        <f t="shared" si="12"/>
        <v xml:space="preserve">  </v>
      </c>
      <c r="T64" s="52" t="str">
        <f t="shared" si="2"/>
        <v xml:space="preserve">  </v>
      </c>
      <c r="U64" s="53"/>
      <c r="V64" s="34" t="str">
        <f t="shared" si="13"/>
        <v xml:space="preserve">  </v>
      </c>
      <c r="W64" s="34" t="str">
        <f t="shared" si="3"/>
        <v xml:space="preserve">  </v>
      </c>
      <c r="X64" s="42"/>
      <c r="Y64" s="35" t="str">
        <f t="shared" si="19"/>
        <v xml:space="preserve">  </v>
      </c>
      <c r="Z64" s="35" t="str">
        <f t="shared" si="14"/>
        <v xml:space="preserve">  </v>
      </c>
      <c r="AA64" s="50" t="str">
        <f t="shared" si="15"/>
        <v xml:space="preserve">  </v>
      </c>
      <c r="AB64" s="50" t="str">
        <f t="shared" si="20"/>
        <v xml:space="preserve">  </v>
      </c>
      <c r="AC64" s="50" t="str">
        <f t="shared" si="21"/>
        <v xml:space="preserve">  </v>
      </c>
      <c r="AD64" s="42"/>
    </row>
    <row r="65" spans="1:30" ht="15.75" x14ac:dyDescent="0.25">
      <c r="A65" s="14"/>
      <c r="B65" s="14" t="str">
        <f t="shared" si="4"/>
        <v xml:space="preserve">  </v>
      </c>
      <c r="C65" s="42" t="str">
        <f t="shared" si="5"/>
        <v xml:space="preserve">  </v>
      </c>
      <c r="D65" s="35" t="str">
        <f t="shared" si="16"/>
        <v xml:space="preserve">  </v>
      </c>
      <c r="E65" s="35">
        <f t="shared" si="0"/>
        <v>0</v>
      </c>
      <c r="F65" s="35" t="str">
        <f t="shared" si="6"/>
        <v xml:space="preserve">  </v>
      </c>
      <c r="G65" s="35" t="str">
        <f t="shared" si="7"/>
        <v xml:space="preserve">  </v>
      </c>
      <c r="H65" s="35"/>
      <c r="I65" s="48"/>
      <c r="J65" s="49" t="str">
        <f t="shared" si="8"/>
        <v xml:space="preserve">  </v>
      </c>
      <c r="K65" s="34" t="str">
        <f t="shared" si="17"/>
        <v xml:space="preserve">  </v>
      </c>
      <c r="L65" s="50" t="str">
        <f t="shared" si="9"/>
        <v xml:space="preserve">  </v>
      </c>
      <c r="M65" s="50" t="str">
        <f t="shared" si="18"/>
        <v xml:space="preserve">  </v>
      </c>
      <c r="N65" s="50" t="str">
        <f t="shared" si="10"/>
        <v xml:space="preserve">  </v>
      </c>
      <c r="O65" s="50" t="str">
        <f t="shared" si="11"/>
        <v xml:space="preserve">  </v>
      </c>
      <c r="P65" s="50" t="str">
        <f t="shared" si="1"/>
        <v xml:space="preserve">  </v>
      </c>
      <c r="Q65" s="42"/>
      <c r="R65" s="53"/>
      <c r="S65" s="51" t="str">
        <f t="shared" si="12"/>
        <v xml:space="preserve">  </v>
      </c>
      <c r="T65" s="52" t="str">
        <f t="shared" si="2"/>
        <v xml:space="preserve">  </v>
      </c>
      <c r="U65" s="53"/>
      <c r="V65" s="34" t="str">
        <f t="shared" si="13"/>
        <v xml:space="preserve">  </v>
      </c>
      <c r="W65" s="34" t="str">
        <f t="shared" si="3"/>
        <v xml:space="preserve">  </v>
      </c>
      <c r="X65" s="42"/>
      <c r="Y65" s="35" t="str">
        <f t="shared" si="19"/>
        <v xml:space="preserve">  </v>
      </c>
      <c r="Z65" s="35" t="str">
        <f t="shared" si="14"/>
        <v xml:space="preserve">  </v>
      </c>
      <c r="AA65" s="50" t="str">
        <f t="shared" si="15"/>
        <v xml:space="preserve">  </v>
      </c>
      <c r="AB65" s="50" t="str">
        <f t="shared" si="20"/>
        <v xml:space="preserve">  </v>
      </c>
      <c r="AC65" s="50" t="str">
        <f t="shared" si="21"/>
        <v xml:space="preserve">  </v>
      </c>
      <c r="AD65" s="42"/>
    </row>
    <row r="66" spans="1:30" ht="15.75" x14ac:dyDescent="0.25">
      <c r="A66" s="14"/>
      <c r="B66" s="14" t="str">
        <f t="shared" si="4"/>
        <v xml:space="preserve">  </v>
      </c>
      <c r="C66" s="42" t="str">
        <f t="shared" si="5"/>
        <v xml:space="preserve">  </v>
      </c>
      <c r="D66" s="35" t="str">
        <f t="shared" si="16"/>
        <v xml:space="preserve">  </v>
      </c>
      <c r="E66" s="35">
        <f t="shared" si="0"/>
        <v>0</v>
      </c>
      <c r="F66" s="35" t="str">
        <f t="shared" si="6"/>
        <v xml:space="preserve">  </v>
      </c>
      <c r="G66" s="35" t="str">
        <f t="shared" si="7"/>
        <v xml:space="preserve">  </v>
      </c>
      <c r="H66" s="35"/>
      <c r="I66" s="48"/>
      <c r="J66" s="49" t="str">
        <f t="shared" si="8"/>
        <v xml:space="preserve">  </v>
      </c>
      <c r="K66" s="34" t="str">
        <f t="shared" si="17"/>
        <v xml:space="preserve">  </v>
      </c>
      <c r="L66" s="50" t="str">
        <f t="shared" si="9"/>
        <v xml:space="preserve">  </v>
      </c>
      <c r="M66" s="50" t="str">
        <f t="shared" si="18"/>
        <v xml:space="preserve">  </v>
      </c>
      <c r="N66" s="50" t="str">
        <f t="shared" si="10"/>
        <v xml:space="preserve">  </v>
      </c>
      <c r="O66" s="50" t="str">
        <f t="shared" si="11"/>
        <v xml:space="preserve">  </v>
      </c>
      <c r="P66" s="50" t="str">
        <f t="shared" si="1"/>
        <v xml:space="preserve">  </v>
      </c>
      <c r="Q66" s="42"/>
      <c r="R66" s="53"/>
      <c r="S66" s="51" t="str">
        <f t="shared" si="12"/>
        <v xml:space="preserve">  </v>
      </c>
      <c r="T66" s="52" t="str">
        <f t="shared" si="2"/>
        <v xml:space="preserve">  </v>
      </c>
      <c r="U66" s="53"/>
      <c r="V66" s="34" t="str">
        <f t="shared" si="13"/>
        <v xml:space="preserve">  </v>
      </c>
      <c r="W66" s="34" t="str">
        <f t="shared" si="3"/>
        <v xml:space="preserve">  </v>
      </c>
      <c r="X66" s="42"/>
      <c r="Y66" s="35" t="str">
        <f t="shared" si="19"/>
        <v xml:space="preserve">  </v>
      </c>
      <c r="Z66" s="35" t="str">
        <f t="shared" si="14"/>
        <v xml:space="preserve">  </v>
      </c>
      <c r="AA66" s="50" t="str">
        <f t="shared" si="15"/>
        <v xml:space="preserve">  </v>
      </c>
      <c r="AB66" s="50" t="str">
        <f t="shared" si="20"/>
        <v xml:space="preserve">  </v>
      </c>
      <c r="AC66" s="50" t="str">
        <f t="shared" si="21"/>
        <v xml:space="preserve">  </v>
      </c>
      <c r="AD66" s="42"/>
    </row>
    <row r="67" spans="1:30" ht="15.75" x14ac:dyDescent="0.25">
      <c r="A67" s="14"/>
      <c r="B67" s="14" t="str">
        <f t="shared" si="4"/>
        <v xml:space="preserve">  </v>
      </c>
      <c r="C67" s="42" t="str">
        <f t="shared" si="5"/>
        <v xml:space="preserve">  </v>
      </c>
      <c r="D67" s="35" t="str">
        <f t="shared" si="16"/>
        <v xml:space="preserve">  </v>
      </c>
      <c r="E67" s="35">
        <f t="shared" si="0"/>
        <v>0</v>
      </c>
      <c r="F67" s="35" t="str">
        <f t="shared" si="6"/>
        <v xml:space="preserve">  </v>
      </c>
      <c r="G67" s="35" t="str">
        <f t="shared" si="7"/>
        <v xml:space="preserve">  </v>
      </c>
      <c r="H67" s="35"/>
      <c r="I67" s="48"/>
      <c r="J67" s="49" t="str">
        <f t="shared" si="8"/>
        <v xml:space="preserve">  </v>
      </c>
      <c r="K67" s="34" t="str">
        <f t="shared" si="17"/>
        <v xml:space="preserve">  </v>
      </c>
      <c r="L67" s="50" t="str">
        <f t="shared" si="9"/>
        <v xml:space="preserve">  </v>
      </c>
      <c r="M67" s="50" t="str">
        <f t="shared" si="18"/>
        <v xml:space="preserve">  </v>
      </c>
      <c r="N67" s="50" t="str">
        <f t="shared" si="10"/>
        <v xml:space="preserve">  </v>
      </c>
      <c r="O67" s="50" t="str">
        <f t="shared" si="11"/>
        <v xml:space="preserve">  </v>
      </c>
      <c r="P67" s="50" t="str">
        <f t="shared" si="1"/>
        <v xml:space="preserve">  </v>
      </c>
      <c r="Q67" s="42"/>
      <c r="R67" s="53"/>
      <c r="S67" s="51" t="str">
        <f t="shared" si="12"/>
        <v xml:space="preserve">  </v>
      </c>
      <c r="T67" s="52" t="str">
        <f t="shared" si="2"/>
        <v xml:space="preserve">  </v>
      </c>
      <c r="U67" s="53"/>
      <c r="V67" s="34" t="str">
        <f t="shared" si="13"/>
        <v xml:space="preserve">  </v>
      </c>
      <c r="W67" s="34" t="str">
        <f t="shared" si="3"/>
        <v xml:space="preserve">  </v>
      </c>
      <c r="X67" s="42"/>
      <c r="Y67" s="35" t="str">
        <f t="shared" si="19"/>
        <v xml:space="preserve">  </v>
      </c>
      <c r="Z67" s="35" t="str">
        <f t="shared" si="14"/>
        <v xml:space="preserve">  </v>
      </c>
      <c r="AA67" s="50" t="str">
        <f t="shared" si="15"/>
        <v xml:space="preserve">  </v>
      </c>
      <c r="AB67" s="50" t="str">
        <f t="shared" si="20"/>
        <v xml:space="preserve">  </v>
      </c>
      <c r="AC67" s="50" t="str">
        <f t="shared" si="21"/>
        <v xml:space="preserve">  </v>
      </c>
      <c r="AD67" s="42"/>
    </row>
    <row r="68" spans="1:30" ht="15.75" x14ac:dyDescent="0.25">
      <c r="A68" s="14"/>
      <c r="B68" s="14" t="str">
        <f t="shared" si="4"/>
        <v xml:space="preserve">  </v>
      </c>
      <c r="C68" s="42" t="str">
        <f t="shared" si="5"/>
        <v xml:space="preserve">  </v>
      </c>
      <c r="D68" s="35" t="str">
        <f t="shared" si="16"/>
        <v xml:space="preserve">  </v>
      </c>
      <c r="E68" s="35">
        <f t="shared" si="0"/>
        <v>0</v>
      </c>
      <c r="F68" s="35" t="str">
        <f t="shared" si="6"/>
        <v xml:space="preserve">  </v>
      </c>
      <c r="G68" s="35" t="str">
        <f t="shared" si="7"/>
        <v xml:space="preserve">  </v>
      </c>
      <c r="H68" s="35"/>
      <c r="I68" s="48"/>
      <c r="J68" s="49" t="str">
        <f t="shared" si="8"/>
        <v xml:space="preserve">  </v>
      </c>
      <c r="K68" s="34" t="str">
        <f t="shared" si="17"/>
        <v xml:space="preserve">  </v>
      </c>
      <c r="L68" s="50" t="str">
        <f t="shared" si="9"/>
        <v xml:space="preserve">  </v>
      </c>
      <c r="M68" s="50" t="str">
        <f t="shared" si="18"/>
        <v xml:space="preserve">  </v>
      </c>
      <c r="N68" s="50" t="str">
        <f t="shared" si="10"/>
        <v xml:space="preserve">  </v>
      </c>
      <c r="O68" s="50" t="str">
        <f t="shared" si="11"/>
        <v xml:space="preserve">  </v>
      </c>
      <c r="P68" s="50" t="str">
        <f t="shared" si="1"/>
        <v xml:space="preserve">  </v>
      </c>
      <c r="Q68" s="42"/>
      <c r="R68" s="53"/>
      <c r="S68" s="51" t="str">
        <f t="shared" si="12"/>
        <v xml:space="preserve">  </v>
      </c>
      <c r="T68" s="52" t="str">
        <f t="shared" si="2"/>
        <v xml:space="preserve">  </v>
      </c>
      <c r="U68" s="53"/>
      <c r="V68" s="34" t="str">
        <f t="shared" si="13"/>
        <v xml:space="preserve">  </v>
      </c>
      <c r="W68" s="34" t="str">
        <f t="shared" si="3"/>
        <v xml:space="preserve">  </v>
      </c>
      <c r="X68" s="42"/>
      <c r="Y68" s="35" t="str">
        <f t="shared" si="19"/>
        <v xml:space="preserve">  </v>
      </c>
      <c r="Z68" s="35" t="str">
        <f t="shared" si="14"/>
        <v xml:space="preserve">  </v>
      </c>
      <c r="AA68" s="50" t="str">
        <f t="shared" si="15"/>
        <v xml:space="preserve">  </v>
      </c>
      <c r="AB68" s="50" t="str">
        <f t="shared" si="20"/>
        <v xml:space="preserve">  </v>
      </c>
      <c r="AC68" s="50" t="str">
        <f t="shared" si="21"/>
        <v xml:space="preserve">  </v>
      </c>
      <c r="AD68" s="42"/>
    </row>
    <row r="69" spans="1:30" ht="15.75" x14ac:dyDescent="0.25">
      <c r="A69" s="14"/>
      <c r="B69" s="14" t="str">
        <f t="shared" si="4"/>
        <v xml:space="preserve">  </v>
      </c>
      <c r="C69" s="42" t="str">
        <f t="shared" si="5"/>
        <v xml:space="preserve">  </v>
      </c>
      <c r="D69" s="35" t="str">
        <f t="shared" si="16"/>
        <v xml:space="preserve">  </v>
      </c>
      <c r="E69" s="35">
        <f t="shared" si="0"/>
        <v>0</v>
      </c>
      <c r="F69" s="35" t="str">
        <f t="shared" si="6"/>
        <v xml:space="preserve">  </v>
      </c>
      <c r="G69" s="35" t="str">
        <f t="shared" si="7"/>
        <v xml:space="preserve">  </v>
      </c>
      <c r="H69" s="35"/>
      <c r="I69" s="48"/>
      <c r="J69" s="49" t="str">
        <f t="shared" si="8"/>
        <v xml:space="preserve">  </v>
      </c>
      <c r="K69" s="34" t="str">
        <f t="shared" si="17"/>
        <v xml:space="preserve">  </v>
      </c>
      <c r="L69" s="50" t="str">
        <f t="shared" si="9"/>
        <v xml:space="preserve">  </v>
      </c>
      <c r="M69" s="50" t="str">
        <f t="shared" si="18"/>
        <v xml:space="preserve">  </v>
      </c>
      <c r="N69" s="50" t="str">
        <f t="shared" si="10"/>
        <v xml:space="preserve">  </v>
      </c>
      <c r="O69" s="50" t="str">
        <f t="shared" si="11"/>
        <v xml:space="preserve">  </v>
      </c>
      <c r="P69" s="50" t="str">
        <f t="shared" si="1"/>
        <v xml:space="preserve">  </v>
      </c>
      <c r="Q69" s="42"/>
      <c r="R69" s="53"/>
      <c r="S69" s="51" t="str">
        <f t="shared" si="12"/>
        <v xml:space="preserve">  </v>
      </c>
      <c r="T69" s="52" t="str">
        <f t="shared" si="2"/>
        <v xml:space="preserve">  </v>
      </c>
      <c r="U69" s="53"/>
      <c r="V69" s="34" t="str">
        <f t="shared" si="13"/>
        <v xml:space="preserve">  </v>
      </c>
      <c r="W69" s="34" t="str">
        <f t="shared" si="3"/>
        <v xml:space="preserve">  </v>
      </c>
      <c r="X69" s="42"/>
      <c r="Y69" s="35" t="str">
        <f t="shared" si="19"/>
        <v xml:space="preserve">  </v>
      </c>
      <c r="Z69" s="35" t="str">
        <f t="shared" si="14"/>
        <v xml:space="preserve">  </v>
      </c>
      <c r="AA69" s="50" t="str">
        <f t="shared" si="15"/>
        <v xml:space="preserve">  </v>
      </c>
      <c r="AB69" s="50" t="str">
        <f t="shared" si="20"/>
        <v xml:space="preserve">  </v>
      </c>
      <c r="AC69" s="50" t="str">
        <f t="shared" si="21"/>
        <v xml:space="preserve">  </v>
      </c>
      <c r="AD69" s="42"/>
    </row>
    <row r="70" spans="1:30" ht="15.75" x14ac:dyDescent="0.25">
      <c r="A70" s="14"/>
      <c r="B70" s="14" t="str">
        <f t="shared" si="4"/>
        <v xml:space="preserve">  </v>
      </c>
      <c r="C70" s="42" t="str">
        <f t="shared" si="5"/>
        <v xml:space="preserve">  </v>
      </c>
      <c r="D70" s="35" t="str">
        <f t="shared" si="16"/>
        <v xml:space="preserve">  </v>
      </c>
      <c r="E70" s="35">
        <f t="shared" si="0"/>
        <v>0</v>
      </c>
      <c r="F70" s="35" t="str">
        <f t="shared" si="6"/>
        <v xml:space="preserve">  </v>
      </c>
      <c r="G70" s="35" t="str">
        <f t="shared" si="7"/>
        <v xml:space="preserve">  </v>
      </c>
      <c r="H70" s="35"/>
      <c r="I70" s="48"/>
      <c r="J70" s="49" t="str">
        <f t="shared" si="8"/>
        <v xml:space="preserve">  </v>
      </c>
      <c r="K70" s="34" t="str">
        <f t="shared" si="17"/>
        <v xml:space="preserve">  </v>
      </c>
      <c r="L70" s="50" t="str">
        <f t="shared" si="9"/>
        <v xml:space="preserve">  </v>
      </c>
      <c r="M70" s="50" t="str">
        <f t="shared" si="18"/>
        <v xml:space="preserve">  </v>
      </c>
      <c r="N70" s="50" t="str">
        <f t="shared" ref="N70" si="22">IFERROR(-I70+M70,"  ")</f>
        <v xml:space="preserve">  </v>
      </c>
      <c r="O70" s="50" t="str">
        <f t="shared" si="11"/>
        <v xml:space="preserve">  </v>
      </c>
      <c r="P70" s="50" t="str">
        <f t="shared" si="1"/>
        <v xml:space="preserve">  </v>
      </c>
      <c r="Q70" s="42"/>
      <c r="R70" s="53"/>
      <c r="S70" s="51" t="str">
        <f t="shared" si="12"/>
        <v xml:space="preserve">  </v>
      </c>
      <c r="T70" s="52" t="str">
        <f t="shared" si="2"/>
        <v xml:space="preserve">  </v>
      </c>
      <c r="U70" s="53"/>
      <c r="V70" s="34" t="str">
        <f t="shared" si="13"/>
        <v xml:space="preserve">  </v>
      </c>
      <c r="W70" s="34" t="str">
        <f t="shared" si="3"/>
        <v xml:space="preserve">  </v>
      </c>
      <c r="X70" s="42"/>
      <c r="Y70" s="35" t="str">
        <f t="shared" si="19"/>
        <v xml:space="preserve">  </v>
      </c>
      <c r="Z70" s="35" t="str">
        <f t="shared" si="14"/>
        <v xml:space="preserve">  </v>
      </c>
      <c r="AA70" s="50" t="str">
        <f t="shared" si="15"/>
        <v xml:space="preserve">  </v>
      </c>
      <c r="AB70" s="50" t="str">
        <f t="shared" si="20"/>
        <v xml:space="preserve">  </v>
      </c>
      <c r="AC70" s="50" t="str">
        <f t="shared" si="21"/>
        <v xml:space="preserve">  </v>
      </c>
      <c r="AD70" s="42"/>
    </row>
    <row r="71" spans="1:30" ht="15.75" x14ac:dyDescent="0.25">
      <c r="A71" s="14"/>
      <c r="B71" s="14" t="str">
        <f t="shared" si="4"/>
        <v xml:space="preserve">  </v>
      </c>
      <c r="C71" s="42" t="str">
        <f t="shared" si="5"/>
        <v xml:space="preserve">  </v>
      </c>
      <c r="D71" s="35" t="str">
        <f t="shared" si="16"/>
        <v xml:space="preserve">  </v>
      </c>
      <c r="E71" s="35">
        <f t="shared" si="0"/>
        <v>0</v>
      </c>
      <c r="F71" s="35" t="str">
        <f t="shared" si="6"/>
        <v xml:space="preserve">  </v>
      </c>
      <c r="G71" s="35" t="str">
        <f t="shared" si="7"/>
        <v xml:space="preserve">  </v>
      </c>
      <c r="H71" s="35"/>
      <c r="I71" s="48"/>
      <c r="J71" s="49" t="str">
        <f t="shared" si="8"/>
        <v xml:space="preserve">  </v>
      </c>
      <c r="K71" s="34" t="str">
        <f t="shared" si="17"/>
        <v xml:space="preserve">  </v>
      </c>
      <c r="L71" s="50" t="str">
        <f t="shared" si="9"/>
        <v xml:space="preserve">  </v>
      </c>
      <c r="M71" s="50" t="str">
        <f t="shared" si="18"/>
        <v xml:space="preserve">  </v>
      </c>
      <c r="N71" s="50" t="str">
        <f t="shared" ref="N71:N134" si="23">IFERROR(-I71+M71,"  ")</f>
        <v xml:space="preserve">  </v>
      </c>
      <c r="O71" s="50" t="str">
        <f t="shared" si="11"/>
        <v xml:space="preserve">  </v>
      </c>
      <c r="P71" s="50" t="str">
        <f t="shared" si="1"/>
        <v xml:space="preserve">  </v>
      </c>
      <c r="Q71" s="42"/>
      <c r="R71" s="53"/>
      <c r="S71" s="51" t="str">
        <f t="shared" si="12"/>
        <v xml:space="preserve">  </v>
      </c>
      <c r="T71" s="52" t="str">
        <f t="shared" si="2"/>
        <v xml:space="preserve">  </v>
      </c>
      <c r="U71" s="53"/>
      <c r="V71" s="34" t="str">
        <f t="shared" si="13"/>
        <v xml:space="preserve">  </v>
      </c>
      <c r="W71" s="34" t="str">
        <f t="shared" si="3"/>
        <v xml:space="preserve">  </v>
      </c>
      <c r="X71" s="42"/>
      <c r="Y71" s="35" t="str">
        <f t="shared" si="19"/>
        <v xml:space="preserve">  </v>
      </c>
      <c r="Z71" s="35" t="str">
        <f t="shared" si="14"/>
        <v xml:space="preserve">  </v>
      </c>
      <c r="AA71" s="50" t="str">
        <f t="shared" ref="AA71" si="24">IF(AC70&gt;0,AC70,"  ")</f>
        <v xml:space="preserve">  </v>
      </c>
      <c r="AB71" s="50" t="str">
        <f t="shared" si="20"/>
        <v xml:space="preserve">  </v>
      </c>
      <c r="AC71" s="50" t="str">
        <f t="shared" si="21"/>
        <v xml:space="preserve">  </v>
      </c>
      <c r="AD71" s="42"/>
    </row>
    <row r="72" spans="1:30" ht="15.75" x14ac:dyDescent="0.25">
      <c r="A72" s="14"/>
      <c r="B72" s="14" t="str">
        <f t="shared" si="4"/>
        <v xml:space="preserve">  </v>
      </c>
      <c r="C72" s="42" t="str">
        <f t="shared" si="5"/>
        <v xml:space="preserve">  </v>
      </c>
      <c r="D72" s="35" t="str">
        <f t="shared" si="16"/>
        <v xml:space="preserve">  </v>
      </c>
      <c r="E72" s="35">
        <f t="shared" si="0"/>
        <v>0</v>
      </c>
      <c r="F72" s="35" t="str">
        <f t="shared" si="6"/>
        <v xml:space="preserve">  </v>
      </c>
      <c r="G72" s="35" t="str">
        <f t="shared" si="7"/>
        <v xml:space="preserve">  </v>
      </c>
      <c r="H72" s="35"/>
      <c r="I72" s="48"/>
      <c r="J72" s="49" t="str">
        <f t="shared" si="8"/>
        <v xml:space="preserve">  </v>
      </c>
      <c r="K72" s="34" t="str">
        <f t="shared" si="17"/>
        <v xml:space="preserve">  </v>
      </c>
      <c r="L72" s="50" t="str">
        <f t="shared" si="9"/>
        <v xml:space="preserve">  </v>
      </c>
      <c r="M72" s="50" t="str">
        <f t="shared" si="18"/>
        <v xml:space="preserve">  </v>
      </c>
      <c r="N72" s="50" t="str">
        <f t="shared" si="23"/>
        <v xml:space="preserve">  </v>
      </c>
      <c r="O72" s="50" t="str">
        <f t="shared" si="11"/>
        <v xml:space="preserve">  </v>
      </c>
      <c r="P72" s="50" t="str">
        <f t="shared" si="1"/>
        <v xml:space="preserve">  </v>
      </c>
      <c r="Q72" s="42"/>
      <c r="R72" s="53"/>
      <c r="S72" s="51" t="str">
        <f t="shared" si="12"/>
        <v xml:space="preserve">  </v>
      </c>
      <c r="T72" s="52" t="str">
        <f t="shared" si="2"/>
        <v xml:space="preserve">  </v>
      </c>
      <c r="U72" s="53"/>
      <c r="V72" s="34" t="str">
        <f t="shared" si="13"/>
        <v xml:space="preserve">  </v>
      </c>
      <c r="W72" s="34" t="str">
        <f t="shared" si="3"/>
        <v xml:space="preserve">  </v>
      </c>
      <c r="X72" s="42"/>
      <c r="Y72" s="35" t="str">
        <f t="shared" si="19"/>
        <v xml:space="preserve">  </v>
      </c>
      <c r="Z72" s="35" t="str">
        <f t="shared" si="14"/>
        <v xml:space="preserve">  </v>
      </c>
      <c r="AA72" s="50" t="str">
        <f t="shared" ref="AA72:AA135" si="25">IF(AC71&gt;0,AC71,"  ")</f>
        <v xml:space="preserve">  </v>
      </c>
      <c r="AB72" s="50" t="str">
        <f t="shared" si="20"/>
        <v xml:space="preserve">  </v>
      </c>
      <c r="AC72" s="50" t="str">
        <f t="shared" si="21"/>
        <v xml:space="preserve">  </v>
      </c>
      <c r="AD72" s="42"/>
    </row>
    <row r="73" spans="1:30" ht="15.75" x14ac:dyDescent="0.25">
      <c r="A73" s="14"/>
      <c r="B73" s="14" t="str">
        <f t="shared" si="4"/>
        <v xml:space="preserve">  </v>
      </c>
      <c r="C73" s="42" t="str">
        <f t="shared" si="5"/>
        <v xml:space="preserve">  </v>
      </c>
      <c r="D73" s="35" t="str">
        <f t="shared" si="16"/>
        <v xml:space="preserve">  </v>
      </c>
      <c r="E73" s="35">
        <f t="shared" si="0"/>
        <v>0</v>
      </c>
      <c r="F73" s="35" t="str">
        <f t="shared" si="6"/>
        <v xml:space="preserve">  </v>
      </c>
      <c r="G73" s="35" t="str">
        <f t="shared" si="7"/>
        <v xml:space="preserve">  </v>
      </c>
      <c r="H73" s="35"/>
      <c r="I73" s="48"/>
      <c r="J73" s="49" t="str">
        <f t="shared" si="8"/>
        <v xml:space="preserve">  </v>
      </c>
      <c r="K73" s="34" t="str">
        <f t="shared" si="17"/>
        <v xml:space="preserve">  </v>
      </c>
      <c r="L73" s="50" t="str">
        <f t="shared" si="9"/>
        <v xml:space="preserve">  </v>
      </c>
      <c r="M73" s="50" t="str">
        <f t="shared" si="18"/>
        <v xml:space="preserve">  </v>
      </c>
      <c r="N73" s="50" t="str">
        <f t="shared" si="23"/>
        <v xml:space="preserve">  </v>
      </c>
      <c r="O73" s="50" t="str">
        <f t="shared" si="11"/>
        <v xml:space="preserve">  </v>
      </c>
      <c r="P73" s="50" t="str">
        <f t="shared" si="1"/>
        <v xml:space="preserve">  </v>
      </c>
      <c r="Q73" s="42"/>
      <c r="R73" s="53"/>
      <c r="S73" s="51" t="str">
        <f t="shared" si="12"/>
        <v xml:space="preserve">  </v>
      </c>
      <c r="T73" s="52" t="str">
        <f t="shared" si="2"/>
        <v xml:space="preserve">  </v>
      </c>
      <c r="U73" s="53"/>
      <c r="V73" s="34" t="str">
        <f t="shared" si="13"/>
        <v xml:space="preserve">  </v>
      </c>
      <c r="W73" s="34" t="str">
        <f t="shared" si="3"/>
        <v xml:space="preserve">  </v>
      </c>
      <c r="X73" s="42"/>
      <c r="Y73" s="35" t="str">
        <f t="shared" si="19"/>
        <v xml:space="preserve">  </v>
      </c>
      <c r="Z73" s="35" t="str">
        <f t="shared" si="14"/>
        <v xml:space="preserve">  </v>
      </c>
      <c r="AA73" s="50" t="str">
        <f t="shared" si="25"/>
        <v xml:space="preserve">  </v>
      </c>
      <c r="AB73" s="50" t="str">
        <f t="shared" si="20"/>
        <v xml:space="preserve">  </v>
      </c>
      <c r="AC73" s="50" t="str">
        <f t="shared" si="21"/>
        <v xml:space="preserve">  </v>
      </c>
      <c r="AD73" s="42"/>
    </row>
    <row r="74" spans="1:30" ht="15.75" x14ac:dyDescent="0.25">
      <c r="A74" s="14"/>
      <c r="B74" s="14" t="str">
        <f t="shared" si="4"/>
        <v xml:space="preserve">  </v>
      </c>
      <c r="C74" s="42" t="str">
        <f t="shared" si="5"/>
        <v xml:space="preserve">  </v>
      </c>
      <c r="D74" s="35" t="str">
        <f t="shared" si="16"/>
        <v xml:space="preserve">  </v>
      </c>
      <c r="E74" s="35">
        <f t="shared" si="0"/>
        <v>0</v>
      </c>
      <c r="F74" s="35" t="str">
        <f t="shared" si="6"/>
        <v xml:space="preserve">  </v>
      </c>
      <c r="G74" s="35" t="str">
        <f t="shared" si="7"/>
        <v xml:space="preserve">  </v>
      </c>
      <c r="H74" s="35"/>
      <c r="I74" s="48"/>
      <c r="J74" s="49" t="str">
        <f t="shared" si="8"/>
        <v xml:space="preserve">  </v>
      </c>
      <c r="K74" s="34" t="str">
        <f t="shared" si="17"/>
        <v xml:space="preserve">  </v>
      </c>
      <c r="L74" s="50" t="str">
        <f t="shared" si="9"/>
        <v xml:space="preserve">  </v>
      </c>
      <c r="M74" s="50" t="str">
        <f t="shared" si="18"/>
        <v xml:space="preserve">  </v>
      </c>
      <c r="N74" s="50" t="str">
        <f t="shared" si="23"/>
        <v xml:space="preserve">  </v>
      </c>
      <c r="O74" s="50" t="str">
        <f t="shared" si="11"/>
        <v xml:space="preserve">  </v>
      </c>
      <c r="P74" s="50" t="str">
        <f t="shared" si="1"/>
        <v xml:space="preserve">  </v>
      </c>
      <c r="Q74" s="42"/>
      <c r="R74" s="53"/>
      <c r="S74" s="51" t="str">
        <f t="shared" si="12"/>
        <v xml:space="preserve">  </v>
      </c>
      <c r="T74" s="52" t="str">
        <f t="shared" si="2"/>
        <v xml:space="preserve">  </v>
      </c>
      <c r="U74" s="53"/>
      <c r="V74" s="34" t="str">
        <f t="shared" si="13"/>
        <v xml:space="preserve">  </v>
      </c>
      <c r="W74" s="34" t="str">
        <f t="shared" si="3"/>
        <v xml:space="preserve">  </v>
      </c>
      <c r="X74" s="42"/>
      <c r="Y74" s="35" t="str">
        <f t="shared" si="19"/>
        <v xml:space="preserve">  </v>
      </c>
      <c r="Z74" s="35" t="str">
        <f t="shared" si="14"/>
        <v xml:space="preserve">  </v>
      </c>
      <c r="AA74" s="50" t="str">
        <f t="shared" si="25"/>
        <v xml:space="preserve">  </v>
      </c>
      <c r="AB74" s="50" t="str">
        <f t="shared" si="20"/>
        <v xml:space="preserve">  </v>
      </c>
      <c r="AC74" s="50" t="str">
        <f t="shared" si="21"/>
        <v xml:space="preserve">  </v>
      </c>
      <c r="AD74" s="42"/>
    </row>
    <row r="75" spans="1:30" ht="15.75" x14ac:dyDescent="0.25">
      <c r="A75" s="14"/>
      <c r="B75" s="14" t="str">
        <f t="shared" si="4"/>
        <v xml:space="preserve">  </v>
      </c>
      <c r="C75" s="42"/>
      <c r="D75" s="35" t="str">
        <f t="shared" si="16"/>
        <v xml:space="preserve">  </v>
      </c>
      <c r="E75" s="35">
        <f t="shared" ref="E75:E128" si="26">IFERROR(VALUE(D75),0)</f>
        <v>0</v>
      </c>
      <c r="F75" s="35" t="str">
        <f t="shared" si="6"/>
        <v xml:space="preserve">  </v>
      </c>
      <c r="G75" s="35" t="str">
        <f t="shared" si="7"/>
        <v xml:space="preserve">  </v>
      </c>
      <c r="H75" s="35"/>
      <c r="I75" s="48"/>
      <c r="J75" s="49" t="str">
        <f t="shared" si="8"/>
        <v xml:space="preserve">  </v>
      </c>
      <c r="K75" s="34" t="str">
        <f t="shared" si="17"/>
        <v xml:space="preserve">  </v>
      </c>
      <c r="L75" s="50" t="str">
        <f t="shared" si="9"/>
        <v xml:space="preserve">  </v>
      </c>
      <c r="M75" s="50" t="str">
        <f t="shared" si="18"/>
        <v xml:space="preserve">  </v>
      </c>
      <c r="N75" s="50" t="str">
        <f t="shared" si="23"/>
        <v xml:space="preserve">  </v>
      </c>
      <c r="O75" s="50" t="str">
        <f t="shared" si="11"/>
        <v xml:space="preserve">  </v>
      </c>
      <c r="P75" s="50" t="str">
        <f t="shared" ref="P75:P138" si="27">IFERROR((G75-D75)/(G75-EOMONTH(G75,-1))*O75*$I$2/12,"  ")</f>
        <v xml:space="preserve">  </v>
      </c>
      <c r="Q75" s="42"/>
      <c r="R75" s="53"/>
      <c r="S75" s="51" t="str">
        <f t="shared" si="12"/>
        <v xml:space="preserve">  </v>
      </c>
      <c r="T75" s="52" t="str">
        <f t="shared" ref="T75:T138" si="28">IF(F75&lt;=$I$4,R75-I75,"  ")</f>
        <v xml:space="preserve">  </v>
      </c>
      <c r="U75" s="53"/>
      <c r="V75" s="34" t="str">
        <f t="shared" si="13"/>
        <v xml:space="preserve">  </v>
      </c>
      <c r="W75" s="34" t="str">
        <f t="shared" ref="W75:W138" si="29">IFERROR(V75-I75,"  ")</f>
        <v xml:space="preserve">  </v>
      </c>
      <c r="X75" s="42"/>
      <c r="Y75" s="35" t="str">
        <f t="shared" si="19"/>
        <v xml:space="preserve">  </v>
      </c>
      <c r="Z75" s="35" t="str">
        <f t="shared" si="14"/>
        <v xml:space="preserve">  </v>
      </c>
      <c r="AA75" s="50" t="str">
        <f t="shared" si="25"/>
        <v xml:space="preserve">  </v>
      </c>
      <c r="AB75" s="50" t="str">
        <f t="shared" si="20"/>
        <v xml:space="preserve">  </v>
      </c>
      <c r="AC75" s="50" t="str">
        <f t="shared" si="21"/>
        <v xml:space="preserve">  </v>
      </c>
      <c r="AD75" s="42"/>
    </row>
    <row r="76" spans="1:30" ht="15.75" x14ac:dyDescent="0.25">
      <c r="A76" s="14"/>
      <c r="B76" s="14" t="str">
        <f t="shared" ref="B76:B139" si="30">IF(D76&gt;$I$7,"  ",B75+1)</f>
        <v xml:space="preserve">  </v>
      </c>
      <c r="C76" s="42"/>
      <c r="D76" s="35" t="str">
        <f t="shared" si="16"/>
        <v xml:space="preserve">  </v>
      </c>
      <c r="E76" s="35">
        <f t="shared" si="26"/>
        <v>0</v>
      </c>
      <c r="F76" s="35" t="str">
        <f t="shared" ref="F76:F139" si="31">IFERROR(VALUE(D76),"  ")</f>
        <v xml:space="preserve">  </v>
      </c>
      <c r="G76" s="35" t="str">
        <f t="shared" ref="G76:G139" si="32">IFERROR(EOMONTH(D76,0),"  ")</f>
        <v xml:space="preserve">  </v>
      </c>
      <c r="H76" s="35"/>
      <c r="I76" s="48"/>
      <c r="J76" s="49" t="str">
        <f t="shared" ref="J76:J139" si="33">IF(AND(E76&gt;0,I76=0),"**warning - no payment entered**","  ")</f>
        <v xml:space="preserve">  </v>
      </c>
      <c r="K76" s="34" t="str">
        <f t="shared" si="17"/>
        <v xml:space="preserve">  </v>
      </c>
      <c r="L76" s="50" t="str">
        <f t="shared" ref="L76:L139" si="34">IF(D75&lt;$I$7,O75,"  ")</f>
        <v xml:space="preserve">  </v>
      </c>
      <c r="M76" s="50" t="str">
        <f t="shared" si="18"/>
        <v xml:space="preserve">  </v>
      </c>
      <c r="N76" s="50" t="str">
        <f t="shared" si="23"/>
        <v xml:space="preserve">  </v>
      </c>
      <c r="O76" s="50" t="str">
        <f t="shared" ref="O76:O139" si="35">IFERROR(L76+N76,"  ")</f>
        <v xml:space="preserve">  </v>
      </c>
      <c r="P76" s="50" t="str">
        <f t="shared" si="27"/>
        <v xml:space="preserve">  </v>
      </c>
      <c r="Q76" s="42"/>
      <c r="R76" s="53"/>
      <c r="S76" s="51" t="str">
        <f t="shared" ref="S76:S139" si="36">IF(AND(F76&lt;=$I$4,R76=0),"**warning - no payment entered**","  ")</f>
        <v xml:space="preserve">  </v>
      </c>
      <c r="T76" s="52" t="str">
        <f t="shared" si="28"/>
        <v xml:space="preserve">  </v>
      </c>
      <c r="U76" s="53"/>
      <c r="V76" s="34" t="str">
        <f t="shared" ref="V76:V139" si="37">IF((R76+U76)&lt;&gt;0,R76+U76,"  ")</f>
        <v xml:space="preserve">  </v>
      </c>
      <c r="W76" s="34" t="str">
        <f t="shared" si="29"/>
        <v xml:space="preserve">  </v>
      </c>
      <c r="X76" s="42"/>
      <c r="Y76" s="35" t="str">
        <f t="shared" si="19"/>
        <v xml:space="preserve">  </v>
      </c>
      <c r="Z76" s="35" t="str">
        <f t="shared" ref="Z76:Z139" si="38">IFERROR(EOMONTH(Y76,0),"  ")</f>
        <v xml:space="preserve">  </v>
      </c>
      <c r="AA76" s="50" t="str">
        <f t="shared" si="25"/>
        <v xml:space="preserve">  </v>
      </c>
      <c r="AB76" s="50" t="str">
        <f t="shared" si="20"/>
        <v xml:space="preserve">  </v>
      </c>
      <c r="AC76" s="50" t="str">
        <f t="shared" si="21"/>
        <v xml:space="preserve">  </v>
      </c>
      <c r="AD76" s="42"/>
    </row>
    <row r="77" spans="1:30" ht="15.75" x14ac:dyDescent="0.25">
      <c r="A77" s="14"/>
      <c r="B77" s="14" t="str">
        <f t="shared" si="30"/>
        <v xml:space="preserve">  </v>
      </c>
      <c r="C77" s="42"/>
      <c r="D77" s="35" t="str">
        <f t="shared" ref="D77:D140" si="39">IFERROR(IF(EDATE(D76,$I$1)&gt;$I$7,"  ",IF(D76=EOMONTH(D76,0),EOMONTH(D76,$I$1),EDATE(D76,$I$1))),"  ")</f>
        <v xml:space="preserve">  </v>
      </c>
      <c r="E77" s="35">
        <f t="shared" si="26"/>
        <v>0</v>
      </c>
      <c r="F77" s="35" t="str">
        <f t="shared" si="31"/>
        <v xml:space="preserve">  </v>
      </c>
      <c r="G77" s="35" t="str">
        <f t="shared" si="32"/>
        <v xml:space="preserve">  </v>
      </c>
      <c r="H77" s="35"/>
      <c r="I77" s="48"/>
      <c r="J77" s="49" t="str">
        <f t="shared" si="33"/>
        <v xml:space="preserve">  </v>
      </c>
      <c r="K77" s="34" t="str">
        <f t="shared" ref="K77:K140" si="40">IFERROR(I77/(1+($I$2/12*$I$1))^B77,"  ")</f>
        <v xml:space="preserve">  </v>
      </c>
      <c r="L77" s="50" t="str">
        <f t="shared" si="34"/>
        <v xml:space="preserve">  </v>
      </c>
      <c r="M77" s="50" t="str">
        <f t="shared" ref="M77:M140" si="41">IFERROR(IF(D77&lt;=$I$7,L77*$I$2/12*$I$1,"  "),"  ")</f>
        <v xml:space="preserve">  </v>
      </c>
      <c r="N77" s="50" t="str">
        <f t="shared" si="23"/>
        <v xml:space="preserve">  </v>
      </c>
      <c r="O77" s="50" t="str">
        <f t="shared" si="35"/>
        <v xml:space="preserve">  </v>
      </c>
      <c r="P77" s="50" t="str">
        <f t="shared" si="27"/>
        <v xml:space="preserve">  </v>
      </c>
      <c r="Q77" s="42"/>
      <c r="R77" s="53"/>
      <c r="S77" s="51" t="str">
        <f t="shared" si="36"/>
        <v xml:space="preserve">  </v>
      </c>
      <c r="T77" s="52" t="str">
        <f t="shared" si="28"/>
        <v xml:space="preserve">  </v>
      </c>
      <c r="U77" s="53"/>
      <c r="V77" s="34" t="str">
        <f t="shared" si="37"/>
        <v xml:space="preserve">  </v>
      </c>
      <c r="W77" s="34" t="str">
        <f t="shared" si="29"/>
        <v xml:space="preserve">  </v>
      </c>
      <c r="X77" s="42"/>
      <c r="Y77" s="35" t="str">
        <f t="shared" ref="Y77:Y140" si="42">IFERROR(IF(EDATE(Y76,$I$1)&lt;=$I$5,EDATE(Y76,$I$1),"  "),"  ")</f>
        <v xml:space="preserve">  </v>
      </c>
      <c r="Z77" s="35" t="str">
        <f t="shared" si="38"/>
        <v xml:space="preserve">  </v>
      </c>
      <c r="AA77" s="50" t="str">
        <f t="shared" si="25"/>
        <v xml:space="preserve">  </v>
      </c>
      <c r="AB77" s="50" t="str">
        <f t="shared" ref="AB77:AB140" si="43">IF(Y77&lt;=$I$5,$AA$11/$AB$8,"  ")</f>
        <v xml:space="preserve">  </v>
      </c>
      <c r="AC77" s="50" t="str">
        <f t="shared" ref="AC77:AC140" si="44">IFERROR(IF(AA77&gt;0,AA77-AB77,"  "),"  ")</f>
        <v xml:space="preserve">  </v>
      </c>
      <c r="AD77" s="42"/>
    </row>
    <row r="78" spans="1:30" ht="15.75" x14ac:dyDescent="0.25">
      <c r="A78" s="14"/>
      <c r="B78" s="14" t="str">
        <f t="shared" si="30"/>
        <v xml:space="preserve">  </v>
      </c>
      <c r="C78" s="42"/>
      <c r="D78" s="35" t="str">
        <f t="shared" si="39"/>
        <v xml:space="preserve">  </v>
      </c>
      <c r="E78" s="35">
        <f t="shared" si="26"/>
        <v>0</v>
      </c>
      <c r="F78" s="35" t="str">
        <f t="shared" si="31"/>
        <v xml:space="preserve">  </v>
      </c>
      <c r="G78" s="35" t="str">
        <f t="shared" si="32"/>
        <v xml:space="preserve">  </v>
      </c>
      <c r="H78" s="35"/>
      <c r="I78" s="48"/>
      <c r="J78" s="49" t="str">
        <f t="shared" si="33"/>
        <v xml:space="preserve">  </v>
      </c>
      <c r="K78" s="34" t="str">
        <f t="shared" si="40"/>
        <v xml:space="preserve">  </v>
      </c>
      <c r="L78" s="50" t="str">
        <f t="shared" si="34"/>
        <v xml:space="preserve">  </v>
      </c>
      <c r="M78" s="50" t="str">
        <f t="shared" si="41"/>
        <v xml:space="preserve">  </v>
      </c>
      <c r="N78" s="50" t="str">
        <f t="shared" si="23"/>
        <v xml:space="preserve">  </v>
      </c>
      <c r="O78" s="50" t="str">
        <f t="shared" si="35"/>
        <v xml:space="preserve">  </v>
      </c>
      <c r="P78" s="50" t="str">
        <f t="shared" si="27"/>
        <v xml:space="preserve">  </v>
      </c>
      <c r="Q78" s="42"/>
      <c r="R78" s="53"/>
      <c r="S78" s="51" t="str">
        <f t="shared" si="36"/>
        <v xml:space="preserve">  </v>
      </c>
      <c r="T78" s="52" t="str">
        <f t="shared" si="28"/>
        <v xml:space="preserve">  </v>
      </c>
      <c r="U78" s="53"/>
      <c r="V78" s="34" t="str">
        <f t="shared" si="37"/>
        <v xml:space="preserve">  </v>
      </c>
      <c r="W78" s="34" t="str">
        <f t="shared" si="29"/>
        <v xml:space="preserve">  </v>
      </c>
      <c r="X78" s="42"/>
      <c r="Y78" s="35" t="str">
        <f t="shared" si="42"/>
        <v xml:space="preserve">  </v>
      </c>
      <c r="Z78" s="35" t="str">
        <f t="shared" si="38"/>
        <v xml:space="preserve">  </v>
      </c>
      <c r="AA78" s="50" t="str">
        <f t="shared" si="25"/>
        <v xml:space="preserve">  </v>
      </c>
      <c r="AB78" s="50" t="str">
        <f t="shared" si="43"/>
        <v xml:space="preserve">  </v>
      </c>
      <c r="AC78" s="50" t="str">
        <f t="shared" si="44"/>
        <v xml:space="preserve">  </v>
      </c>
      <c r="AD78" s="42"/>
    </row>
    <row r="79" spans="1:30" ht="15.75" x14ac:dyDescent="0.25">
      <c r="A79" s="14"/>
      <c r="B79" s="14" t="str">
        <f t="shared" si="30"/>
        <v xml:space="preserve">  </v>
      </c>
      <c r="C79" s="42"/>
      <c r="D79" s="35" t="str">
        <f t="shared" si="39"/>
        <v xml:space="preserve">  </v>
      </c>
      <c r="E79" s="35">
        <f t="shared" si="26"/>
        <v>0</v>
      </c>
      <c r="F79" s="35" t="str">
        <f t="shared" si="31"/>
        <v xml:space="preserve">  </v>
      </c>
      <c r="G79" s="35" t="str">
        <f t="shared" si="32"/>
        <v xml:space="preserve">  </v>
      </c>
      <c r="H79" s="35"/>
      <c r="I79" s="48"/>
      <c r="J79" s="49" t="str">
        <f t="shared" si="33"/>
        <v xml:space="preserve">  </v>
      </c>
      <c r="K79" s="34" t="str">
        <f t="shared" si="40"/>
        <v xml:space="preserve">  </v>
      </c>
      <c r="L79" s="50" t="str">
        <f t="shared" si="34"/>
        <v xml:space="preserve">  </v>
      </c>
      <c r="M79" s="50" t="str">
        <f t="shared" si="41"/>
        <v xml:space="preserve">  </v>
      </c>
      <c r="N79" s="50" t="str">
        <f t="shared" si="23"/>
        <v xml:space="preserve">  </v>
      </c>
      <c r="O79" s="50" t="str">
        <f t="shared" si="35"/>
        <v xml:space="preserve">  </v>
      </c>
      <c r="P79" s="50" t="str">
        <f t="shared" si="27"/>
        <v xml:space="preserve">  </v>
      </c>
      <c r="Q79" s="42"/>
      <c r="R79" s="53"/>
      <c r="S79" s="51" t="str">
        <f t="shared" si="36"/>
        <v xml:space="preserve">  </v>
      </c>
      <c r="T79" s="52" t="str">
        <f t="shared" si="28"/>
        <v xml:space="preserve">  </v>
      </c>
      <c r="U79" s="53"/>
      <c r="V79" s="34" t="str">
        <f t="shared" si="37"/>
        <v xml:space="preserve">  </v>
      </c>
      <c r="W79" s="34" t="str">
        <f t="shared" si="29"/>
        <v xml:space="preserve">  </v>
      </c>
      <c r="X79" s="42"/>
      <c r="Y79" s="35" t="str">
        <f t="shared" si="42"/>
        <v xml:space="preserve">  </v>
      </c>
      <c r="Z79" s="35" t="str">
        <f t="shared" si="38"/>
        <v xml:space="preserve">  </v>
      </c>
      <c r="AA79" s="50" t="str">
        <f t="shared" si="25"/>
        <v xml:space="preserve">  </v>
      </c>
      <c r="AB79" s="50" t="str">
        <f t="shared" si="43"/>
        <v xml:space="preserve">  </v>
      </c>
      <c r="AC79" s="50" t="str">
        <f t="shared" si="44"/>
        <v xml:space="preserve">  </v>
      </c>
      <c r="AD79" s="42"/>
    </row>
    <row r="80" spans="1:30" ht="15.75" x14ac:dyDescent="0.25">
      <c r="A80" s="14"/>
      <c r="B80" s="14" t="str">
        <f t="shared" si="30"/>
        <v xml:space="preserve">  </v>
      </c>
      <c r="C80" s="42"/>
      <c r="D80" s="35" t="str">
        <f t="shared" si="39"/>
        <v xml:space="preserve">  </v>
      </c>
      <c r="E80" s="35">
        <f t="shared" si="26"/>
        <v>0</v>
      </c>
      <c r="F80" s="35" t="str">
        <f t="shared" si="31"/>
        <v xml:space="preserve">  </v>
      </c>
      <c r="G80" s="35" t="str">
        <f t="shared" si="32"/>
        <v xml:space="preserve">  </v>
      </c>
      <c r="H80" s="35"/>
      <c r="I80" s="48"/>
      <c r="J80" s="49" t="str">
        <f t="shared" si="33"/>
        <v xml:space="preserve">  </v>
      </c>
      <c r="K80" s="34" t="str">
        <f t="shared" si="40"/>
        <v xml:space="preserve">  </v>
      </c>
      <c r="L80" s="50" t="str">
        <f t="shared" si="34"/>
        <v xml:space="preserve">  </v>
      </c>
      <c r="M80" s="50" t="str">
        <f t="shared" si="41"/>
        <v xml:space="preserve">  </v>
      </c>
      <c r="N80" s="50" t="str">
        <f t="shared" si="23"/>
        <v xml:space="preserve">  </v>
      </c>
      <c r="O80" s="50" t="str">
        <f t="shared" si="35"/>
        <v xml:space="preserve">  </v>
      </c>
      <c r="P80" s="50" t="str">
        <f t="shared" si="27"/>
        <v xml:space="preserve">  </v>
      </c>
      <c r="Q80" s="42"/>
      <c r="R80" s="53"/>
      <c r="S80" s="51" t="str">
        <f t="shared" si="36"/>
        <v xml:space="preserve">  </v>
      </c>
      <c r="T80" s="52" t="str">
        <f t="shared" si="28"/>
        <v xml:space="preserve">  </v>
      </c>
      <c r="U80" s="53"/>
      <c r="V80" s="34" t="str">
        <f t="shared" si="37"/>
        <v xml:space="preserve">  </v>
      </c>
      <c r="W80" s="34" t="str">
        <f t="shared" si="29"/>
        <v xml:space="preserve">  </v>
      </c>
      <c r="X80" s="42"/>
      <c r="Y80" s="35" t="str">
        <f t="shared" si="42"/>
        <v xml:space="preserve">  </v>
      </c>
      <c r="Z80" s="35" t="str">
        <f t="shared" si="38"/>
        <v xml:space="preserve">  </v>
      </c>
      <c r="AA80" s="50" t="str">
        <f t="shared" si="25"/>
        <v xml:space="preserve">  </v>
      </c>
      <c r="AB80" s="50" t="str">
        <f t="shared" si="43"/>
        <v xml:space="preserve">  </v>
      </c>
      <c r="AC80" s="50" t="str">
        <f t="shared" si="44"/>
        <v xml:space="preserve">  </v>
      </c>
      <c r="AD80" s="42"/>
    </row>
    <row r="81" spans="1:30" ht="15.75" x14ac:dyDescent="0.25">
      <c r="A81" s="14"/>
      <c r="B81" s="14" t="str">
        <f t="shared" si="30"/>
        <v xml:space="preserve">  </v>
      </c>
      <c r="C81" s="42"/>
      <c r="D81" s="35" t="str">
        <f t="shared" si="39"/>
        <v xml:space="preserve">  </v>
      </c>
      <c r="E81" s="35">
        <f t="shared" si="26"/>
        <v>0</v>
      </c>
      <c r="F81" s="35" t="str">
        <f t="shared" si="31"/>
        <v xml:space="preserve">  </v>
      </c>
      <c r="G81" s="35" t="str">
        <f t="shared" si="32"/>
        <v xml:space="preserve">  </v>
      </c>
      <c r="H81" s="35"/>
      <c r="I81" s="48"/>
      <c r="J81" s="49" t="str">
        <f t="shared" si="33"/>
        <v xml:space="preserve">  </v>
      </c>
      <c r="K81" s="34" t="str">
        <f t="shared" si="40"/>
        <v xml:space="preserve">  </v>
      </c>
      <c r="L81" s="50" t="str">
        <f t="shared" si="34"/>
        <v xml:space="preserve">  </v>
      </c>
      <c r="M81" s="50" t="str">
        <f t="shared" si="41"/>
        <v xml:space="preserve">  </v>
      </c>
      <c r="N81" s="50" t="str">
        <f t="shared" si="23"/>
        <v xml:space="preserve">  </v>
      </c>
      <c r="O81" s="50" t="str">
        <f t="shared" si="35"/>
        <v xml:space="preserve">  </v>
      </c>
      <c r="P81" s="50" t="str">
        <f t="shared" si="27"/>
        <v xml:space="preserve">  </v>
      </c>
      <c r="Q81" s="42"/>
      <c r="R81" s="53"/>
      <c r="S81" s="51" t="str">
        <f t="shared" si="36"/>
        <v xml:space="preserve">  </v>
      </c>
      <c r="T81" s="52" t="str">
        <f t="shared" si="28"/>
        <v xml:space="preserve">  </v>
      </c>
      <c r="U81" s="53"/>
      <c r="V81" s="34" t="str">
        <f t="shared" si="37"/>
        <v xml:space="preserve">  </v>
      </c>
      <c r="W81" s="34" t="str">
        <f t="shared" si="29"/>
        <v xml:space="preserve">  </v>
      </c>
      <c r="X81" s="42"/>
      <c r="Y81" s="35" t="str">
        <f t="shared" si="42"/>
        <v xml:space="preserve">  </v>
      </c>
      <c r="Z81" s="35" t="str">
        <f t="shared" si="38"/>
        <v xml:space="preserve">  </v>
      </c>
      <c r="AA81" s="50" t="str">
        <f t="shared" si="25"/>
        <v xml:space="preserve">  </v>
      </c>
      <c r="AB81" s="50" t="str">
        <f t="shared" si="43"/>
        <v xml:space="preserve">  </v>
      </c>
      <c r="AC81" s="50" t="str">
        <f t="shared" si="44"/>
        <v xml:space="preserve">  </v>
      </c>
      <c r="AD81" s="42"/>
    </row>
    <row r="82" spans="1:30" ht="15.75" x14ac:dyDescent="0.25">
      <c r="A82" s="14"/>
      <c r="B82" s="14" t="str">
        <f t="shared" si="30"/>
        <v xml:space="preserve">  </v>
      </c>
      <c r="C82" s="42"/>
      <c r="D82" s="35" t="str">
        <f t="shared" si="39"/>
        <v xml:space="preserve">  </v>
      </c>
      <c r="E82" s="35">
        <f t="shared" si="26"/>
        <v>0</v>
      </c>
      <c r="F82" s="35" t="str">
        <f t="shared" si="31"/>
        <v xml:space="preserve">  </v>
      </c>
      <c r="G82" s="35" t="str">
        <f t="shared" si="32"/>
        <v xml:space="preserve">  </v>
      </c>
      <c r="H82" s="35"/>
      <c r="I82" s="48"/>
      <c r="J82" s="49" t="str">
        <f t="shared" si="33"/>
        <v xml:space="preserve">  </v>
      </c>
      <c r="K82" s="34" t="str">
        <f t="shared" si="40"/>
        <v xml:space="preserve">  </v>
      </c>
      <c r="L82" s="50" t="str">
        <f t="shared" si="34"/>
        <v xml:space="preserve">  </v>
      </c>
      <c r="M82" s="50" t="str">
        <f t="shared" si="41"/>
        <v xml:space="preserve">  </v>
      </c>
      <c r="N82" s="50" t="str">
        <f t="shared" si="23"/>
        <v xml:space="preserve">  </v>
      </c>
      <c r="O82" s="50" t="str">
        <f t="shared" si="35"/>
        <v xml:space="preserve">  </v>
      </c>
      <c r="P82" s="50" t="str">
        <f t="shared" si="27"/>
        <v xml:space="preserve">  </v>
      </c>
      <c r="Q82" s="42"/>
      <c r="R82" s="53"/>
      <c r="S82" s="51" t="str">
        <f t="shared" si="36"/>
        <v xml:space="preserve">  </v>
      </c>
      <c r="T82" s="52" t="str">
        <f t="shared" si="28"/>
        <v xml:space="preserve">  </v>
      </c>
      <c r="U82" s="53"/>
      <c r="V82" s="34" t="str">
        <f t="shared" si="37"/>
        <v xml:space="preserve">  </v>
      </c>
      <c r="W82" s="34" t="str">
        <f t="shared" si="29"/>
        <v xml:space="preserve">  </v>
      </c>
      <c r="X82" s="42"/>
      <c r="Y82" s="35" t="str">
        <f t="shared" si="42"/>
        <v xml:space="preserve">  </v>
      </c>
      <c r="Z82" s="35" t="str">
        <f t="shared" si="38"/>
        <v xml:space="preserve">  </v>
      </c>
      <c r="AA82" s="50" t="str">
        <f t="shared" si="25"/>
        <v xml:space="preserve">  </v>
      </c>
      <c r="AB82" s="50" t="str">
        <f t="shared" si="43"/>
        <v xml:space="preserve">  </v>
      </c>
      <c r="AC82" s="50" t="str">
        <f t="shared" si="44"/>
        <v xml:space="preserve">  </v>
      </c>
      <c r="AD82" s="42"/>
    </row>
    <row r="83" spans="1:30" ht="15.75" x14ac:dyDescent="0.25">
      <c r="A83" s="14"/>
      <c r="B83" s="14" t="str">
        <f t="shared" si="30"/>
        <v xml:space="preserve">  </v>
      </c>
      <c r="C83" s="42"/>
      <c r="D83" s="35" t="str">
        <f t="shared" si="39"/>
        <v xml:space="preserve">  </v>
      </c>
      <c r="E83" s="35">
        <f t="shared" si="26"/>
        <v>0</v>
      </c>
      <c r="F83" s="35" t="str">
        <f t="shared" si="31"/>
        <v xml:space="preserve">  </v>
      </c>
      <c r="G83" s="35" t="str">
        <f t="shared" si="32"/>
        <v xml:space="preserve">  </v>
      </c>
      <c r="H83" s="35"/>
      <c r="I83" s="48"/>
      <c r="J83" s="49" t="str">
        <f t="shared" si="33"/>
        <v xml:space="preserve">  </v>
      </c>
      <c r="K83" s="34" t="str">
        <f t="shared" si="40"/>
        <v xml:space="preserve">  </v>
      </c>
      <c r="L83" s="50" t="str">
        <f t="shared" si="34"/>
        <v xml:space="preserve">  </v>
      </c>
      <c r="M83" s="50" t="str">
        <f t="shared" si="41"/>
        <v xml:space="preserve">  </v>
      </c>
      <c r="N83" s="50" t="str">
        <f t="shared" si="23"/>
        <v xml:space="preserve">  </v>
      </c>
      <c r="O83" s="50" t="str">
        <f t="shared" si="35"/>
        <v xml:space="preserve">  </v>
      </c>
      <c r="P83" s="50" t="str">
        <f t="shared" si="27"/>
        <v xml:space="preserve">  </v>
      </c>
      <c r="Q83" s="42"/>
      <c r="R83" s="53"/>
      <c r="S83" s="51" t="str">
        <f t="shared" si="36"/>
        <v xml:space="preserve">  </v>
      </c>
      <c r="T83" s="52" t="str">
        <f t="shared" si="28"/>
        <v xml:space="preserve">  </v>
      </c>
      <c r="U83" s="53"/>
      <c r="V83" s="34" t="str">
        <f t="shared" si="37"/>
        <v xml:space="preserve">  </v>
      </c>
      <c r="W83" s="34" t="str">
        <f t="shared" si="29"/>
        <v xml:space="preserve">  </v>
      </c>
      <c r="X83" s="42"/>
      <c r="Y83" s="35" t="str">
        <f t="shared" si="42"/>
        <v xml:space="preserve">  </v>
      </c>
      <c r="Z83" s="35" t="str">
        <f t="shared" si="38"/>
        <v xml:space="preserve">  </v>
      </c>
      <c r="AA83" s="50" t="str">
        <f t="shared" si="25"/>
        <v xml:space="preserve">  </v>
      </c>
      <c r="AB83" s="50" t="str">
        <f t="shared" si="43"/>
        <v xml:space="preserve">  </v>
      </c>
      <c r="AC83" s="50" t="str">
        <f t="shared" si="44"/>
        <v xml:space="preserve">  </v>
      </c>
      <c r="AD83" s="42"/>
    </row>
    <row r="84" spans="1:30" ht="15.75" x14ac:dyDescent="0.25">
      <c r="A84" s="14"/>
      <c r="B84" s="14" t="str">
        <f t="shared" si="30"/>
        <v xml:space="preserve">  </v>
      </c>
      <c r="C84" s="42"/>
      <c r="D84" s="35" t="str">
        <f t="shared" si="39"/>
        <v xml:space="preserve">  </v>
      </c>
      <c r="E84" s="35">
        <f t="shared" si="26"/>
        <v>0</v>
      </c>
      <c r="F84" s="35" t="str">
        <f t="shared" si="31"/>
        <v xml:space="preserve">  </v>
      </c>
      <c r="G84" s="35" t="str">
        <f t="shared" si="32"/>
        <v xml:space="preserve">  </v>
      </c>
      <c r="H84" s="35"/>
      <c r="I84" s="48"/>
      <c r="J84" s="49" t="str">
        <f t="shared" si="33"/>
        <v xml:space="preserve">  </v>
      </c>
      <c r="K84" s="34" t="str">
        <f t="shared" si="40"/>
        <v xml:space="preserve">  </v>
      </c>
      <c r="L84" s="50" t="str">
        <f t="shared" si="34"/>
        <v xml:space="preserve">  </v>
      </c>
      <c r="M84" s="50" t="str">
        <f t="shared" si="41"/>
        <v xml:space="preserve">  </v>
      </c>
      <c r="N84" s="50" t="str">
        <f t="shared" si="23"/>
        <v xml:space="preserve">  </v>
      </c>
      <c r="O84" s="50" t="str">
        <f t="shared" si="35"/>
        <v xml:space="preserve">  </v>
      </c>
      <c r="P84" s="50" t="str">
        <f t="shared" si="27"/>
        <v xml:space="preserve">  </v>
      </c>
      <c r="Q84" s="42"/>
      <c r="R84" s="53"/>
      <c r="S84" s="51" t="str">
        <f t="shared" si="36"/>
        <v xml:space="preserve">  </v>
      </c>
      <c r="T84" s="52" t="str">
        <f t="shared" si="28"/>
        <v xml:space="preserve">  </v>
      </c>
      <c r="U84" s="53"/>
      <c r="V84" s="34" t="str">
        <f t="shared" si="37"/>
        <v xml:space="preserve">  </v>
      </c>
      <c r="W84" s="34" t="str">
        <f t="shared" si="29"/>
        <v xml:space="preserve">  </v>
      </c>
      <c r="X84" s="42"/>
      <c r="Y84" s="35" t="str">
        <f t="shared" si="42"/>
        <v xml:space="preserve">  </v>
      </c>
      <c r="Z84" s="35" t="str">
        <f t="shared" si="38"/>
        <v xml:space="preserve">  </v>
      </c>
      <c r="AA84" s="50" t="str">
        <f t="shared" si="25"/>
        <v xml:space="preserve">  </v>
      </c>
      <c r="AB84" s="50" t="str">
        <f t="shared" si="43"/>
        <v xml:space="preserve">  </v>
      </c>
      <c r="AC84" s="50" t="str">
        <f t="shared" si="44"/>
        <v xml:space="preserve">  </v>
      </c>
      <c r="AD84" s="42"/>
    </row>
    <row r="85" spans="1:30" ht="15.75" x14ac:dyDescent="0.25">
      <c r="A85" s="14"/>
      <c r="B85" s="14" t="str">
        <f t="shared" si="30"/>
        <v xml:space="preserve">  </v>
      </c>
      <c r="C85" s="42"/>
      <c r="D85" s="35" t="str">
        <f t="shared" si="39"/>
        <v xml:space="preserve">  </v>
      </c>
      <c r="E85" s="35">
        <f t="shared" si="26"/>
        <v>0</v>
      </c>
      <c r="F85" s="35" t="str">
        <f t="shared" si="31"/>
        <v xml:space="preserve">  </v>
      </c>
      <c r="G85" s="35" t="str">
        <f t="shared" si="32"/>
        <v xml:space="preserve">  </v>
      </c>
      <c r="H85" s="35"/>
      <c r="I85" s="48"/>
      <c r="J85" s="49" t="str">
        <f t="shared" si="33"/>
        <v xml:space="preserve">  </v>
      </c>
      <c r="K85" s="34" t="str">
        <f t="shared" si="40"/>
        <v xml:space="preserve">  </v>
      </c>
      <c r="L85" s="50" t="str">
        <f t="shared" si="34"/>
        <v xml:space="preserve">  </v>
      </c>
      <c r="M85" s="50" t="str">
        <f t="shared" si="41"/>
        <v xml:space="preserve">  </v>
      </c>
      <c r="N85" s="50" t="str">
        <f t="shared" si="23"/>
        <v xml:space="preserve">  </v>
      </c>
      <c r="O85" s="50" t="str">
        <f t="shared" si="35"/>
        <v xml:space="preserve">  </v>
      </c>
      <c r="P85" s="50" t="str">
        <f t="shared" si="27"/>
        <v xml:space="preserve">  </v>
      </c>
      <c r="Q85" s="42"/>
      <c r="R85" s="53"/>
      <c r="S85" s="51" t="str">
        <f t="shared" si="36"/>
        <v xml:space="preserve">  </v>
      </c>
      <c r="T85" s="52" t="str">
        <f t="shared" si="28"/>
        <v xml:space="preserve">  </v>
      </c>
      <c r="U85" s="53"/>
      <c r="V85" s="34" t="str">
        <f t="shared" si="37"/>
        <v xml:space="preserve">  </v>
      </c>
      <c r="W85" s="34" t="str">
        <f t="shared" si="29"/>
        <v xml:space="preserve">  </v>
      </c>
      <c r="X85" s="42"/>
      <c r="Y85" s="35" t="str">
        <f t="shared" si="42"/>
        <v xml:space="preserve">  </v>
      </c>
      <c r="Z85" s="35" t="str">
        <f t="shared" si="38"/>
        <v xml:space="preserve">  </v>
      </c>
      <c r="AA85" s="50" t="str">
        <f t="shared" si="25"/>
        <v xml:space="preserve">  </v>
      </c>
      <c r="AB85" s="50" t="str">
        <f t="shared" si="43"/>
        <v xml:space="preserve">  </v>
      </c>
      <c r="AC85" s="50" t="str">
        <f t="shared" si="44"/>
        <v xml:space="preserve">  </v>
      </c>
      <c r="AD85" s="42"/>
    </row>
    <row r="86" spans="1:30" ht="15.75" x14ac:dyDescent="0.25">
      <c r="A86" s="14"/>
      <c r="B86" s="14" t="str">
        <f t="shared" si="30"/>
        <v xml:space="preserve">  </v>
      </c>
      <c r="C86" s="42"/>
      <c r="D86" s="35" t="str">
        <f t="shared" si="39"/>
        <v xml:space="preserve">  </v>
      </c>
      <c r="E86" s="35">
        <f t="shared" si="26"/>
        <v>0</v>
      </c>
      <c r="F86" s="35" t="str">
        <f t="shared" si="31"/>
        <v xml:space="preserve">  </v>
      </c>
      <c r="G86" s="35" t="str">
        <f t="shared" si="32"/>
        <v xml:space="preserve">  </v>
      </c>
      <c r="H86" s="35"/>
      <c r="I86" s="48"/>
      <c r="J86" s="49" t="str">
        <f t="shared" si="33"/>
        <v xml:space="preserve">  </v>
      </c>
      <c r="K86" s="34" t="str">
        <f t="shared" si="40"/>
        <v xml:space="preserve">  </v>
      </c>
      <c r="L86" s="50" t="str">
        <f t="shared" si="34"/>
        <v xml:space="preserve">  </v>
      </c>
      <c r="M86" s="50" t="str">
        <f t="shared" si="41"/>
        <v xml:space="preserve">  </v>
      </c>
      <c r="N86" s="50" t="str">
        <f t="shared" si="23"/>
        <v xml:space="preserve">  </v>
      </c>
      <c r="O86" s="50" t="str">
        <f t="shared" si="35"/>
        <v xml:space="preserve">  </v>
      </c>
      <c r="P86" s="50" t="str">
        <f t="shared" si="27"/>
        <v xml:space="preserve">  </v>
      </c>
      <c r="Q86" s="42"/>
      <c r="R86" s="53"/>
      <c r="S86" s="51" t="str">
        <f t="shared" si="36"/>
        <v xml:space="preserve">  </v>
      </c>
      <c r="T86" s="52" t="str">
        <f t="shared" si="28"/>
        <v xml:space="preserve">  </v>
      </c>
      <c r="U86" s="53"/>
      <c r="V86" s="34" t="str">
        <f t="shared" si="37"/>
        <v xml:space="preserve">  </v>
      </c>
      <c r="W86" s="34" t="str">
        <f t="shared" si="29"/>
        <v xml:space="preserve">  </v>
      </c>
      <c r="X86" s="42"/>
      <c r="Y86" s="35" t="str">
        <f t="shared" si="42"/>
        <v xml:space="preserve">  </v>
      </c>
      <c r="Z86" s="35" t="str">
        <f t="shared" si="38"/>
        <v xml:space="preserve">  </v>
      </c>
      <c r="AA86" s="50" t="str">
        <f t="shared" si="25"/>
        <v xml:space="preserve">  </v>
      </c>
      <c r="AB86" s="50" t="str">
        <f t="shared" si="43"/>
        <v xml:space="preserve">  </v>
      </c>
      <c r="AC86" s="50" t="str">
        <f t="shared" si="44"/>
        <v xml:space="preserve">  </v>
      </c>
      <c r="AD86" s="42"/>
    </row>
    <row r="87" spans="1:30" ht="15.75" x14ac:dyDescent="0.25">
      <c r="A87" s="14"/>
      <c r="B87" s="14" t="str">
        <f t="shared" si="30"/>
        <v xml:space="preserve">  </v>
      </c>
      <c r="C87" s="42"/>
      <c r="D87" s="35" t="str">
        <f t="shared" si="39"/>
        <v xml:space="preserve">  </v>
      </c>
      <c r="E87" s="35">
        <f t="shared" si="26"/>
        <v>0</v>
      </c>
      <c r="F87" s="35" t="str">
        <f t="shared" si="31"/>
        <v xml:space="preserve">  </v>
      </c>
      <c r="G87" s="35" t="str">
        <f t="shared" si="32"/>
        <v xml:space="preserve">  </v>
      </c>
      <c r="H87" s="35"/>
      <c r="I87" s="48"/>
      <c r="J87" s="49" t="str">
        <f t="shared" si="33"/>
        <v xml:space="preserve">  </v>
      </c>
      <c r="K87" s="34" t="str">
        <f t="shared" si="40"/>
        <v xml:space="preserve">  </v>
      </c>
      <c r="L87" s="50" t="str">
        <f t="shared" si="34"/>
        <v xml:space="preserve">  </v>
      </c>
      <c r="M87" s="50" t="str">
        <f t="shared" si="41"/>
        <v xml:space="preserve">  </v>
      </c>
      <c r="N87" s="50" t="str">
        <f t="shared" si="23"/>
        <v xml:space="preserve">  </v>
      </c>
      <c r="O87" s="50" t="str">
        <f t="shared" si="35"/>
        <v xml:space="preserve">  </v>
      </c>
      <c r="P87" s="50" t="str">
        <f t="shared" si="27"/>
        <v xml:space="preserve">  </v>
      </c>
      <c r="Q87" s="42"/>
      <c r="R87" s="53"/>
      <c r="S87" s="51" t="str">
        <f t="shared" si="36"/>
        <v xml:space="preserve">  </v>
      </c>
      <c r="T87" s="52" t="str">
        <f t="shared" si="28"/>
        <v xml:space="preserve">  </v>
      </c>
      <c r="U87" s="53"/>
      <c r="V87" s="34" t="str">
        <f t="shared" si="37"/>
        <v xml:space="preserve">  </v>
      </c>
      <c r="W87" s="34" t="str">
        <f t="shared" si="29"/>
        <v xml:space="preserve">  </v>
      </c>
      <c r="X87" s="42"/>
      <c r="Y87" s="35" t="str">
        <f t="shared" si="42"/>
        <v xml:space="preserve">  </v>
      </c>
      <c r="Z87" s="35" t="str">
        <f t="shared" si="38"/>
        <v xml:space="preserve">  </v>
      </c>
      <c r="AA87" s="50" t="str">
        <f t="shared" si="25"/>
        <v xml:space="preserve">  </v>
      </c>
      <c r="AB87" s="50" t="str">
        <f t="shared" si="43"/>
        <v xml:space="preserve">  </v>
      </c>
      <c r="AC87" s="50" t="str">
        <f t="shared" si="44"/>
        <v xml:space="preserve">  </v>
      </c>
      <c r="AD87" s="42"/>
    </row>
    <row r="88" spans="1:30" ht="15.75" x14ac:dyDescent="0.25">
      <c r="A88" s="14"/>
      <c r="B88" s="14" t="str">
        <f t="shared" si="30"/>
        <v xml:space="preserve">  </v>
      </c>
      <c r="C88" s="42"/>
      <c r="D88" s="35" t="str">
        <f t="shared" si="39"/>
        <v xml:space="preserve">  </v>
      </c>
      <c r="E88" s="35">
        <f t="shared" si="26"/>
        <v>0</v>
      </c>
      <c r="F88" s="35" t="str">
        <f t="shared" si="31"/>
        <v xml:space="preserve">  </v>
      </c>
      <c r="G88" s="35" t="str">
        <f t="shared" si="32"/>
        <v xml:space="preserve">  </v>
      </c>
      <c r="H88" s="35"/>
      <c r="I88" s="48"/>
      <c r="J88" s="49" t="str">
        <f t="shared" si="33"/>
        <v xml:space="preserve">  </v>
      </c>
      <c r="K88" s="34" t="str">
        <f t="shared" si="40"/>
        <v xml:space="preserve">  </v>
      </c>
      <c r="L88" s="50" t="str">
        <f t="shared" si="34"/>
        <v xml:space="preserve">  </v>
      </c>
      <c r="M88" s="50" t="str">
        <f t="shared" si="41"/>
        <v xml:space="preserve">  </v>
      </c>
      <c r="N88" s="50" t="str">
        <f t="shared" si="23"/>
        <v xml:space="preserve">  </v>
      </c>
      <c r="O88" s="50" t="str">
        <f t="shared" si="35"/>
        <v xml:space="preserve">  </v>
      </c>
      <c r="P88" s="50" t="str">
        <f t="shared" si="27"/>
        <v xml:space="preserve">  </v>
      </c>
      <c r="Q88" s="42"/>
      <c r="R88" s="53"/>
      <c r="S88" s="51" t="str">
        <f t="shared" si="36"/>
        <v xml:space="preserve">  </v>
      </c>
      <c r="T88" s="52" t="str">
        <f t="shared" si="28"/>
        <v xml:space="preserve">  </v>
      </c>
      <c r="U88" s="53"/>
      <c r="V88" s="34" t="str">
        <f t="shared" si="37"/>
        <v xml:space="preserve">  </v>
      </c>
      <c r="W88" s="34" t="str">
        <f t="shared" si="29"/>
        <v xml:space="preserve">  </v>
      </c>
      <c r="X88" s="42"/>
      <c r="Y88" s="35" t="str">
        <f t="shared" si="42"/>
        <v xml:space="preserve">  </v>
      </c>
      <c r="Z88" s="35" t="str">
        <f t="shared" si="38"/>
        <v xml:space="preserve">  </v>
      </c>
      <c r="AA88" s="50" t="str">
        <f t="shared" si="25"/>
        <v xml:space="preserve">  </v>
      </c>
      <c r="AB88" s="50" t="str">
        <f t="shared" si="43"/>
        <v xml:space="preserve">  </v>
      </c>
      <c r="AC88" s="50" t="str">
        <f t="shared" si="44"/>
        <v xml:space="preserve">  </v>
      </c>
      <c r="AD88" s="42"/>
    </row>
    <row r="89" spans="1:30" ht="15.75" x14ac:dyDescent="0.25">
      <c r="A89" s="14"/>
      <c r="B89" s="14" t="str">
        <f t="shared" si="30"/>
        <v xml:space="preserve">  </v>
      </c>
      <c r="C89" s="42"/>
      <c r="D89" s="35" t="str">
        <f t="shared" si="39"/>
        <v xml:space="preserve">  </v>
      </c>
      <c r="E89" s="35">
        <f t="shared" si="26"/>
        <v>0</v>
      </c>
      <c r="F89" s="35" t="str">
        <f t="shared" si="31"/>
        <v xml:space="preserve">  </v>
      </c>
      <c r="G89" s="35" t="str">
        <f t="shared" si="32"/>
        <v xml:space="preserve">  </v>
      </c>
      <c r="H89" s="35"/>
      <c r="I89" s="48"/>
      <c r="J89" s="49" t="str">
        <f t="shared" si="33"/>
        <v xml:space="preserve">  </v>
      </c>
      <c r="K89" s="34" t="str">
        <f t="shared" si="40"/>
        <v xml:space="preserve">  </v>
      </c>
      <c r="L89" s="50" t="str">
        <f t="shared" si="34"/>
        <v xml:space="preserve">  </v>
      </c>
      <c r="M89" s="50" t="str">
        <f t="shared" si="41"/>
        <v xml:space="preserve">  </v>
      </c>
      <c r="N89" s="50" t="str">
        <f t="shared" si="23"/>
        <v xml:space="preserve">  </v>
      </c>
      <c r="O89" s="50" t="str">
        <f t="shared" si="35"/>
        <v xml:space="preserve">  </v>
      </c>
      <c r="P89" s="50" t="str">
        <f t="shared" si="27"/>
        <v xml:space="preserve">  </v>
      </c>
      <c r="Q89" s="42"/>
      <c r="R89" s="53"/>
      <c r="S89" s="51" t="str">
        <f t="shared" si="36"/>
        <v xml:space="preserve">  </v>
      </c>
      <c r="T89" s="52" t="str">
        <f t="shared" si="28"/>
        <v xml:space="preserve">  </v>
      </c>
      <c r="U89" s="53"/>
      <c r="V89" s="34" t="str">
        <f t="shared" si="37"/>
        <v xml:space="preserve">  </v>
      </c>
      <c r="W89" s="34" t="str">
        <f t="shared" si="29"/>
        <v xml:space="preserve">  </v>
      </c>
      <c r="X89" s="42"/>
      <c r="Y89" s="35" t="str">
        <f t="shared" si="42"/>
        <v xml:space="preserve">  </v>
      </c>
      <c r="Z89" s="35" t="str">
        <f t="shared" si="38"/>
        <v xml:space="preserve">  </v>
      </c>
      <c r="AA89" s="50" t="str">
        <f t="shared" si="25"/>
        <v xml:space="preserve">  </v>
      </c>
      <c r="AB89" s="50" t="str">
        <f t="shared" si="43"/>
        <v xml:space="preserve">  </v>
      </c>
      <c r="AC89" s="50" t="str">
        <f t="shared" si="44"/>
        <v xml:space="preserve">  </v>
      </c>
      <c r="AD89" s="42"/>
    </row>
    <row r="90" spans="1:30" ht="15.75" x14ac:dyDescent="0.25">
      <c r="A90" s="14"/>
      <c r="B90" s="14" t="str">
        <f t="shared" si="30"/>
        <v xml:space="preserve">  </v>
      </c>
      <c r="C90" s="42"/>
      <c r="D90" s="35" t="str">
        <f t="shared" si="39"/>
        <v xml:space="preserve">  </v>
      </c>
      <c r="E90" s="35">
        <f t="shared" si="26"/>
        <v>0</v>
      </c>
      <c r="F90" s="35" t="str">
        <f t="shared" si="31"/>
        <v xml:space="preserve">  </v>
      </c>
      <c r="G90" s="35" t="str">
        <f t="shared" si="32"/>
        <v xml:space="preserve">  </v>
      </c>
      <c r="H90" s="35"/>
      <c r="I90" s="48"/>
      <c r="J90" s="49" t="str">
        <f t="shared" si="33"/>
        <v xml:space="preserve">  </v>
      </c>
      <c r="K90" s="34" t="str">
        <f t="shared" si="40"/>
        <v xml:space="preserve">  </v>
      </c>
      <c r="L90" s="50" t="str">
        <f t="shared" si="34"/>
        <v xml:space="preserve">  </v>
      </c>
      <c r="M90" s="50" t="str">
        <f t="shared" si="41"/>
        <v xml:space="preserve">  </v>
      </c>
      <c r="N90" s="50" t="str">
        <f t="shared" si="23"/>
        <v xml:space="preserve">  </v>
      </c>
      <c r="O90" s="50" t="str">
        <f t="shared" si="35"/>
        <v xml:space="preserve">  </v>
      </c>
      <c r="P90" s="50" t="str">
        <f t="shared" si="27"/>
        <v xml:space="preserve">  </v>
      </c>
      <c r="Q90" s="42"/>
      <c r="R90" s="53"/>
      <c r="S90" s="51" t="str">
        <f t="shared" si="36"/>
        <v xml:space="preserve">  </v>
      </c>
      <c r="T90" s="52" t="str">
        <f t="shared" si="28"/>
        <v xml:space="preserve">  </v>
      </c>
      <c r="U90" s="53"/>
      <c r="V90" s="34" t="str">
        <f t="shared" si="37"/>
        <v xml:space="preserve">  </v>
      </c>
      <c r="W90" s="34" t="str">
        <f t="shared" si="29"/>
        <v xml:space="preserve">  </v>
      </c>
      <c r="X90" s="42"/>
      <c r="Y90" s="35" t="str">
        <f t="shared" si="42"/>
        <v xml:space="preserve">  </v>
      </c>
      <c r="Z90" s="35" t="str">
        <f t="shared" si="38"/>
        <v xml:space="preserve">  </v>
      </c>
      <c r="AA90" s="50" t="str">
        <f t="shared" si="25"/>
        <v xml:space="preserve">  </v>
      </c>
      <c r="AB90" s="50" t="str">
        <f t="shared" si="43"/>
        <v xml:space="preserve">  </v>
      </c>
      <c r="AC90" s="50" t="str">
        <f t="shared" si="44"/>
        <v xml:space="preserve">  </v>
      </c>
      <c r="AD90" s="42"/>
    </row>
    <row r="91" spans="1:30" ht="15.75" x14ac:dyDescent="0.25">
      <c r="A91" s="14"/>
      <c r="B91" s="14" t="str">
        <f t="shared" si="30"/>
        <v xml:space="preserve">  </v>
      </c>
      <c r="C91" s="42"/>
      <c r="D91" s="35" t="str">
        <f t="shared" si="39"/>
        <v xml:space="preserve">  </v>
      </c>
      <c r="E91" s="35">
        <f t="shared" si="26"/>
        <v>0</v>
      </c>
      <c r="F91" s="35" t="str">
        <f t="shared" si="31"/>
        <v xml:space="preserve">  </v>
      </c>
      <c r="G91" s="35" t="str">
        <f t="shared" si="32"/>
        <v xml:space="preserve">  </v>
      </c>
      <c r="H91" s="35"/>
      <c r="I91" s="48"/>
      <c r="J91" s="49" t="str">
        <f t="shared" si="33"/>
        <v xml:space="preserve">  </v>
      </c>
      <c r="K91" s="34" t="str">
        <f t="shared" si="40"/>
        <v xml:space="preserve">  </v>
      </c>
      <c r="L91" s="50" t="str">
        <f t="shared" si="34"/>
        <v xml:space="preserve">  </v>
      </c>
      <c r="M91" s="50" t="str">
        <f t="shared" si="41"/>
        <v xml:space="preserve">  </v>
      </c>
      <c r="N91" s="50" t="str">
        <f t="shared" si="23"/>
        <v xml:space="preserve">  </v>
      </c>
      <c r="O91" s="50" t="str">
        <f t="shared" si="35"/>
        <v xml:space="preserve">  </v>
      </c>
      <c r="P91" s="50" t="str">
        <f t="shared" si="27"/>
        <v xml:space="preserve">  </v>
      </c>
      <c r="Q91" s="42"/>
      <c r="R91" s="53"/>
      <c r="S91" s="51" t="str">
        <f t="shared" si="36"/>
        <v xml:space="preserve">  </v>
      </c>
      <c r="T91" s="52" t="str">
        <f t="shared" si="28"/>
        <v xml:space="preserve">  </v>
      </c>
      <c r="U91" s="53"/>
      <c r="V91" s="34" t="str">
        <f t="shared" si="37"/>
        <v xml:space="preserve">  </v>
      </c>
      <c r="W91" s="34" t="str">
        <f t="shared" si="29"/>
        <v xml:space="preserve">  </v>
      </c>
      <c r="X91" s="42"/>
      <c r="Y91" s="35" t="str">
        <f t="shared" si="42"/>
        <v xml:space="preserve">  </v>
      </c>
      <c r="Z91" s="35" t="str">
        <f t="shared" si="38"/>
        <v xml:space="preserve">  </v>
      </c>
      <c r="AA91" s="50" t="str">
        <f t="shared" si="25"/>
        <v xml:space="preserve">  </v>
      </c>
      <c r="AB91" s="50" t="str">
        <f t="shared" si="43"/>
        <v xml:space="preserve">  </v>
      </c>
      <c r="AC91" s="50" t="str">
        <f t="shared" si="44"/>
        <v xml:space="preserve">  </v>
      </c>
      <c r="AD91" s="42"/>
    </row>
    <row r="92" spans="1:30" ht="15.75" x14ac:dyDescent="0.25">
      <c r="A92" s="14"/>
      <c r="B92" s="14" t="str">
        <f t="shared" si="30"/>
        <v xml:space="preserve">  </v>
      </c>
      <c r="C92" s="42"/>
      <c r="D92" s="35" t="str">
        <f t="shared" si="39"/>
        <v xml:space="preserve">  </v>
      </c>
      <c r="E92" s="35">
        <f t="shared" si="26"/>
        <v>0</v>
      </c>
      <c r="F92" s="35" t="str">
        <f t="shared" si="31"/>
        <v xml:space="preserve">  </v>
      </c>
      <c r="G92" s="35" t="str">
        <f t="shared" si="32"/>
        <v xml:space="preserve">  </v>
      </c>
      <c r="H92" s="35"/>
      <c r="I92" s="48"/>
      <c r="J92" s="49" t="str">
        <f t="shared" si="33"/>
        <v xml:space="preserve">  </v>
      </c>
      <c r="K92" s="34" t="str">
        <f t="shared" si="40"/>
        <v xml:space="preserve">  </v>
      </c>
      <c r="L92" s="50" t="str">
        <f t="shared" si="34"/>
        <v xml:space="preserve">  </v>
      </c>
      <c r="M92" s="50" t="str">
        <f t="shared" si="41"/>
        <v xml:space="preserve">  </v>
      </c>
      <c r="N92" s="50" t="str">
        <f t="shared" si="23"/>
        <v xml:space="preserve">  </v>
      </c>
      <c r="O92" s="50" t="str">
        <f t="shared" si="35"/>
        <v xml:space="preserve">  </v>
      </c>
      <c r="P92" s="50" t="str">
        <f t="shared" si="27"/>
        <v xml:space="preserve">  </v>
      </c>
      <c r="Q92" s="42"/>
      <c r="R92" s="53"/>
      <c r="S92" s="51" t="str">
        <f t="shared" si="36"/>
        <v xml:space="preserve">  </v>
      </c>
      <c r="T92" s="52" t="str">
        <f t="shared" si="28"/>
        <v xml:space="preserve">  </v>
      </c>
      <c r="U92" s="53"/>
      <c r="V92" s="34" t="str">
        <f t="shared" si="37"/>
        <v xml:space="preserve">  </v>
      </c>
      <c r="W92" s="34" t="str">
        <f t="shared" si="29"/>
        <v xml:space="preserve">  </v>
      </c>
      <c r="X92" s="42"/>
      <c r="Y92" s="35" t="str">
        <f t="shared" si="42"/>
        <v xml:space="preserve">  </v>
      </c>
      <c r="Z92" s="35" t="str">
        <f t="shared" si="38"/>
        <v xml:space="preserve">  </v>
      </c>
      <c r="AA92" s="50" t="str">
        <f t="shared" si="25"/>
        <v xml:space="preserve">  </v>
      </c>
      <c r="AB92" s="50" t="str">
        <f t="shared" si="43"/>
        <v xml:space="preserve">  </v>
      </c>
      <c r="AC92" s="50" t="str">
        <f t="shared" si="44"/>
        <v xml:space="preserve">  </v>
      </c>
      <c r="AD92" s="42"/>
    </row>
    <row r="93" spans="1:30" ht="15.75" x14ac:dyDescent="0.25">
      <c r="A93" s="14"/>
      <c r="B93" s="14" t="str">
        <f t="shared" si="30"/>
        <v xml:space="preserve">  </v>
      </c>
      <c r="C93" s="42"/>
      <c r="D93" s="35" t="str">
        <f t="shared" si="39"/>
        <v xml:space="preserve">  </v>
      </c>
      <c r="E93" s="35">
        <f t="shared" si="26"/>
        <v>0</v>
      </c>
      <c r="F93" s="35" t="str">
        <f t="shared" si="31"/>
        <v xml:space="preserve">  </v>
      </c>
      <c r="G93" s="35" t="str">
        <f t="shared" si="32"/>
        <v xml:space="preserve">  </v>
      </c>
      <c r="H93" s="35"/>
      <c r="I93" s="48"/>
      <c r="J93" s="49" t="str">
        <f t="shared" si="33"/>
        <v xml:space="preserve">  </v>
      </c>
      <c r="K93" s="34" t="str">
        <f t="shared" si="40"/>
        <v xml:space="preserve">  </v>
      </c>
      <c r="L93" s="50" t="str">
        <f t="shared" si="34"/>
        <v xml:space="preserve">  </v>
      </c>
      <c r="M93" s="50" t="str">
        <f t="shared" si="41"/>
        <v xml:space="preserve">  </v>
      </c>
      <c r="N93" s="50" t="str">
        <f t="shared" si="23"/>
        <v xml:space="preserve">  </v>
      </c>
      <c r="O93" s="50" t="str">
        <f t="shared" si="35"/>
        <v xml:space="preserve">  </v>
      </c>
      <c r="P93" s="50" t="str">
        <f t="shared" si="27"/>
        <v xml:space="preserve">  </v>
      </c>
      <c r="Q93" s="42"/>
      <c r="R93" s="53"/>
      <c r="S93" s="51" t="str">
        <f t="shared" si="36"/>
        <v xml:space="preserve">  </v>
      </c>
      <c r="T93" s="52" t="str">
        <f t="shared" si="28"/>
        <v xml:space="preserve">  </v>
      </c>
      <c r="U93" s="53"/>
      <c r="V93" s="34" t="str">
        <f t="shared" si="37"/>
        <v xml:space="preserve">  </v>
      </c>
      <c r="W93" s="34" t="str">
        <f t="shared" si="29"/>
        <v xml:space="preserve">  </v>
      </c>
      <c r="X93" s="42"/>
      <c r="Y93" s="35" t="str">
        <f t="shared" si="42"/>
        <v xml:space="preserve">  </v>
      </c>
      <c r="Z93" s="35" t="str">
        <f t="shared" si="38"/>
        <v xml:space="preserve">  </v>
      </c>
      <c r="AA93" s="50" t="str">
        <f t="shared" si="25"/>
        <v xml:space="preserve">  </v>
      </c>
      <c r="AB93" s="50" t="str">
        <f t="shared" si="43"/>
        <v xml:space="preserve">  </v>
      </c>
      <c r="AC93" s="50" t="str">
        <f t="shared" si="44"/>
        <v xml:space="preserve">  </v>
      </c>
      <c r="AD93" s="42"/>
    </row>
    <row r="94" spans="1:30" ht="15.75" x14ac:dyDescent="0.25">
      <c r="A94" s="14"/>
      <c r="B94" s="14" t="str">
        <f t="shared" si="30"/>
        <v xml:space="preserve">  </v>
      </c>
      <c r="C94" s="42"/>
      <c r="D94" s="35" t="str">
        <f t="shared" si="39"/>
        <v xml:space="preserve">  </v>
      </c>
      <c r="E94" s="35">
        <f t="shared" si="26"/>
        <v>0</v>
      </c>
      <c r="F94" s="35" t="str">
        <f t="shared" si="31"/>
        <v xml:space="preserve">  </v>
      </c>
      <c r="G94" s="35" t="str">
        <f t="shared" si="32"/>
        <v xml:space="preserve">  </v>
      </c>
      <c r="H94" s="35"/>
      <c r="I94" s="48"/>
      <c r="J94" s="49" t="str">
        <f t="shared" si="33"/>
        <v xml:space="preserve">  </v>
      </c>
      <c r="K94" s="34" t="str">
        <f t="shared" si="40"/>
        <v xml:space="preserve">  </v>
      </c>
      <c r="L94" s="50" t="str">
        <f t="shared" si="34"/>
        <v xml:space="preserve">  </v>
      </c>
      <c r="M94" s="50" t="str">
        <f t="shared" si="41"/>
        <v xml:space="preserve">  </v>
      </c>
      <c r="N94" s="50" t="str">
        <f t="shared" si="23"/>
        <v xml:space="preserve">  </v>
      </c>
      <c r="O94" s="50" t="str">
        <f t="shared" si="35"/>
        <v xml:space="preserve">  </v>
      </c>
      <c r="P94" s="50" t="str">
        <f t="shared" si="27"/>
        <v xml:space="preserve">  </v>
      </c>
      <c r="Q94" s="42"/>
      <c r="R94" s="53"/>
      <c r="S94" s="51" t="str">
        <f t="shared" si="36"/>
        <v xml:space="preserve">  </v>
      </c>
      <c r="T94" s="52" t="str">
        <f t="shared" si="28"/>
        <v xml:space="preserve">  </v>
      </c>
      <c r="U94" s="53"/>
      <c r="V94" s="34" t="str">
        <f t="shared" si="37"/>
        <v xml:space="preserve">  </v>
      </c>
      <c r="W94" s="34" t="str">
        <f t="shared" si="29"/>
        <v xml:space="preserve">  </v>
      </c>
      <c r="X94" s="42"/>
      <c r="Y94" s="35" t="str">
        <f t="shared" si="42"/>
        <v xml:space="preserve">  </v>
      </c>
      <c r="Z94" s="35" t="str">
        <f t="shared" si="38"/>
        <v xml:space="preserve">  </v>
      </c>
      <c r="AA94" s="50" t="str">
        <f t="shared" si="25"/>
        <v xml:space="preserve">  </v>
      </c>
      <c r="AB94" s="50" t="str">
        <f t="shared" si="43"/>
        <v xml:space="preserve">  </v>
      </c>
      <c r="AC94" s="50" t="str">
        <f t="shared" si="44"/>
        <v xml:space="preserve">  </v>
      </c>
      <c r="AD94" s="42"/>
    </row>
    <row r="95" spans="1:30" ht="15.75" x14ac:dyDescent="0.25">
      <c r="A95" s="14"/>
      <c r="B95" s="14" t="str">
        <f t="shared" si="30"/>
        <v xml:space="preserve">  </v>
      </c>
      <c r="C95" s="42"/>
      <c r="D95" s="35" t="str">
        <f t="shared" si="39"/>
        <v xml:space="preserve">  </v>
      </c>
      <c r="E95" s="35">
        <f t="shared" si="26"/>
        <v>0</v>
      </c>
      <c r="F95" s="35" t="str">
        <f t="shared" si="31"/>
        <v xml:space="preserve">  </v>
      </c>
      <c r="G95" s="35" t="str">
        <f t="shared" si="32"/>
        <v xml:space="preserve">  </v>
      </c>
      <c r="H95" s="35"/>
      <c r="I95" s="48"/>
      <c r="J95" s="49" t="str">
        <f t="shared" si="33"/>
        <v xml:space="preserve">  </v>
      </c>
      <c r="K95" s="34" t="str">
        <f t="shared" si="40"/>
        <v xml:space="preserve">  </v>
      </c>
      <c r="L95" s="50" t="str">
        <f t="shared" si="34"/>
        <v xml:space="preserve">  </v>
      </c>
      <c r="M95" s="50" t="str">
        <f t="shared" si="41"/>
        <v xml:space="preserve">  </v>
      </c>
      <c r="N95" s="50" t="str">
        <f t="shared" si="23"/>
        <v xml:space="preserve">  </v>
      </c>
      <c r="O95" s="50" t="str">
        <f t="shared" si="35"/>
        <v xml:space="preserve">  </v>
      </c>
      <c r="P95" s="50" t="str">
        <f t="shared" si="27"/>
        <v xml:space="preserve">  </v>
      </c>
      <c r="Q95" s="42"/>
      <c r="R95" s="53"/>
      <c r="S95" s="51" t="str">
        <f t="shared" si="36"/>
        <v xml:space="preserve">  </v>
      </c>
      <c r="T95" s="52" t="str">
        <f t="shared" si="28"/>
        <v xml:space="preserve">  </v>
      </c>
      <c r="U95" s="53"/>
      <c r="V95" s="34" t="str">
        <f t="shared" si="37"/>
        <v xml:space="preserve">  </v>
      </c>
      <c r="W95" s="34" t="str">
        <f t="shared" si="29"/>
        <v xml:space="preserve">  </v>
      </c>
      <c r="X95" s="42"/>
      <c r="Y95" s="35" t="str">
        <f t="shared" si="42"/>
        <v xml:space="preserve">  </v>
      </c>
      <c r="Z95" s="35" t="str">
        <f t="shared" si="38"/>
        <v xml:space="preserve">  </v>
      </c>
      <c r="AA95" s="50" t="str">
        <f t="shared" si="25"/>
        <v xml:space="preserve">  </v>
      </c>
      <c r="AB95" s="50" t="str">
        <f t="shared" si="43"/>
        <v xml:space="preserve">  </v>
      </c>
      <c r="AC95" s="50" t="str">
        <f t="shared" si="44"/>
        <v xml:space="preserve">  </v>
      </c>
      <c r="AD95" s="42"/>
    </row>
    <row r="96" spans="1:30" ht="15.75" x14ac:dyDescent="0.25">
      <c r="A96" s="14"/>
      <c r="B96" s="14" t="str">
        <f t="shared" si="30"/>
        <v xml:space="preserve">  </v>
      </c>
      <c r="C96" s="42"/>
      <c r="D96" s="35" t="str">
        <f t="shared" si="39"/>
        <v xml:space="preserve">  </v>
      </c>
      <c r="E96" s="35">
        <f t="shared" si="26"/>
        <v>0</v>
      </c>
      <c r="F96" s="35" t="str">
        <f t="shared" si="31"/>
        <v xml:space="preserve">  </v>
      </c>
      <c r="G96" s="35" t="str">
        <f t="shared" si="32"/>
        <v xml:space="preserve">  </v>
      </c>
      <c r="H96" s="35"/>
      <c r="I96" s="48"/>
      <c r="J96" s="49" t="str">
        <f t="shared" si="33"/>
        <v xml:space="preserve">  </v>
      </c>
      <c r="K96" s="34" t="str">
        <f t="shared" si="40"/>
        <v xml:space="preserve">  </v>
      </c>
      <c r="L96" s="50" t="str">
        <f t="shared" si="34"/>
        <v xml:space="preserve">  </v>
      </c>
      <c r="M96" s="50" t="str">
        <f t="shared" si="41"/>
        <v xml:space="preserve">  </v>
      </c>
      <c r="N96" s="50" t="str">
        <f t="shared" si="23"/>
        <v xml:space="preserve">  </v>
      </c>
      <c r="O96" s="50" t="str">
        <f t="shared" si="35"/>
        <v xml:space="preserve">  </v>
      </c>
      <c r="P96" s="50" t="str">
        <f t="shared" si="27"/>
        <v xml:space="preserve">  </v>
      </c>
      <c r="Q96" s="42"/>
      <c r="R96" s="53"/>
      <c r="S96" s="51" t="str">
        <f t="shared" si="36"/>
        <v xml:space="preserve">  </v>
      </c>
      <c r="T96" s="52" t="str">
        <f t="shared" si="28"/>
        <v xml:space="preserve">  </v>
      </c>
      <c r="U96" s="53"/>
      <c r="V96" s="34" t="str">
        <f t="shared" si="37"/>
        <v xml:space="preserve">  </v>
      </c>
      <c r="W96" s="34" t="str">
        <f t="shared" si="29"/>
        <v xml:space="preserve">  </v>
      </c>
      <c r="X96" s="42"/>
      <c r="Y96" s="35" t="str">
        <f t="shared" si="42"/>
        <v xml:space="preserve">  </v>
      </c>
      <c r="Z96" s="35" t="str">
        <f t="shared" si="38"/>
        <v xml:space="preserve">  </v>
      </c>
      <c r="AA96" s="50" t="str">
        <f t="shared" si="25"/>
        <v xml:space="preserve">  </v>
      </c>
      <c r="AB96" s="50" t="str">
        <f t="shared" si="43"/>
        <v xml:space="preserve">  </v>
      </c>
      <c r="AC96" s="50" t="str">
        <f t="shared" si="44"/>
        <v xml:space="preserve">  </v>
      </c>
      <c r="AD96" s="42"/>
    </row>
    <row r="97" spans="1:30" ht="15.75" x14ac:dyDescent="0.25">
      <c r="A97" s="14"/>
      <c r="B97" s="14" t="str">
        <f t="shared" si="30"/>
        <v xml:space="preserve">  </v>
      </c>
      <c r="C97" s="42"/>
      <c r="D97" s="35" t="str">
        <f t="shared" si="39"/>
        <v xml:space="preserve">  </v>
      </c>
      <c r="E97" s="35">
        <f t="shared" si="26"/>
        <v>0</v>
      </c>
      <c r="F97" s="35" t="str">
        <f t="shared" si="31"/>
        <v xml:space="preserve">  </v>
      </c>
      <c r="G97" s="35" t="str">
        <f t="shared" si="32"/>
        <v xml:space="preserve">  </v>
      </c>
      <c r="H97" s="35"/>
      <c r="I97" s="48"/>
      <c r="J97" s="49" t="str">
        <f t="shared" si="33"/>
        <v xml:space="preserve">  </v>
      </c>
      <c r="K97" s="34" t="str">
        <f t="shared" si="40"/>
        <v xml:space="preserve">  </v>
      </c>
      <c r="L97" s="50" t="str">
        <f t="shared" si="34"/>
        <v xml:space="preserve">  </v>
      </c>
      <c r="M97" s="50" t="str">
        <f t="shared" si="41"/>
        <v xml:space="preserve">  </v>
      </c>
      <c r="N97" s="50" t="str">
        <f t="shared" si="23"/>
        <v xml:space="preserve">  </v>
      </c>
      <c r="O97" s="50" t="str">
        <f t="shared" si="35"/>
        <v xml:space="preserve">  </v>
      </c>
      <c r="P97" s="50" t="str">
        <f t="shared" si="27"/>
        <v xml:space="preserve">  </v>
      </c>
      <c r="Q97" s="42"/>
      <c r="R97" s="53"/>
      <c r="S97" s="51" t="str">
        <f t="shared" si="36"/>
        <v xml:space="preserve">  </v>
      </c>
      <c r="T97" s="52" t="str">
        <f t="shared" si="28"/>
        <v xml:space="preserve">  </v>
      </c>
      <c r="U97" s="53"/>
      <c r="V97" s="34" t="str">
        <f t="shared" si="37"/>
        <v xml:space="preserve">  </v>
      </c>
      <c r="W97" s="34" t="str">
        <f t="shared" si="29"/>
        <v xml:space="preserve">  </v>
      </c>
      <c r="X97" s="42"/>
      <c r="Y97" s="35" t="str">
        <f t="shared" si="42"/>
        <v xml:space="preserve">  </v>
      </c>
      <c r="Z97" s="35" t="str">
        <f t="shared" si="38"/>
        <v xml:space="preserve">  </v>
      </c>
      <c r="AA97" s="50" t="str">
        <f t="shared" si="25"/>
        <v xml:space="preserve">  </v>
      </c>
      <c r="AB97" s="50" t="str">
        <f t="shared" si="43"/>
        <v xml:space="preserve">  </v>
      </c>
      <c r="AC97" s="50" t="str">
        <f t="shared" si="44"/>
        <v xml:space="preserve">  </v>
      </c>
      <c r="AD97" s="42"/>
    </row>
    <row r="98" spans="1:30" ht="15.75" x14ac:dyDescent="0.25">
      <c r="A98" s="14"/>
      <c r="B98" s="14" t="str">
        <f t="shared" si="30"/>
        <v xml:space="preserve">  </v>
      </c>
      <c r="C98" s="42"/>
      <c r="D98" s="35" t="str">
        <f t="shared" si="39"/>
        <v xml:space="preserve">  </v>
      </c>
      <c r="E98" s="35">
        <f t="shared" si="26"/>
        <v>0</v>
      </c>
      <c r="F98" s="35" t="str">
        <f t="shared" si="31"/>
        <v xml:space="preserve">  </v>
      </c>
      <c r="G98" s="35" t="str">
        <f t="shared" si="32"/>
        <v xml:space="preserve">  </v>
      </c>
      <c r="H98" s="35"/>
      <c r="I98" s="48"/>
      <c r="J98" s="49" t="str">
        <f t="shared" si="33"/>
        <v xml:space="preserve">  </v>
      </c>
      <c r="K98" s="34" t="str">
        <f t="shared" si="40"/>
        <v xml:space="preserve">  </v>
      </c>
      <c r="L98" s="50" t="str">
        <f t="shared" si="34"/>
        <v xml:space="preserve">  </v>
      </c>
      <c r="M98" s="50" t="str">
        <f t="shared" si="41"/>
        <v xml:space="preserve">  </v>
      </c>
      <c r="N98" s="50" t="str">
        <f t="shared" si="23"/>
        <v xml:space="preserve">  </v>
      </c>
      <c r="O98" s="50" t="str">
        <f t="shared" si="35"/>
        <v xml:space="preserve">  </v>
      </c>
      <c r="P98" s="50" t="str">
        <f t="shared" si="27"/>
        <v xml:space="preserve">  </v>
      </c>
      <c r="Q98" s="42"/>
      <c r="R98" s="53"/>
      <c r="S98" s="51" t="str">
        <f t="shared" si="36"/>
        <v xml:space="preserve">  </v>
      </c>
      <c r="T98" s="52" t="str">
        <f t="shared" si="28"/>
        <v xml:space="preserve">  </v>
      </c>
      <c r="U98" s="53"/>
      <c r="V98" s="34" t="str">
        <f t="shared" si="37"/>
        <v xml:space="preserve">  </v>
      </c>
      <c r="W98" s="34" t="str">
        <f t="shared" si="29"/>
        <v xml:space="preserve">  </v>
      </c>
      <c r="X98" s="42"/>
      <c r="Y98" s="35" t="str">
        <f t="shared" si="42"/>
        <v xml:space="preserve">  </v>
      </c>
      <c r="Z98" s="35" t="str">
        <f t="shared" si="38"/>
        <v xml:space="preserve">  </v>
      </c>
      <c r="AA98" s="50" t="str">
        <f t="shared" si="25"/>
        <v xml:space="preserve">  </v>
      </c>
      <c r="AB98" s="50" t="str">
        <f t="shared" si="43"/>
        <v xml:space="preserve">  </v>
      </c>
      <c r="AC98" s="50" t="str">
        <f t="shared" si="44"/>
        <v xml:space="preserve">  </v>
      </c>
      <c r="AD98" s="42"/>
    </row>
    <row r="99" spans="1:30" ht="15.75" x14ac:dyDescent="0.25">
      <c r="A99" s="14"/>
      <c r="B99" s="14" t="str">
        <f t="shared" si="30"/>
        <v xml:space="preserve">  </v>
      </c>
      <c r="C99" s="42"/>
      <c r="D99" s="35" t="str">
        <f t="shared" si="39"/>
        <v xml:space="preserve">  </v>
      </c>
      <c r="E99" s="35">
        <f t="shared" si="26"/>
        <v>0</v>
      </c>
      <c r="F99" s="35" t="str">
        <f t="shared" si="31"/>
        <v xml:space="preserve">  </v>
      </c>
      <c r="G99" s="35" t="str">
        <f t="shared" si="32"/>
        <v xml:space="preserve">  </v>
      </c>
      <c r="H99" s="35"/>
      <c r="I99" s="48"/>
      <c r="J99" s="49" t="str">
        <f t="shared" si="33"/>
        <v xml:space="preserve">  </v>
      </c>
      <c r="K99" s="34" t="str">
        <f t="shared" si="40"/>
        <v xml:space="preserve">  </v>
      </c>
      <c r="L99" s="50" t="str">
        <f t="shared" si="34"/>
        <v xml:space="preserve">  </v>
      </c>
      <c r="M99" s="50" t="str">
        <f t="shared" si="41"/>
        <v xml:space="preserve">  </v>
      </c>
      <c r="N99" s="50" t="str">
        <f t="shared" si="23"/>
        <v xml:space="preserve">  </v>
      </c>
      <c r="O99" s="50" t="str">
        <f t="shared" si="35"/>
        <v xml:space="preserve">  </v>
      </c>
      <c r="P99" s="50" t="str">
        <f t="shared" si="27"/>
        <v xml:space="preserve">  </v>
      </c>
      <c r="Q99" s="42"/>
      <c r="R99" s="53"/>
      <c r="S99" s="51" t="str">
        <f t="shared" si="36"/>
        <v xml:space="preserve">  </v>
      </c>
      <c r="T99" s="52" t="str">
        <f t="shared" si="28"/>
        <v xml:space="preserve">  </v>
      </c>
      <c r="U99" s="53"/>
      <c r="V99" s="34" t="str">
        <f t="shared" si="37"/>
        <v xml:space="preserve">  </v>
      </c>
      <c r="W99" s="34" t="str">
        <f t="shared" si="29"/>
        <v xml:space="preserve">  </v>
      </c>
      <c r="X99" s="42"/>
      <c r="Y99" s="35" t="str">
        <f t="shared" si="42"/>
        <v xml:space="preserve">  </v>
      </c>
      <c r="Z99" s="35" t="str">
        <f t="shared" si="38"/>
        <v xml:space="preserve">  </v>
      </c>
      <c r="AA99" s="50" t="str">
        <f t="shared" si="25"/>
        <v xml:space="preserve">  </v>
      </c>
      <c r="AB99" s="50" t="str">
        <f t="shared" si="43"/>
        <v xml:space="preserve">  </v>
      </c>
      <c r="AC99" s="50" t="str">
        <f t="shared" si="44"/>
        <v xml:space="preserve">  </v>
      </c>
      <c r="AD99" s="42"/>
    </row>
    <row r="100" spans="1:30" ht="15.75" x14ac:dyDescent="0.25">
      <c r="A100" s="14"/>
      <c r="B100" s="14" t="str">
        <f t="shared" si="30"/>
        <v xml:space="preserve">  </v>
      </c>
      <c r="C100" s="42"/>
      <c r="D100" s="35" t="str">
        <f t="shared" si="39"/>
        <v xml:space="preserve">  </v>
      </c>
      <c r="E100" s="35">
        <f t="shared" si="26"/>
        <v>0</v>
      </c>
      <c r="F100" s="35" t="str">
        <f t="shared" si="31"/>
        <v xml:space="preserve">  </v>
      </c>
      <c r="G100" s="35" t="str">
        <f t="shared" si="32"/>
        <v xml:space="preserve">  </v>
      </c>
      <c r="H100" s="35"/>
      <c r="I100" s="48"/>
      <c r="J100" s="49" t="str">
        <f t="shared" si="33"/>
        <v xml:space="preserve">  </v>
      </c>
      <c r="K100" s="34" t="str">
        <f t="shared" si="40"/>
        <v xml:space="preserve">  </v>
      </c>
      <c r="L100" s="50" t="str">
        <f t="shared" si="34"/>
        <v xml:space="preserve">  </v>
      </c>
      <c r="M100" s="50" t="str">
        <f t="shared" si="41"/>
        <v xml:space="preserve">  </v>
      </c>
      <c r="N100" s="50" t="str">
        <f t="shared" si="23"/>
        <v xml:space="preserve">  </v>
      </c>
      <c r="O100" s="50" t="str">
        <f t="shared" si="35"/>
        <v xml:space="preserve">  </v>
      </c>
      <c r="P100" s="50" t="str">
        <f t="shared" si="27"/>
        <v xml:space="preserve">  </v>
      </c>
      <c r="Q100" s="42"/>
      <c r="R100" s="53"/>
      <c r="S100" s="51" t="str">
        <f t="shared" si="36"/>
        <v xml:space="preserve">  </v>
      </c>
      <c r="T100" s="52" t="str">
        <f t="shared" si="28"/>
        <v xml:space="preserve">  </v>
      </c>
      <c r="U100" s="53"/>
      <c r="V100" s="34" t="str">
        <f t="shared" si="37"/>
        <v xml:space="preserve">  </v>
      </c>
      <c r="W100" s="34" t="str">
        <f t="shared" si="29"/>
        <v xml:space="preserve">  </v>
      </c>
      <c r="X100" s="42"/>
      <c r="Y100" s="35" t="str">
        <f t="shared" si="42"/>
        <v xml:space="preserve">  </v>
      </c>
      <c r="Z100" s="35" t="str">
        <f t="shared" si="38"/>
        <v xml:space="preserve">  </v>
      </c>
      <c r="AA100" s="50" t="str">
        <f t="shared" si="25"/>
        <v xml:space="preserve">  </v>
      </c>
      <c r="AB100" s="50" t="str">
        <f t="shared" si="43"/>
        <v xml:space="preserve">  </v>
      </c>
      <c r="AC100" s="50" t="str">
        <f t="shared" si="44"/>
        <v xml:space="preserve">  </v>
      </c>
      <c r="AD100" s="42"/>
    </row>
    <row r="101" spans="1:30" ht="15.75" x14ac:dyDescent="0.25">
      <c r="A101" s="14"/>
      <c r="B101" s="14" t="str">
        <f t="shared" si="30"/>
        <v xml:space="preserve">  </v>
      </c>
      <c r="C101" s="42"/>
      <c r="D101" s="35" t="str">
        <f t="shared" si="39"/>
        <v xml:space="preserve">  </v>
      </c>
      <c r="E101" s="35">
        <f t="shared" si="26"/>
        <v>0</v>
      </c>
      <c r="F101" s="35" t="str">
        <f t="shared" si="31"/>
        <v xml:space="preserve">  </v>
      </c>
      <c r="G101" s="35" t="str">
        <f t="shared" si="32"/>
        <v xml:space="preserve">  </v>
      </c>
      <c r="H101" s="35"/>
      <c r="I101" s="48"/>
      <c r="J101" s="49" t="str">
        <f t="shared" si="33"/>
        <v xml:space="preserve">  </v>
      </c>
      <c r="K101" s="34" t="str">
        <f t="shared" si="40"/>
        <v xml:space="preserve">  </v>
      </c>
      <c r="L101" s="50" t="str">
        <f t="shared" si="34"/>
        <v xml:space="preserve">  </v>
      </c>
      <c r="M101" s="50" t="str">
        <f t="shared" si="41"/>
        <v xml:space="preserve">  </v>
      </c>
      <c r="N101" s="50" t="str">
        <f t="shared" si="23"/>
        <v xml:space="preserve">  </v>
      </c>
      <c r="O101" s="50" t="str">
        <f t="shared" si="35"/>
        <v xml:space="preserve">  </v>
      </c>
      <c r="P101" s="50" t="str">
        <f t="shared" si="27"/>
        <v xml:space="preserve">  </v>
      </c>
      <c r="Q101" s="42"/>
      <c r="R101" s="53"/>
      <c r="S101" s="51" t="str">
        <f t="shared" si="36"/>
        <v xml:space="preserve">  </v>
      </c>
      <c r="T101" s="52" t="str">
        <f t="shared" si="28"/>
        <v xml:space="preserve">  </v>
      </c>
      <c r="U101" s="53"/>
      <c r="V101" s="34" t="str">
        <f t="shared" si="37"/>
        <v xml:space="preserve">  </v>
      </c>
      <c r="W101" s="34" t="str">
        <f t="shared" si="29"/>
        <v xml:space="preserve">  </v>
      </c>
      <c r="X101" s="42"/>
      <c r="Y101" s="35" t="str">
        <f t="shared" si="42"/>
        <v xml:space="preserve">  </v>
      </c>
      <c r="Z101" s="35" t="str">
        <f t="shared" si="38"/>
        <v xml:space="preserve">  </v>
      </c>
      <c r="AA101" s="50" t="str">
        <f t="shared" si="25"/>
        <v xml:space="preserve">  </v>
      </c>
      <c r="AB101" s="50" t="str">
        <f t="shared" si="43"/>
        <v xml:space="preserve">  </v>
      </c>
      <c r="AC101" s="50" t="str">
        <f t="shared" si="44"/>
        <v xml:space="preserve">  </v>
      </c>
      <c r="AD101" s="42"/>
    </row>
    <row r="102" spans="1:30" ht="15.75" x14ac:dyDescent="0.25">
      <c r="A102" s="14"/>
      <c r="B102" s="14" t="str">
        <f t="shared" si="30"/>
        <v xml:space="preserve">  </v>
      </c>
      <c r="C102" s="42"/>
      <c r="D102" s="35" t="str">
        <f t="shared" si="39"/>
        <v xml:space="preserve">  </v>
      </c>
      <c r="E102" s="35">
        <f t="shared" si="26"/>
        <v>0</v>
      </c>
      <c r="F102" s="35" t="str">
        <f t="shared" si="31"/>
        <v xml:space="preserve">  </v>
      </c>
      <c r="G102" s="35" t="str">
        <f t="shared" si="32"/>
        <v xml:space="preserve">  </v>
      </c>
      <c r="H102" s="35"/>
      <c r="I102" s="48"/>
      <c r="J102" s="49" t="str">
        <f t="shared" si="33"/>
        <v xml:space="preserve">  </v>
      </c>
      <c r="K102" s="34" t="str">
        <f t="shared" si="40"/>
        <v xml:space="preserve">  </v>
      </c>
      <c r="L102" s="50" t="str">
        <f t="shared" si="34"/>
        <v xml:space="preserve">  </v>
      </c>
      <c r="M102" s="50" t="str">
        <f t="shared" si="41"/>
        <v xml:space="preserve">  </v>
      </c>
      <c r="N102" s="50" t="str">
        <f t="shared" si="23"/>
        <v xml:space="preserve">  </v>
      </c>
      <c r="O102" s="50" t="str">
        <f t="shared" si="35"/>
        <v xml:space="preserve">  </v>
      </c>
      <c r="P102" s="50" t="str">
        <f t="shared" si="27"/>
        <v xml:space="preserve">  </v>
      </c>
      <c r="Q102" s="42"/>
      <c r="R102" s="53"/>
      <c r="S102" s="51" t="str">
        <f t="shared" si="36"/>
        <v xml:space="preserve">  </v>
      </c>
      <c r="T102" s="52" t="str">
        <f t="shared" si="28"/>
        <v xml:space="preserve">  </v>
      </c>
      <c r="U102" s="53"/>
      <c r="V102" s="34" t="str">
        <f t="shared" si="37"/>
        <v xml:space="preserve">  </v>
      </c>
      <c r="W102" s="34" t="str">
        <f t="shared" si="29"/>
        <v xml:space="preserve">  </v>
      </c>
      <c r="X102" s="42"/>
      <c r="Y102" s="35" t="str">
        <f t="shared" si="42"/>
        <v xml:space="preserve">  </v>
      </c>
      <c r="Z102" s="35" t="str">
        <f t="shared" si="38"/>
        <v xml:space="preserve">  </v>
      </c>
      <c r="AA102" s="50" t="str">
        <f t="shared" si="25"/>
        <v xml:space="preserve">  </v>
      </c>
      <c r="AB102" s="50" t="str">
        <f t="shared" si="43"/>
        <v xml:space="preserve">  </v>
      </c>
      <c r="AC102" s="50" t="str">
        <f t="shared" si="44"/>
        <v xml:space="preserve">  </v>
      </c>
      <c r="AD102" s="42"/>
    </row>
    <row r="103" spans="1:30" ht="15.75" x14ac:dyDescent="0.25">
      <c r="A103" s="14"/>
      <c r="B103" s="14" t="str">
        <f t="shared" si="30"/>
        <v xml:space="preserve">  </v>
      </c>
      <c r="C103" s="42"/>
      <c r="D103" s="35" t="str">
        <f t="shared" si="39"/>
        <v xml:space="preserve">  </v>
      </c>
      <c r="E103" s="35">
        <f t="shared" si="26"/>
        <v>0</v>
      </c>
      <c r="F103" s="35" t="str">
        <f t="shared" si="31"/>
        <v xml:space="preserve">  </v>
      </c>
      <c r="G103" s="35" t="str">
        <f t="shared" si="32"/>
        <v xml:space="preserve">  </v>
      </c>
      <c r="H103" s="35"/>
      <c r="I103" s="48"/>
      <c r="J103" s="49" t="str">
        <f t="shared" si="33"/>
        <v xml:space="preserve">  </v>
      </c>
      <c r="K103" s="34" t="str">
        <f t="shared" si="40"/>
        <v xml:space="preserve">  </v>
      </c>
      <c r="L103" s="50" t="str">
        <f t="shared" si="34"/>
        <v xml:space="preserve">  </v>
      </c>
      <c r="M103" s="50" t="str">
        <f t="shared" si="41"/>
        <v xml:space="preserve">  </v>
      </c>
      <c r="N103" s="50" t="str">
        <f t="shared" si="23"/>
        <v xml:space="preserve">  </v>
      </c>
      <c r="O103" s="50" t="str">
        <f t="shared" si="35"/>
        <v xml:space="preserve">  </v>
      </c>
      <c r="P103" s="50" t="str">
        <f t="shared" si="27"/>
        <v xml:space="preserve">  </v>
      </c>
      <c r="Q103" s="42"/>
      <c r="R103" s="53"/>
      <c r="S103" s="51" t="str">
        <f t="shared" si="36"/>
        <v xml:space="preserve">  </v>
      </c>
      <c r="T103" s="52" t="str">
        <f t="shared" si="28"/>
        <v xml:space="preserve">  </v>
      </c>
      <c r="U103" s="53"/>
      <c r="V103" s="34" t="str">
        <f t="shared" si="37"/>
        <v xml:space="preserve">  </v>
      </c>
      <c r="W103" s="34" t="str">
        <f t="shared" si="29"/>
        <v xml:space="preserve">  </v>
      </c>
      <c r="X103" s="42"/>
      <c r="Y103" s="35" t="str">
        <f t="shared" si="42"/>
        <v xml:space="preserve">  </v>
      </c>
      <c r="Z103" s="35" t="str">
        <f t="shared" si="38"/>
        <v xml:space="preserve">  </v>
      </c>
      <c r="AA103" s="50" t="str">
        <f t="shared" si="25"/>
        <v xml:space="preserve">  </v>
      </c>
      <c r="AB103" s="50" t="str">
        <f t="shared" si="43"/>
        <v xml:space="preserve">  </v>
      </c>
      <c r="AC103" s="50" t="str">
        <f t="shared" si="44"/>
        <v xml:space="preserve">  </v>
      </c>
      <c r="AD103" s="42"/>
    </row>
    <row r="104" spans="1:30" ht="15.75" x14ac:dyDescent="0.25">
      <c r="A104" s="14"/>
      <c r="B104" s="14" t="str">
        <f t="shared" si="30"/>
        <v xml:space="preserve">  </v>
      </c>
      <c r="C104" s="42"/>
      <c r="D104" s="35" t="str">
        <f t="shared" si="39"/>
        <v xml:space="preserve">  </v>
      </c>
      <c r="E104" s="35">
        <f t="shared" si="26"/>
        <v>0</v>
      </c>
      <c r="F104" s="35" t="str">
        <f t="shared" si="31"/>
        <v xml:space="preserve">  </v>
      </c>
      <c r="G104" s="35" t="str">
        <f t="shared" si="32"/>
        <v xml:space="preserve">  </v>
      </c>
      <c r="H104" s="35"/>
      <c r="I104" s="48"/>
      <c r="J104" s="49" t="str">
        <f t="shared" si="33"/>
        <v xml:space="preserve">  </v>
      </c>
      <c r="K104" s="34" t="str">
        <f t="shared" si="40"/>
        <v xml:space="preserve">  </v>
      </c>
      <c r="L104" s="50" t="str">
        <f t="shared" si="34"/>
        <v xml:space="preserve">  </v>
      </c>
      <c r="M104" s="50" t="str">
        <f t="shared" si="41"/>
        <v xml:space="preserve">  </v>
      </c>
      <c r="N104" s="50" t="str">
        <f t="shared" si="23"/>
        <v xml:space="preserve">  </v>
      </c>
      <c r="O104" s="50" t="str">
        <f t="shared" si="35"/>
        <v xml:space="preserve">  </v>
      </c>
      <c r="P104" s="50" t="str">
        <f t="shared" si="27"/>
        <v xml:space="preserve">  </v>
      </c>
      <c r="Q104" s="42"/>
      <c r="R104" s="53"/>
      <c r="S104" s="51" t="str">
        <f t="shared" si="36"/>
        <v xml:space="preserve">  </v>
      </c>
      <c r="T104" s="52" t="str">
        <f t="shared" si="28"/>
        <v xml:space="preserve">  </v>
      </c>
      <c r="U104" s="53"/>
      <c r="V104" s="34" t="str">
        <f t="shared" si="37"/>
        <v xml:space="preserve">  </v>
      </c>
      <c r="W104" s="34" t="str">
        <f t="shared" si="29"/>
        <v xml:space="preserve">  </v>
      </c>
      <c r="X104" s="42"/>
      <c r="Y104" s="35" t="str">
        <f t="shared" si="42"/>
        <v xml:space="preserve">  </v>
      </c>
      <c r="Z104" s="35" t="str">
        <f t="shared" si="38"/>
        <v xml:space="preserve">  </v>
      </c>
      <c r="AA104" s="50" t="str">
        <f t="shared" si="25"/>
        <v xml:space="preserve">  </v>
      </c>
      <c r="AB104" s="50" t="str">
        <f t="shared" si="43"/>
        <v xml:space="preserve">  </v>
      </c>
      <c r="AC104" s="50" t="str">
        <f t="shared" si="44"/>
        <v xml:space="preserve">  </v>
      </c>
      <c r="AD104" s="42"/>
    </row>
    <row r="105" spans="1:30" ht="15.75" x14ac:dyDescent="0.25">
      <c r="A105" s="14"/>
      <c r="B105" s="14" t="str">
        <f t="shared" si="30"/>
        <v xml:space="preserve">  </v>
      </c>
      <c r="C105" s="42"/>
      <c r="D105" s="35" t="str">
        <f t="shared" si="39"/>
        <v xml:space="preserve">  </v>
      </c>
      <c r="E105" s="35">
        <f t="shared" si="26"/>
        <v>0</v>
      </c>
      <c r="F105" s="35" t="str">
        <f t="shared" si="31"/>
        <v xml:space="preserve">  </v>
      </c>
      <c r="G105" s="35" t="str">
        <f t="shared" si="32"/>
        <v xml:space="preserve">  </v>
      </c>
      <c r="H105" s="35"/>
      <c r="I105" s="48"/>
      <c r="J105" s="49" t="str">
        <f t="shared" si="33"/>
        <v xml:space="preserve">  </v>
      </c>
      <c r="K105" s="34" t="str">
        <f t="shared" si="40"/>
        <v xml:space="preserve">  </v>
      </c>
      <c r="L105" s="50" t="str">
        <f t="shared" si="34"/>
        <v xml:space="preserve">  </v>
      </c>
      <c r="M105" s="50" t="str">
        <f t="shared" si="41"/>
        <v xml:space="preserve">  </v>
      </c>
      <c r="N105" s="50" t="str">
        <f t="shared" si="23"/>
        <v xml:space="preserve">  </v>
      </c>
      <c r="O105" s="50" t="str">
        <f t="shared" si="35"/>
        <v xml:space="preserve">  </v>
      </c>
      <c r="P105" s="50" t="str">
        <f t="shared" si="27"/>
        <v xml:space="preserve">  </v>
      </c>
      <c r="Q105" s="42"/>
      <c r="R105" s="53"/>
      <c r="S105" s="51" t="str">
        <f t="shared" si="36"/>
        <v xml:space="preserve">  </v>
      </c>
      <c r="T105" s="52" t="str">
        <f t="shared" si="28"/>
        <v xml:space="preserve">  </v>
      </c>
      <c r="U105" s="53"/>
      <c r="V105" s="34" t="str">
        <f t="shared" si="37"/>
        <v xml:space="preserve">  </v>
      </c>
      <c r="W105" s="34" t="str">
        <f t="shared" si="29"/>
        <v xml:space="preserve">  </v>
      </c>
      <c r="X105" s="42"/>
      <c r="Y105" s="35" t="str">
        <f t="shared" si="42"/>
        <v xml:space="preserve">  </v>
      </c>
      <c r="Z105" s="35" t="str">
        <f t="shared" si="38"/>
        <v xml:space="preserve">  </v>
      </c>
      <c r="AA105" s="50" t="str">
        <f t="shared" si="25"/>
        <v xml:space="preserve">  </v>
      </c>
      <c r="AB105" s="50" t="str">
        <f t="shared" si="43"/>
        <v xml:space="preserve">  </v>
      </c>
      <c r="AC105" s="50" t="str">
        <f t="shared" si="44"/>
        <v xml:space="preserve">  </v>
      </c>
      <c r="AD105" s="42"/>
    </row>
    <row r="106" spans="1:30" ht="15.75" x14ac:dyDescent="0.25">
      <c r="A106" s="14"/>
      <c r="B106" s="14" t="str">
        <f t="shared" si="30"/>
        <v xml:space="preserve">  </v>
      </c>
      <c r="C106" s="42"/>
      <c r="D106" s="35" t="str">
        <f t="shared" si="39"/>
        <v xml:space="preserve">  </v>
      </c>
      <c r="E106" s="35">
        <f t="shared" si="26"/>
        <v>0</v>
      </c>
      <c r="F106" s="35" t="str">
        <f t="shared" si="31"/>
        <v xml:space="preserve">  </v>
      </c>
      <c r="G106" s="35" t="str">
        <f t="shared" si="32"/>
        <v xml:space="preserve">  </v>
      </c>
      <c r="H106" s="35"/>
      <c r="I106" s="48"/>
      <c r="J106" s="49" t="str">
        <f t="shared" si="33"/>
        <v xml:space="preserve">  </v>
      </c>
      <c r="K106" s="34" t="str">
        <f t="shared" si="40"/>
        <v xml:space="preserve">  </v>
      </c>
      <c r="L106" s="50" t="str">
        <f t="shared" si="34"/>
        <v xml:space="preserve">  </v>
      </c>
      <c r="M106" s="50" t="str">
        <f t="shared" si="41"/>
        <v xml:space="preserve">  </v>
      </c>
      <c r="N106" s="50" t="str">
        <f t="shared" si="23"/>
        <v xml:space="preserve">  </v>
      </c>
      <c r="O106" s="50" t="str">
        <f t="shared" si="35"/>
        <v xml:space="preserve">  </v>
      </c>
      <c r="P106" s="50" t="str">
        <f t="shared" si="27"/>
        <v xml:space="preserve">  </v>
      </c>
      <c r="Q106" s="42"/>
      <c r="R106" s="53"/>
      <c r="S106" s="51" t="str">
        <f t="shared" si="36"/>
        <v xml:space="preserve">  </v>
      </c>
      <c r="T106" s="52" t="str">
        <f t="shared" si="28"/>
        <v xml:space="preserve">  </v>
      </c>
      <c r="U106" s="53"/>
      <c r="V106" s="34" t="str">
        <f t="shared" si="37"/>
        <v xml:space="preserve">  </v>
      </c>
      <c r="W106" s="34" t="str">
        <f t="shared" si="29"/>
        <v xml:space="preserve">  </v>
      </c>
      <c r="X106" s="42"/>
      <c r="Y106" s="35" t="str">
        <f t="shared" si="42"/>
        <v xml:space="preserve">  </v>
      </c>
      <c r="Z106" s="35" t="str">
        <f t="shared" si="38"/>
        <v xml:space="preserve">  </v>
      </c>
      <c r="AA106" s="50" t="str">
        <f t="shared" si="25"/>
        <v xml:space="preserve">  </v>
      </c>
      <c r="AB106" s="50" t="str">
        <f t="shared" si="43"/>
        <v xml:space="preserve">  </v>
      </c>
      <c r="AC106" s="50" t="str">
        <f t="shared" si="44"/>
        <v xml:space="preserve">  </v>
      </c>
      <c r="AD106" s="42"/>
    </row>
    <row r="107" spans="1:30" ht="15.75" x14ac:dyDescent="0.25">
      <c r="A107" s="14"/>
      <c r="B107" s="14" t="str">
        <f t="shared" si="30"/>
        <v xml:space="preserve">  </v>
      </c>
      <c r="C107" s="42"/>
      <c r="D107" s="35" t="str">
        <f t="shared" si="39"/>
        <v xml:space="preserve">  </v>
      </c>
      <c r="E107" s="35">
        <f t="shared" si="26"/>
        <v>0</v>
      </c>
      <c r="F107" s="35" t="str">
        <f t="shared" si="31"/>
        <v xml:space="preserve">  </v>
      </c>
      <c r="G107" s="35" t="str">
        <f t="shared" si="32"/>
        <v xml:space="preserve">  </v>
      </c>
      <c r="H107" s="35"/>
      <c r="I107" s="48"/>
      <c r="J107" s="49" t="str">
        <f t="shared" si="33"/>
        <v xml:space="preserve">  </v>
      </c>
      <c r="K107" s="34" t="str">
        <f t="shared" si="40"/>
        <v xml:space="preserve">  </v>
      </c>
      <c r="L107" s="50" t="str">
        <f t="shared" si="34"/>
        <v xml:space="preserve">  </v>
      </c>
      <c r="M107" s="50" t="str">
        <f t="shared" si="41"/>
        <v xml:space="preserve">  </v>
      </c>
      <c r="N107" s="50" t="str">
        <f t="shared" si="23"/>
        <v xml:space="preserve">  </v>
      </c>
      <c r="O107" s="50" t="str">
        <f t="shared" si="35"/>
        <v xml:space="preserve">  </v>
      </c>
      <c r="P107" s="50" t="str">
        <f t="shared" si="27"/>
        <v xml:space="preserve">  </v>
      </c>
      <c r="Q107" s="42"/>
      <c r="R107" s="53"/>
      <c r="S107" s="51" t="str">
        <f t="shared" si="36"/>
        <v xml:space="preserve">  </v>
      </c>
      <c r="T107" s="52" t="str">
        <f t="shared" si="28"/>
        <v xml:space="preserve">  </v>
      </c>
      <c r="U107" s="53"/>
      <c r="V107" s="34" t="str">
        <f t="shared" si="37"/>
        <v xml:space="preserve">  </v>
      </c>
      <c r="W107" s="34" t="str">
        <f t="shared" si="29"/>
        <v xml:space="preserve">  </v>
      </c>
      <c r="X107" s="42"/>
      <c r="Y107" s="35" t="str">
        <f t="shared" si="42"/>
        <v xml:space="preserve">  </v>
      </c>
      <c r="Z107" s="35" t="str">
        <f t="shared" si="38"/>
        <v xml:space="preserve">  </v>
      </c>
      <c r="AA107" s="50" t="str">
        <f t="shared" si="25"/>
        <v xml:space="preserve">  </v>
      </c>
      <c r="AB107" s="50" t="str">
        <f t="shared" si="43"/>
        <v xml:space="preserve">  </v>
      </c>
      <c r="AC107" s="50" t="str">
        <f t="shared" si="44"/>
        <v xml:space="preserve">  </v>
      </c>
      <c r="AD107" s="42"/>
    </row>
    <row r="108" spans="1:30" ht="15.75" x14ac:dyDescent="0.25">
      <c r="A108" s="14"/>
      <c r="B108" s="14" t="str">
        <f t="shared" si="30"/>
        <v xml:space="preserve">  </v>
      </c>
      <c r="C108" s="42"/>
      <c r="D108" s="35" t="str">
        <f t="shared" si="39"/>
        <v xml:space="preserve">  </v>
      </c>
      <c r="E108" s="35">
        <f t="shared" si="26"/>
        <v>0</v>
      </c>
      <c r="F108" s="35" t="str">
        <f t="shared" si="31"/>
        <v xml:space="preserve">  </v>
      </c>
      <c r="G108" s="35" t="str">
        <f t="shared" si="32"/>
        <v xml:space="preserve">  </v>
      </c>
      <c r="H108" s="35"/>
      <c r="I108" s="48"/>
      <c r="J108" s="49" t="str">
        <f t="shared" si="33"/>
        <v xml:space="preserve">  </v>
      </c>
      <c r="K108" s="34" t="str">
        <f t="shared" si="40"/>
        <v xml:space="preserve">  </v>
      </c>
      <c r="L108" s="50" t="str">
        <f t="shared" si="34"/>
        <v xml:space="preserve">  </v>
      </c>
      <c r="M108" s="50" t="str">
        <f t="shared" si="41"/>
        <v xml:space="preserve">  </v>
      </c>
      <c r="N108" s="50" t="str">
        <f t="shared" si="23"/>
        <v xml:space="preserve">  </v>
      </c>
      <c r="O108" s="50" t="str">
        <f t="shared" si="35"/>
        <v xml:space="preserve">  </v>
      </c>
      <c r="P108" s="50" t="str">
        <f t="shared" si="27"/>
        <v xml:space="preserve">  </v>
      </c>
      <c r="Q108" s="42"/>
      <c r="R108" s="53"/>
      <c r="S108" s="51" t="str">
        <f t="shared" si="36"/>
        <v xml:space="preserve">  </v>
      </c>
      <c r="T108" s="52" t="str">
        <f t="shared" si="28"/>
        <v xml:space="preserve">  </v>
      </c>
      <c r="U108" s="53"/>
      <c r="V108" s="34" t="str">
        <f t="shared" si="37"/>
        <v xml:space="preserve">  </v>
      </c>
      <c r="W108" s="34" t="str">
        <f t="shared" si="29"/>
        <v xml:space="preserve">  </v>
      </c>
      <c r="X108" s="42"/>
      <c r="Y108" s="35" t="str">
        <f t="shared" si="42"/>
        <v xml:space="preserve">  </v>
      </c>
      <c r="Z108" s="35" t="str">
        <f t="shared" si="38"/>
        <v xml:space="preserve">  </v>
      </c>
      <c r="AA108" s="50" t="str">
        <f t="shared" si="25"/>
        <v xml:space="preserve">  </v>
      </c>
      <c r="AB108" s="50" t="str">
        <f t="shared" si="43"/>
        <v xml:space="preserve">  </v>
      </c>
      <c r="AC108" s="50" t="str">
        <f t="shared" si="44"/>
        <v xml:space="preserve">  </v>
      </c>
      <c r="AD108" s="42"/>
    </row>
    <row r="109" spans="1:30" ht="15.75" x14ac:dyDescent="0.25">
      <c r="A109" s="14"/>
      <c r="B109" s="14" t="str">
        <f t="shared" si="30"/>
        <v xml:space="preserve">  </v>
      </c>
      <c r="C109" s="42"/>
      <c r="D109" s="35" t="str">
        <f t="shared" si="39"/>
        <v xml:space="preserve">  </v>
      </c>
      <c r="E109" s="35">
        <f t="shared" si="26"/>
        <v>0</v>
      </c>
      <c r="F109" s="35" t="str">
        <f t="shared" si="31"/>
        <v xml:space="preserve">  </v>
      </c>
      <c r="G109" s="35" t="str">
        <f t="shared" si="32"/>
        <v xml:space="preserve">  </v>
      </c>
      <c r="H109" s="35"/>
      <c r="I109" s="48"/>
      <c r="J109" s="49" t="str">
        <f t="shared" si="33"/>
        <v xml:space="preserve">  </v>
      </c>
      <c r="K109" s="34" t="str">
        <f t="shared" si="40"/>
        <v xml:space="preserve">  </v>
      </c>
      <c r="L109" s="50" t="str">
        <f t="shared" si="34"/>
        <v xml:space="preserve">  </v>
      </c>
      <c r="M109" s="50" t="str">
        <f t="shared" si="41"/>
        <v xml:space="preserve">  </v>
      </c>
      <c r="N109" s="50" t="str">
        <f t="shared" si="23"/>
        <v xml:space="preserve">  </v>
      </c>
      <c r="O109" s="50" t="str">
        <f t="shared" si="35"/>
        <v xml:space="preserve">  </v>
      </c>
      <c r="P109" s="50" t="str">
        <f t="shared" si="27"/>
        <v xml:space="preserve">  </v>
      </c>
      <c r="Q109" s="42"/>
      <c r="R109" s="53"/>
      <c r="S109" s="51" t="str">
        <f t="shared" si="36"/>
        <v xml:space="preserve">  </v>
      </c>
      <c r="T109" s="52" t="str">
        <f t="shared" si="28"/>
        <v xml:space="preserve">  </v>
      </c>
      <c r="U109" s="53"/>
      <c r="V109" s="34" t="str">
        <f t="shared" si="37"/>
        <v xml:space="preserve">  </v>
      </c>
      <c r="W109" s="34" t="str">
        <f t="shared" si="29"/>
        <v xml:space="preserve">  </v>
      </c>
      <c r="X109" s="42"/>
      <c r="Y109" s="35" t="str">
        <f t="shared" si="42"/>
        <v xml:space="preserve">  </v>
      </c>
      <c r="Z109" s="35" t="str">
        <f t="shared" si="38"/>
        <v xml:space="preserve">  </v>
      </c>
      <c r="AA109" s="50" t="str">
        <f t="shared" si="25"/>
        <v xml:space="preserve">  </v>
      </c>
      <c r="AB109" s="50" t="str">
        <f t="shared" si="43"/>
        <v xml:space="preserve">  </v>
      </c>
      <c r="AC109" s="50" t="str">
        <f t="shared" si="44"/>
        <v xml:space="preserve">  </v>
      </c>
      <c r="AD109" s="42"/>
    </row>
    <row r="110" spans="1:30" ht="15.75" x14ac:dyDescent="0.25">
      <c r="A110" s="14"/>
      <c r="B110" s="14" t="str">
        <f t="shared" si="30"/>
        <v xml:space="preserve">  </v>
      </c>
      <c r="C110" s="42"/>
      <c r="D110" s="35" t="str">
        <f t="shared" si="39"/>
        <v xml:space="preserve">  </v>
      </c>
      <c r="E110" s="35">
        <f t="shared" si="26"/>
        <v>0</v>
      </c>
      <c r="F110" s="35" t="str">
        <f t="shared" si="31"/>
        <v xml:space="preserve">  </v>
      </c>
      <c r="G110" s="35" t="str">
        <f t="shared" si="32"/>
        <v xml:space="preserve">  </v>
      </c>
      <c r="H110" s="35"/>
      <c r="I110" s="48"/>
      <c r="J110" s="49" t="str">
        <f t="shared" si="33"/>
        <v xml:space="preserve">  </v>
      </c>
      <c r="K110" s="34" t="str">
        <f t="shared" si="40"/>
        <v xml:space="preserve">  </v>
      </c>
      <c r="L110" s="50" t="str">
        <f t="shared" si="34"/>
        <v xml:space="preserve">  </v>
      </c>
      <c r="M110" s="50" t="str">
        <f t="shared" si="41"/>
        <v xml:space="preserve">  </v>
      </c>
      <c r="N110" s="50" t="str">
        <f t="shared" si="23"/>
        <v xml:space="preserve">  </v>
      </c>
      <c r="O110" s="50" t="str">
        <f t="shared" si="35"/>
        <v xml:space="preserve">  </v>
      </c>
      <c r="P110" s="50" t="str">
        <f t="shared" si="27"/>
        <v xml:space="preserve">  </v>
      </c>
      <c r="Q110" s="42"/>
      <c r="R110" s="53"/>
      <c r="S110" s="51" t="str">
        <f t="shared" si="36"/>
        <v xml:space="preserve">  </v>
      </c>
      <c r="T110" s="52" t="str">
        <f t="shared" si="28"/>
        <v xml:space="preserve">  </v>
      </c>
      <c r="U110" s="53"/>
      <c r="V110" s="34" t="str">
        <f t="shared" si="37"/>
        <v xml:space="preserve">  </v>
      </c>
      <c r="W110" s="34" t="str">
        <f t="shared" si="29"/>
        <v xml:space="preserve">  </v>
      </c>
      <c r="X110" s="42"/>
      <c r="Y110" s="35" t="str">
        <f t="shared" si="42"/>
        <v xml:space="preserve">  </v>
      </c>
      <c r="Z110" s="35" t="str">
        <f t="shared" si="38"/>
        <v xml:space="preserve">  </v>
      </c>
      <c r="AA110" s="50" t="str">
        <f t="shared" si="25"/>
        <v xml:space="preserve">  </v>
      </c>
      <c r="AB110" s="50" t="str">
        <f t="shared" si="43"/>
        <v xml:space="preserve">  </v>
      </c>
      <c r="AC110" s="50" t="str">
        <f t="shared" si="44"/>
        <v xml:space="preserve">  </v>
      </c>
      <c r="AD110" s="42"/>
    </row>
    <row r="111" spans="1:30" ht="15.75" x14ac:dyDescent="0.25">
      <c r="A111" s="14"/>
      <c r="B111" s="14" t="str">
        <f t="shared" si="30"/>
        <v xml:space="preserve">  </v>
      </c>
      <c r="C111" s="42"/>
      <c r="D111" s="35" t="str">
        <f t="shared" si="39"/>
        <v xml:space="preserve">  </v>
      </c>
      <c r="E111" s="35">
        <f t="shared" si="26"/>
        <v>0</v>
      </c>
      <c r="F111" s="35" t="str">
        <f t="shared" si="31"/>
        <v xml:space="preserve">  </v>
      </c>
      <c r="G111" s="35" t="str">
        <f t="shared" si="32"/>
        <v xml:space="preserve">  </v>
      </c>
      <c r="H111" s="35"/>
      <c r="I111" s="48"/>
      <c r="J111" s="49" t="str">
        <f t="shared" si="33"/>
        <v xml:space="preserve">  </v>
      </c>
      <c r="K111" s="34" t="str">
        <f t="shared" si="40"/>
        <v xml:space="preserve">  </v>
      </c>
      <c r="L111" s="50" t="str">
        <f t="shared" si="34"/>
        <v xml:space="preserve">  </v>
      </c>
      <c r="M111" s="50" t="str">
        <f t="shared" si="41"/>
        <v xml:space="preserve">  </v>
      </c>
      <c r="N111" s="50" t="str">
        <f t="shared" si="23"/>
        <v xml:space="preserve">  </v>
      </c>
      <c r="O111" s="50" t="str">
        <f t="shared" si="35"/>
        <v xml:space="preserve">  </v>
      </c>
      <c r="P111" s="50" t="str">
        <f t="shared" si="27"/>
        <v xml:space="preserve">  </v>
      </c>
      <c r="Q111" s="42"/>
      <c r="R111" s="53"/>
      <c r="S111" s="51" t="str">
        <f t="shared" si="36"/>
        <v xml:space="preserve">  </v>
      </c>
      <c r="T111" s="52" t="str">
        <f t="shared" si="28"/>
        <v xml:space="preserve">  </v>
      </c>
      <c r="U111" s="53"/>
      <c r="V111" s="34" t="str">
        <f t="shared" si="37"/>
        <v xml:space="preserve">  </v>
      </c>
      <c r="W111" s="34" t="str">
        <f t="shared" si="29"/>
        <v xml:space="preserve">  </v>
      </c>
      <c r="X111" s="42"/>
      <c r="Y111" s="35" t="str">
        <f t="shared" si="42"/>
        <v xml:space="preserve">  </v>
      </c>
      <c r="Z111" s="35" t="str">
        <f t="shared" si="38"/>
        <v xml:space="preserve">  </v>
      </c>
      <c r="AA111" s="50" t="str">
        <f t="shared" si="25"/>
        <v xml:space="preserve">  </v>
      </c>
      <c r="AB111" s="50" t="str">
        <f t="shared" si="43"/>
        <v xml:space="preserve">  </v>
      </c>
      <c r="AC111" s="50" t="str">
        <f t="shared" si="44"/>
        <v xml:space="preserve">  </v>
      </c>
      <c r="AD111" s="42"/>
    </row>
    <row r="112" spans="1:30" ht="15.75" x14ac:dyDescent="0.25">
      <c r="A112" s="14"/>
      <c r="B112" s="14" t="str">
        <f t="shared" si="30"/>
        <v xml:space="preserve">  </v>
      </c>
      <c r="C112" s="42"/>
      <c r="D112" s="35" t="str">
        <f t="shared" si="39"/>
        <v xml:space="preserve">  </v>
      </c>
      <c r="E112" s="35">
        <f t="shared" si="26"/>
        <v>0</v>
      </c>
      <c r="F112" s="35" t="str">
        <f t="shared" si="31"/>
        <v xml:space="preserve">  </v>
      </c>
      <c r="G112" s="35" t="str">
        <f t="shared" si="32"/>
        <v xml:space="preserve">  </v>
      </c>
      <c r="H112" s="35"/>
      <c r="I112" s="48"/>
      <c r="J112" s="49" t="str">
        <f t="shared" si="33"/>
        <v xml:space="preserve">  </v>
      </c>
      <c r="K112" s="34" t="str">
        <f t="shared" si="40"/>
        <v xml:space="preserve">  </v>
      </c>
      <c r="L112" s="50" t="str">
        <f t="shared" si="34"/>
        <v xml:space="preserve">  </v>
      </c>
      <c r="M112" s="50" t="str">
        <f t="shared" si="41"/>
        <v xml:space="preserve">  </v>
      </c>
      <c r="N112" s="50" t="str">
        <f t="shared" si="23"/>
        <v xml:space="preserve">  </v>
      </c>
      <c r="O112" s="50" t="str">
        <f t="shared" si="35"/>
        <v xml:space="preserve">  </v>
      </c>
      <c r="P112" s="50" t="str">
        <f t="shared" si="27"/>
        <v xml:space="preserve">  </v>
      </c>
      <c r="Q112" s="42"/>
      <c r="R112" s="53"/>
      <c r="S112" s="51" t="str">
        <f t="shared" si="36"/>
        <v xml:space="preserve">  </v>
      </c>
      <c r="T112" s="52" t="str">
        <f t="shared" si="28"/>
        <v xml:space="preserve">  </v>
      </c>
      <c r="U112" s="53"/>
      <c r="V112" s="34" t="str">
        <f t="shared" si="37"/>
        <v xml:space="preserve">  </v>
      </c>
      <c r="W112" s="34" t="str">
        <f t="shared" si="29"/>
        <v xml:space="preserve">  </v>
      </c>
      <c r="X112" s="42"/>
      <c r="Y112" s="35" t="str">
        <f t="shared" si="42"/>
        <v xml:space="preserve">  </v>
      </c>
      <c r="Z112" s="35" t="str">
        <f t="shared" si="38"/>
        <v xml:space="preserve">  </v>
      </c>
      <c r="AA112" s="50" t="str">
        <f t="shared" si="25"/>
        <v xml:space="preserve">  </v>
      </c>
      <c r="AB112" s="50" t="str">
        <f t="shared" si="43"/>
        <v xml:space="preserve">  </v>
      </c>
      <c r="AC112" s="50" t="str">
        <f t="shared" si="44"/>
        <v xml:space="preserve">  </v>
      </c>
      <c r="AD112" s="42"/>
    </row>
    <row r="113" spans="1:30" ht="15.75" x14ac:dyDescent="0.25">
      <c r="A113" s="14"/>
      <c r="B113" s="14" t="str">
        <f t="shared" si="30"/>
        <v xml:space="preserve">  </v>
      </c>
      <c r="C113" s="42"/>
      <c r="D113" s="35" t="str">
        <f t="shared" si="39"/>
        <v xml:space="preserve">  </v>
      </c>
      <c r="E113" s="35">
        <f t="shared" si="26"/>
        <v>0</v>
      </c>
      <c r="F113" s="35" t="str">
        <f t="shared" si="31"/>
        <v xml:space="preserve">  </v>
      </c>
      <c r="G113" s="35" t="str">
        <f t="shared" si="32"/>
        <v xml:space="preserve">  </v>
      </c>
      <c r="H113" s="35"/>
      <c r="I113" s="48"/>
      <c r="J113" s="49" t="str">
        <f t="shared" si="33"/>
        <v xml:space="preserve">  </v>
      </c>
      <c r="K113" s="34" t="str">
        <f t="shared" si="40"/>
        <v xml:space="preserve">  </v>
      </c>
      <c r="L113" s="50" t="str">
        <f t="shared" si="34"/>
        <v xml:space="preserve">  </v>
      </c>
      <c r="M113" s="50" t="str">
        <f t="shared" si="41"/>
        <v xml:space="preserve">  </v>
      </c>
      <c r="N113" s="50" t="str">
        <f t="shared" si="23"/>
        <v xml:space="preserve">  </v>
      </c>
      <c r="O113" s="50" t="str">
        <f t="shared" si="35"/>
        <v xml:space="preserve">  </v>
      </c>
      <c r="P113" s="50" t="str">
        <f t="shared" si="27"/>
        <v xml:space="preserve">  </v>
      </c>
      <c r="Q113" s="42"/>
      <c r="R113" s="53"/>
      <c r="S113" s="51" t="str">
        <f t="shared" si="36"/>
        <v xml:space="preserve">  </v>
      </c>
      <c r="T113" s="52" t="str">
        <f t="shared" si="28"/>
        <v xml:space="preserve">  </v>
      </c>
      <c r="U113" s="53"/>
      <c r="V113" s="34" t="str">
        <f t="shared" si="37"/>
        <v xml:space="preserve">  </v>
      </c>
      <c r="W113" s="34" t="str">
        <f t="shared" si="29"/>
        <v xml:space="preserve">  </v>
      </c>
      <c r="X113" s="42"/>
      <c r="Y113" s="35" t="str">
        <f t="shared" si="42"/>
        <v xml:space="preserve">  </v>
      </c>
      <c r="Z113" s="35" t="str">
        <f t="shared" si="38"/>
        <v xml:space="preserve">  </v>
      </c>
      <c r="AA113" s="50" t="str">
        <f t="shared" si="25"/>
        <v xml:space="preserve">  </v>
      </c>
      <c r="AB113" s="50" t="str">
        <f t="shared" si="43"/>
        <v xml:space="preserve">  </v>
      </c>
      <c r="AC113" s="50" t="str">
        <f t="shared" si="44"/>
        <v xml:space="preserve">  </v>
      </c>
      <c r="AD113" s="42"/>
    </row>
    <row r="114" spans="1:30" ht="15.75" x14ac:dyDescent="0.25">
      <c r="A114" s="14"/>
      <c r="B114" s="14" t="str">
        <f t="shared" si="30"/>
        <v xml:space="preserve">  </v>
      </c>
      <c r="C114" s="42"/>
      <c r="D114" s="35" t="str">
        <f t="shared" si="39"/>
        <v xml:space="preserve">  </v>
      </c>
      <c r="E114" s="35">
        <f t="shared" si="26"/>
        <v>0</v>
      </c>
      <c r="F114" s="35" t="str">
        <f t="shared" si="31"/>
        <v xml:space="preserve">  </v>
      </c>
      <c r="G114" s="35" t="str">
        <f t="shared" si="32"/>
        <v xml:space="preserve">  </v>
      </c>
      <c r="H114" s="35"/>
      <c r="I114" s="48"/>
      <c r="J114" s="49" t="str">
        <f t="shared" si="33"/>
        <v xml:space="preserve">  </v>
      </c>
      <c r="K114" s="34" t="str">
        <f t="shared" si="40"/>
        <v xml:space="preserve">  </v>
      </c>
      <c r="L114" s="50" t="str">
        <f t="shared" si="34"/>
        <v xml:space="preserve">  </v>
      </c>
      <c r="M114" s="50" t="str">
        <f t="shared" si="41"/>
        <v xml:space="preserve">  </v>
      </c>
      <c r="N114" s="50" t="str">
        <f t="shared" si="23"/>
        <v xml:space="preserve">  </v>
      </c>
      <c r="O114" s="50" t="str">
        <f t="shared" si="35"/>
        <v xml:space="preserve">  </v>
      </c>
      <c r="P114" s="50" t="str">
        <f t="shared" si="27"/>
        <v xml:space="preserve">  </v>
      </c>
      <c r="Q114" s="42"/>
      <c r="R114" s="53"/>
      <c r="S114" s="51" t="str">
        <f t="shared" si="36"/>
        <v xml:space="preserve">  </v>
      </c>
      <c r="T114" s="52" t="str">
        <f t="shared" si="28"/>
        <v xml:space="preserve">  </v>
      </c>
      <c r="U114" s="53"/>
      <c r="V114" s="34" t="str">
        <f t="shared" si="37"/>
        <v xml:space="preserve">  </v>
      </c>
      <c r="W114" s="34" t="str">
        <f t="shared" si="29"/>
        <v xml:space="preserve">  </v>
      </c>
      <c r="X114" s="42"/>
      <c r="Y114" s="35" t="str">
        <f t="shared" si="42"/>
        <v xml:space="preserve">  </v>
      </c>
      <c r="Z114" s="35" t="str">
        <f t="shared" si="38"/>
        <v xml:space="preserve">  </v>
      </c>
      <c r="AA114" s="50" t="str">
        <f t="shared" si="25"/>
        <v xml:space="preserve">  </v>
      </c>
      <c r="AB114" s="50" t="str">
        <f t="shared" si="43"/>
        <v xml:space="preserve">  </v>
      </c>
      <c r="AC114" s="50" t="str">
        <f t="shared" si="44"/>
        <v xml:space="preserve">  </v>
      </c>
      <c r="AD114" s="42"/>
    </row>
    <row r="115" spans="1:30" ht="15.75" x14ac:dyDescent="0.25">
      <c r="A115" s="14"/>
      <c r="B115" s="14" t="str">
        <f t="shared" si="30"/>
        <v xml:space="preserve">  </v>
      </c>
      <c r="C115" s="42"/>
      <c r="D115" s="35" t="str">
        <f t="shared" si="39"/>
        <v xml:space="preserve">  </v>
      </c>
      <c r="E115" s="35">
        <f t="shared" si="26"/>
        <v>0</v>
      </c>
      <c r="F115" s="35" t="str">
        <f t="shared" si="31"/>
        <v xml:space="preserve">  </v>
      </c>
      <c r="G115" s="35" t="str">
        <f t="shared" si="32"/>
        <v xml:space="preserve">  </v>
      </c>
      <c r="H115" s="35"/>
      <c r="I115" s="48"/>
      <c r="J115" s="49" t="str">
        <f t="shared" si="33"/>
        <v xml:space="preserve">  </v>
      </c>
      <c r="K115" s="34" t="str">
        <f t="shared" si="40"/>
        <v xml:space="preserve">  </v>
      </c>
      <c r="L115" s="50" t="str">
        <f t="shared" si="34"/>
        <v xml:space="preserve">  </v>
      </c>
      <c r="M115" s="50" t="str">
        <f t="shared" si="41"/>
        <v xml:space="preserve">  </v>
      </c>
      <c r="N115" s="50" t="str">
        <f t="shared" si="23"/>
        <v xml:space="preserve">  </v>
      </c>
      <c r="O115" s="50" t="str">
        <f t="shared" si="35"/>
        <v xml:space="preserve">  </v>
      </c>
      <c r="P115" s="50" t="str">
        <f t="shared" si="27"/>
        <v xml:space="preserve">  </v>
      </c>
      <c r="Q115" s="42"/>
      <c r="R115" s="53"/>
      <c r="S115" s="51" t="str">
        <f t="shared" si="36"/>
        <v xml:space="preserve">  </v>
      </c>
      <c r="T115" s="52" t="str">
        <f t="shared" si="28"/>
        <v xml:space="preserve">  </v>
      </c>
      <c r="U115" s="53"/>
      <c r="V115" s="34" t="str">
        <f t="shared" si="37"/>
        <v xml:space="preserve">  </v>
      </c>
      <c r="W115" s="34" t="str">
        <f t="shared" si="29"/>
        <v xml:space="preserve">  </v>
      </c>
      <c r="X115" s="42"/>
      <c r="Y115" s="35" t="str">
        <f t="shared" si="42"/>
        <v xml:space="preserve">  </v>
      </c>
      <c r="Z115" s="35" t="str">
        <f t="shared" si="38"/>
        <v xml:space="preserve">  </v>
      </c>
      <c r="AA115" s="50" t="str">
        <f t="shared" si="25"/>
        <v xml:space="preserve">  </v>
      </c>
      <c r="AB115" s="50" t="str">
        <f t="shared" si="43"/>
        <v xml:space="preserve">  </v>
      </c>
      <c r="AC115" s="50" t="str">
        <f t="shared" si="44"/>
        <v xml:space="preserve">  </v>
      </c>
      <c r="AD115" s="42"/>
    </row>
    <row r="116" spans="1:30" ht="15.75" x14ac:dyDescent="0.25">
      <c r="A116" s="14"/>
      <c r="B116" s="14" t="str">
        <f t="shared" si="30"/>
        <v xml:space="preserve">  </v>
      </c>
      <c r="C116" s="42"/>
      <c r="D116" s="35" t="str">
        <f t="shared" si="39"/>
        <v xml:space="preserve">  </v>
      </c>
      <c r="E116" s="35">
        <f t="shared" si="26"/>
        <v>0</v>
      </c>
      <c r="F116" s="35" t="str">
        <f t="shared" si="31"/>
        <v xml:space="preserve">  </v>
      </c>
      <c r="G116" s="35" t="str">
        <f t="shared" si="32"/>
        <v xml:space="preserve">  </v>
      </c>
      <c r="H116" s="35"/>
      <c r="I116" s="48"/>
      <c r="J116" s="49" t="str">
        <f t="shared" si="33"/>
        <v xml:space="preserve">  </v>
      </c>
      <c r="K116" s="34" t="str">
        <f t="shared" si="40"/>
        <v xml:space="preserve">  </v>
      </c>
      <c r="L116" s="50" t="str">
        <f t="shared" si="34"/>
        <v xml:space="preserve">  </v>
      </c>
      <c r="M116" s="50" t="str">
        <f t="shared" si="41"/>
        <v xml:space="preserve">  </v>
      </c>
      <c r="N116" s="50" t="str">
        <f t="shared" si="23"/>
        <v xml:space="preserve">  </v>
      </c>
      <c r="O116" s="50" t="str">
        <f t="shared" si="35"/>
        <v xml:space="preserve">  </v>
      </c>
      <c r="P116" s="50" t="str">
        <f t="shared" si="27"/>
        <v xml:space="preserve">  </v>
      </c>
      <c r="Q116" s="42"/>
      <c r="R116" s="53"/>
      <c r="S116" s="51" t="str">
        <f t="shared" si="36"/>
        <v xml:space="preserve">  </v>
      </c>
      <c r="T116" s="52" t="str">
        <f t="shared" si="28"/>
        <v xml:space="preserve">  </v>
      </c>
      <c r="U116" s="53"/>
      <c r="V116" s="34" t="str">
        <f t="shared" si="37"/>
        <v xml:space="preserve">  </v>
      </c>
      <c r="W116" s="34" t="str">
        <f t="shared" si="29"/>
        <v xml:space="preserve">  </v>
      </c>
      <c r="X116" s="42"/>
      <c r="Y116" s="35" t="str">
        <f t="shared" si="42"/>
        <v xml:space="preserve">  </v>
      </c>
      <c r="Z116" s="35" t="str">
        <f t="shared" si="38"/>
        <v xml:space="preserve">  </v>
      </c>
      <c r="AA116" s="50" t="str">
        <f t="shared" si="25"/>
        <v xml:space="preserve">  </v>
      </c>
      <c r="AB116" s="50" t="str">
        <f t="shared" si="43"/>
        <v xml:space="preserve">  </v>
      </c>
      <c r="AC116" s="50" t="str">
        <f t="shared" si="44"/>
        <v xml:space="preserve">  </v>
      </c>
      <c r="AD116" s="42"/>
    </row>
    <row r="117" spans="1:30" ht="15.75" x14ac:dyDescent="0.25">
      <c r="A117" s="14"/>
      <c r="B117" s="14" t="str">
        <f t="shared" si="30"/>
        <v xml:space="preserve">  </v>
      </c>
      <c r="C117" s="42"/>
      <c r="D117" s="35" t="str">
        <f t="shared" si="39"/>
        <v xml:space="preserve">  </v>
      </c>
      <c r="E117" s="35">
        <f t="shared" si="26"/>
        <v>0</v>
      </c>
      <c r="F117" s="35" t="str">
        <f t="shared" si="31"/>
        <v xml:space="preserve">  </v>
      </c>
      <c r="G117" s="35" t="str">
        <f t="shared" si="32"/>
        <v xml:space="preserve">  </v>
      </c>
      <c r="H117" s="35"/>
      <c r="I117" s="48"/>
      <c r="J117" s="49" t="str">
        <f t="shared" si="33"/>
        <v xml:space="preserve">  </v>
      </c>
      <c r="K117" s="34" t="str">
        <f t="shared" si="40"/>
        <v xml:space="preserve">  </v>
      </c>
      <c r="L117" s="50" t="str">
        <f t="shared" si="34"/>
        <v xml:space="preserve">  </v>
      </c>
      <c r="M117" s="50" t="str">
        <f t="shared" si="41"/>
        <v xml:space="preserve">  </v>
      </c>
      <c r="N117" s="50" t="str">
        <f t="shared" si="23"/>
        <v xml:space="preserve">  </v>
      </c>
      <c r="O117" s="50" t="str">
        <f t="shared" si="35"/>
        <v xml:space="preserve">  </v>
      </c>
      <c r="P117" s="50" t="str">
        <f t="shared" si="27"/>
        <v xml:space="preserve">  </v>
      </c>
      <c r="Q117" s="42"/>
      <c r="R117" s="53"/>
      <c r="S117" s="51" t="str">
        <f t="shared" si="36"/>
        <v xml:space="preserve">  </v>
      </c>
      <c r="T117" s="52" t="str">
        <f t="shared" si="28"/>
        <v xml:space="preserve">  </v>
      </c>
      <c r="U117" s="53"/>
      <c r="V117" s="34" t="str">
        <f t="shared" si="37"/>
        <v xml:space="preserve">  </v>
      </c>
      <c r="W117" s="34" t="str">
        <f t="shared" si="29"/>
        <v xml:space="preserve">  </v>
      </c>
      <c r="X117" s="42"/>
      <c r="Y117" s="35" t="str">
        <f t="shared" si="42"/>
        <v xml:space="preserve">  </v>
      </c>
      <c r="Z117" s="35" t="str">
        <f t="shared" si="38"/>
        <v xml:space="preserve">  </v>
      </c>
      <c r="AA117" s="50" t="str">
        <f t="shared" si="25"/>
        <v xml:space="preserve">  </v>
      </c>
      <c r="AB117" s="50" t="str">
        <f t="shared" si="43"/>
        <v xml:space="preserve">  </v>
      </c>
      <c r="AC117" s="50" t="str">
        <f t="shared" si="44"/>
        <v xml:space="preserve">  </v>
      </c>
      <c r="AD117" s="42"/>
    </row>
    <row r="118" spans="1:30" x14ac:dyDescent="0.25">
      <c r="B118" t="str">
        <f t="shared" si="30"/>
        <v xml:space="preserve">  </v>
      </c>
      <c r="C118" s="4"/>
      <c r="D118" s="1" t="str">
        <f t="shared" si="39"/>
        <v xml:space="preserve">  </v>
      </c>
      <c r="E118" s="1">
        <f t="shared" si="26"/>
        <v>0</v>
      </c>
      <c r="F118" s="1" t="str">
        <f t="shared" si="31"/>
        <v xml:space="preserve">  </v>
      </c>
      <c r="G118" s="1" t="str">
        <f t="shared" si="32"/>
        <v xml:space="preserve">  </v>
      </c>
      <c r="I118" s="8"/>
      <c r="J118" s="7" t="str">
        <f t="shared" si="33"/>
        <v xml:space="preserve">  </v>
      </c>
      <c r="K118" s="2" t="str">
        <f t="shared" si="40"/>
        <v xml:space="preserve">  </v>
      </c>
      <c r="L118" s="3" t="str">
        <f t="shared" si="34"/>
        <v xml:space="preserve">  </v>
      </c>
      <c r="M118" s="3" t="str">
        <f t="shared" si="41"/>
        <v xml:space="preserve">  </v>
      </c>
      <c r="N118" s="3" t="str">
        <f t="shared" si="23"/>
        <v xml:space="preserve">  </v>
      </c>
      <c r="O118" s="3" t="str">
        <f t="shared" si="35"/>
        <v xml:space="preserve">  </v>
      </c>
      <c r="P118" s="3" t="str">
        <f t="shared" si="27"/>
        <v xml:space="preserve">  </v>
      </c>
      <c r="Q118" s="4"/>
      <c r="R118" s="9"/>
      <c r="S118" s="6" t="str">
        <f t="shared" si="36"/>
        <v xml:space="preserve">  </v>
      </c>
      <c r="T118" s="5" t="str">
        <f t="shared" si="28"/>
        <v xml:space="preserve">  </v>
      </c>
      <c r="U118" s="9"/>
      <c r="V118" s="2" t="str">
        <f t="shared" si="37"/>
        <v xml:space="preserve">  </v>
      </c>
      <c r="W118" s="2" t="str">
        <f t="shared" si="29"/>
        <v xml:space="preserve">  </v>
      </c>
      <c r="X118" s="4"/>
      <c r="Y118" s="1" t="str">
        <f t="shared" si="42"/>
        <v xml:space="preserve">  </v>
      </c>
      <c r="Z118" s="1" t="str">
        <f t="shared" si="38"/>
        <v xml:space="preserve">  </v>
      </c>
      <c r="AA118" s="3" t="str">
        <f t="shared" si="25"/>
        <v xml:space="preserve">  </v>
      </c>
      <c r="AB118" s="3" t="str">
        <f t="shared" si="43"/>
        <v xml:space="preserve">  </v>
      </c>
      <c r="AC118" s="3" t="str">
        <f t="shared" si="44"/>
        <v xml:space="preserve">  </v>
      </c>
      <c r="AD118" s="4"/>
    </row>
    <row r="119" spans="1:30" x14ac:dyDescent="0.25">
      <c r="B119" t="str">
        <f t="shared" si="30"/>
        <v xml:space="preserve">  </v>
      </c>
      <c r="C119" s="4"/>
      <c r="D119" s="1" t="str">
        <f t="shared" si="39"/>
        <v xml:space="preserve">  </v>
      </c>
      <c r="E119" s="1">
        <f t="shared" si="26"/>
        <v>0</v>
      </c>
      <c r="F119" s="1" t="str">
        <f t="shared" si="31"/>
        <v xml:space="preserve">  </v>
      </c>
      <c r="G119" s="1" t="str">
        <f t="shared" si="32"/>
        <v xml:space="preserve">  </v>
      </c>
      <c r="I119" s="8"/>
      <c r="J119" s="7" t="str">
        <f t="shared" si="33"/>
        <v xml:space="preserve">  </v>
      </c>
      <c r="K119" s="2" t="str">
        <f t="shared" si="40"/>
        <v xml:space="preserve">  </v>
      </c>
      <c r="L119" s="3" t="str">
        <f t="shared" si="34"/>
        <v xml:space="preserve">  </v>
      </c>
      <c r="M119" s="3" t="str">
        <f t="shared" si="41"/>
        <v xml:space="preserve">  </v>
      </c>
      <c r="N119" s="3" t="str">
        <f t="shared" si="23"/>
        <v xml:space="preserve">  </v>
      </c>
      <c r="O119" s="3" t="str">
        <f t="shared" si="35"/>
        <v xml:space="preserve">  </v>
      </c>
      <c r="P119" s="3" t="str">
        <f t="shared" si="27"/>
        <v xml:space="preserve">  </v>
      </c>
      <c r="Q119" s="4"/>
      <c r="R119" s="9"/>
      <c r="S119" s="6" t="str">
        <f t="shared" si="36"/>
        <v xml:space="preserve">  </v>
      </c>
      <c r="T119" s="5" t="str">
        <f t="shared" si="28"/>
        <v xml:space="preserve">  </v>
      </c>
      <c r="U119" s="9"/>
      <c r="V119" s="2" t="str">
        <f t="shared" si="37"/>
        <v xml:space="preserve">  </v>
      </c>
      <c r="W119" s="2" t="str">
        <f t="shared" si="29"/>
        <v xml:space="preserve">  </v>
      </c>
      <c r="X119" s="4"/>
      <c r="Y119" s="1" t="str">
        <f t="shared" si="42"/>
        <v xml:space="preserve">  </v>
      </c>
      <c r="Z119" s="1" t="str">
        <f t="shared" si="38"/>
        <v xml:space="preserve">  </v>
      </c>
      <c r="AA119" s="3" t="str">
        <f t="shared" si="25"/>
        <v xml:space="preserve">  </v>
      </c>
      <c r="AB119" s="3" t="str">
        <f t="shared" si="43"/>
        <v xml:space="preserve">  </v>
      </c>
      <c r="AC119" s="3" t="str">
        <f t="shared" si="44"/>
        <v xml:space="preserve">  </v>
      </c>
      <c r="AD119" s="4"/>
    </row>
    <row r="120" spans="1:30" x14ac:dyDescent="0.25">
      <c r="B120" t="str">
        <f t="shared" si="30"/>
        <v xml:space="preserve">  </v>
      </c>
      <c r="C120" s="4"/>
      <c r="D120" s="1" t="str">
        <f t="shared" si="39"/>
        <v xml:space="preserve">  </v>
      </c>
      <c r="E120" s="1">
        <f t="shared" si="26"/>
        <v>0</v>
      </c>
      <c r="F120" s="1" t="str">
        <f t="shared" si="31"/>
        <v xml:space="preserve">  </v>
      </c>
      <c r="G120" s="1" t="str">
        <f t="shared" si="32"/>
        <v xml:space="preserve">  </v>
      </c>
      <c r="I120" s="8"/>
      <c r="J120" s="7" t="str">
        <f t="shared" si="33"/>
        <v xml:space="preserve">  </v>
      </c>
      <c r="K120" s="2" t="str">
        <f t="shared" si="40"/>
        <v xml:space="preserve">  </v>
      </c>
      <c r="L120" s="3" t="str">
        <f t="shared" si="34"/>
        <v xml:space="preserve">  </v>
      </c>
      <c r="M120" s="3" t="str">
        <f t="shared" si="41"/>
        <v xml:space="preserve">  </v>
      </c>
      <c r="N120" s="3" t="str">
        <f t="shared" si="23"/>
        <v xml:space="preserve">  </v>
      </c>
      <c r="O120" s="3" t="str">
        <f t="shared" si="35"/>
        <v xml:space="preserve">  </v>
      </c>
      <c r="P120" s="3" t="str">
        <f t="shared" si="27"/>
        <v xml:space="preserve">  </v>
      </c>
      <c r="Q120" s="4"/>
      <c r="R120" s="9"/>
      <c r="S120" s="6" t="str">
        <f t="shared" si="36"/>
        <v xml:space="preserve">  </v>
      </c>
      <c r="T120" s="5" t="str">
        <f t="shared" si="28"/>
        <v xml:space="preserve">  </v>
      </c>
      <c r="U120" s="9"/>
      <c r="V120" s="2" t="str">
        <f t="shared" si="37"/>
        <v xml:space="preserve">  </v>
      </c>
      <c r="W120" s="2" t="str">
        <f t="shared" si="29"/>
        <v xml:space="preserve">  </v>
      </c>
      <c r="X120" s="4"/>
      <c r="Y120" s="1" t="str">
        <f t="shared" si="42"/>
        <v xml:space="preserve">  </v>
      </c>
      <c r="Z120" s="1" t="str">
        <f t="shared" si="38"/>
        <v xml:space="preserve">  </v>
      </c>
      <c r="AA120" s="3" t="str">
        <f t="shared" si="25"/>
        <v xml:space="preserve">  </v>
      </c>
      <c r="AB120" s="3" t="str">
        <f t="shared" si="43"/>
        <v xml:space="preserve">  </v>
      </c>
      <c r="AC120" s="3" t="str">
        <f t="shared" si="44"/>
        <v xml:space="preserve">  </v>
      </c>
      <c r="AD120" s="4"/>
    </row>
    <row r="121" spans="1:30" x14ac:dyDescent="0.25">
      <c r="B121" t="str">
        <f t="shared" si="30"/>
        <v xml:space="preserve">  </v>
      </c>
      <c r="C121" s="4"/>
      <c r="D121" s="1" t="str">
        <f t="shared" si="39"/>
        <v xml:space="preserve">  </v>
      </c>
      <c r="E121" s="1">
        <f t="shared" si="26"/>
        <v>0</v>
      </c>
      <c r="F121" s="1" t="str">
        <f t="shared" si="31"/>
        <v xml:space="preserve">  </v>
      </c>
      <c r="G121" s="1" t="str">
        <f t="shared" si="32"/>
        <v xml:space="preserve">  </v>
      </c>
      <c r="I121" s="8"/>
      <c r="J121" s="7" t="str">
        <f t="shared" si="33"/>
        <v xml:space="preserve">  </v>
      </c>
      <c r="K121" s="2" t="str">
        <f t="shared" si="40"/>
        <v xml:space="preserve">  </v>
      </c>
      <c r="L121" s="3" t="str">
        <f t="shared" si="34"/>
        <v xml:space="preserve">  </v>
      </c>
      <c r="M121" s="3" t="str">
        <f t="shared" si="41"/>
        <v xml:space="preserve">  </v>
      </c>
      <c r="N121" s="3" t="str">
        <f t="shared" si="23"/>
        <v xml:space="preserve">  </v>
      </c>
      <c r="O121" s="3" t="str">
        <f t="shared" si="35"/>
        <v xml:space="preserve">  </v>
      </c>
      <c r="P121" s="3" t="str">
        <f t="shared" si="27"/>
        <v xml:space="preserve">  </v>
      </c>
      <c r="Q121" s="4"/>
      <c r="R121" s="9"/>
      <c r="S121" s="6" t="str">
        <f t="shared" si="36"/>
        <v xml:space="preserve">  </v>
      </c>
      <c r="T121" s="5" t="str">
        <f t="shared" si="28"/>
        <v xml:space="preserve">  </v>
      </c>
      <c r="U121" s="9"/>
      <c r="V121" s="2" t="str">
        <f t="shared" si="37"/>
        <v xml:space="preserve">  </v>
      </c>
      <c r="W121" s="2" t="str">
        <f t="shared" si="29"/>
        <v xml:space="preserve">  </v>
      </c>
      <c r="X121" s="4"/>
      <c r="Y121" s="1" t="str">
        <f t="shared" si="42"/>
        <v xml:space="preserve">  </v>
      </c>
      <c r="Z121" s="1" t="str">
        <f t="shared" si="38"/>
        <v xml:space="preserve">  </v>
      </c>
      <c r="AA121" s="3" t="str">
        <f t="shared" si="25"/>
        <v xml:space="preserve">  </v>
      </c>
      <c r="AB121" s="3" t="str">
        <f t="shared" si="43"/>
        <v xml:space="preserve">  </v>
      </c>
      <c r="AC121" s="3" t="str">
        <f t="shared" si="44"/>
        <v xml:space="preserve">  </v>
      </c>
      <c r="AD121" s="4"/>
    </row>
    <row r="122" spans="1:30" x14ac:dyDescent="0.25">
      <c r="B122" t="str">
        <f t="shared" si="30"/>
        <v xml:space="preserve">  </v>
      </c>
      <c r="C122" s="4"/>
      <c r="D122" s="1" t="str">
        <f t="shared" si="39"/>
        <v xml:space="preserve">  </v>
      </c>
      <c r="E122" s="1">
        <f t="shared" si="26"/>
        <v>0</v>
      </c>
      <c r="F122" s="1" t="str">
        <f t="shared" si="31"/>
        <v xml:space="preserve">  </v>
      </c>
      <c r="G122" s="1" t="str">
        <f t="shared" si="32"/>
        <v xml:space="preserve">  </v>
      </c>
      <c r="I122" s="8"/>
      <c r="J122" s="7" t="str">
        <f t="shared" si="33"/>
        <v xml:space="preserve">  </v>
      </c>
      <c r="K122" s="2" t="str">
        <f t="shared" si="40"/>
        <v xml:space="preserve">  </v>
      </c>
      <c r="L122" s="3" t="str">
        <f t="shared" si="34"/>
        <v xml:space="preserve">  </v>
      </c>
      <c r="M122" s="3" t="str">
        <f t="shared" si="41"/>
        <v xml:space="preserve">  </v>
      </c>
      <c r="N122" s="3" t="str">
        <f t="shared" si="23"/>
        <v xml:space="preserve">  </v>
      </c>
      <c r="O122" s="3" t="str">
        <f t="shared" si="35"/>
        <v xml:space="preserve">  </v>
      </c>
      <c r="P122" s="3" t="str">
        <f t="shared" si="27"/>
        <v xml:space="preserve">  </v>
      </c>
      <c r="Q122" s="4"/>
      <c r="R122" s="9"/>
      <c r="S122" s="6" t="str">
        <f t="shared" si="36"/>
        <v xml:space="preserve">  </v>
      </c>
      <c r="T122" s="5" t="str">
        <f t="shared" si="28"/>
        <v xml:space="preserve">  </v>
      </c>
      <c r="U122" s="9"/>
      <c r="V122" s="2" t="str">
        <f t="shared" si="37"/>
        <v xml:space="preserve">  </v>
      </c>
      <c r="W122" s="2" t="str">
        <f t="shared" si="29"/>
        <v xml:space="preserve">  </v>
      </c>
      <c r="X122" s="4"/>
      <c r="Y122" s="1" t="str">
        <f t="shared" si="42"/>
        <v xml:space="preserve">  </v>
      </c>
      <c r="Z122" s="1" t="str">
        <f t="shared" si="38"/>
        <v xml:space="preserve">  </v>
      </c>
      <c r="AA122" s="3" t="str">
        <f t="shared" si="25"/>
        <v xml:space="preserve">  </v>
      </c>
      <c r="AB122" s="3" t="str">
        <f t="shared" si="43"/>
        <v xml:space="preserve">  </v>
      </c>
      <c r="AC122" s="3" t="str">
        <f t="shared" si="44"/>
        <v xml:space="preserve">  </v>
      </c>
      <c r="AD122" s="4"/>
    </row>
    <row r="123" spans="1:30" x14ac:dyDescent="0.25">
      <c r="B123" t="str">
        <f t="shared" si="30"/>
        <v xml:space="preserve">  </v>
      </c>
      <c r="C123" s="4"/>
      <c r="D123" s="1" t="str">
        <f t="shared" si="39"/>
        <v xml:space="preserve">  </v>
      </c>
      <c r="E123" s="1">
        <f t="shared" si="26"/>
        <v>0</v>
      </c>
      <c r="F123" s="1" t="str">
        <f t="shared" si="31"/>
        <v xml:space="preserve">  </v>
      </c>
      <c r="G123" s="1" t="str">
        <f t="shared" si="32"/>
        <v xml:space="preserve">  </v>
      </c>
      <c r="I123" s="8"/>
      <c r="J123" s="7" t="str">
        <f t="shared" si="33"/>
        <v xml:space="preserve">  </v>
      </c>
      <c r="K123" s="2" t="str">
        <f t="shared" si="40"/>
        <v xml:space="preserve">  </v>
      </c>
      <c r="L123" s="3" t="str">
        <f t="shared" si="34"/>
        <v xml:space="preserve">  </v>
      </c>
      <c r="M123" s="3" t="str">
        <f t="shared" si="41"/>
        <v xml:space="preserve">  </v>
      </c>
      <c r="N123" s="3" t="str">
        <f t="shared" si="23"/>
        <v xml:space="preserve">  </v>
      </c>
      <c r="O123" s="3" t="str">
        <f t="shared" si="35"/>
        <v xml:space="preserve">  </v>
      </c>
      <c r="P123" s="3" t="str">
        <f t="shared" si="27"/>
        <v xml:space="preserve">  </v>
      </c>
      <c r="Q123" s="4"/>
      <c r="R123" s="9"/>
      <c r="S123" s="6" t="str">
        <f t="shared" si="36"/>
        <v xml:space="preserve">  </v>
      </c>
      <c r="T123" s="5" t="str">
        <f t="shared" si="28"/>
        <v xml:space="preserve">  </v>
      </c>
      <c r="U123" s="9"/>
      <c r="V123" s="2" t="str">
        <f t="shared" si="37"/>
        <v xml:space="preserve">  </v>
      </c>
      <c r="W123" s="2" t="str">
        <f t="shared" si="29"/>
        <v xml:space="preserve">  </v>
      </c>
      <c r="X123" s="4"/>
      <c r="Y123" s="1" t="str">
        <f t="shared" si="42"/>
        <v xml:space="preserve">  </v>
      </c>
      <c r="Z123" s="1" t="str">
        <f t="shared" si="38"/>
        <v xml:space="preserve">  </v>
      </c>
      <c r="AA123" s="3" t="str">
        <f t="shared" si="25"/>
        <v xml:space="preserve">  </v>
      </c>
      <c r="AB123" s="3" t="str">
        <f t="shared" si="43"/>
        <v xml:space="preserve">  </v>
      </c>
      <c r="AC123" s="3" t="str">
        <f t="shared" si="44"/>
        <v xml:space="preserve">  </v>
      </c>
      <c r="AD123" s="4"/>
    </row>
    <row r="124" spans="1:30" x14ac:dyDescent="0.25">
      <c r="B124" t="str">
        <f t="shared" si="30"/>
        <v xml:space="preserve">  </v>
      </c>
      <c r="C124" s="4"/>
      <c r="D124" s="1" t="str">
        <f t="shared" si="39"/>
        <v xml:space="preserve">  </v>
      </c>
      <c r="E124" s="1">
        <f t="shared" si="26"/>
        <v>0</v>
      </c>
      <c r="F124" s="1" t="str">
        <f t="shared" si="31"/>
        <v xml:space="preserve">  </v>
      </c>
      <c r="G124" s="1" t="str">
        <f t="shared" si="32"/>
        <v xml:space="preserve">  </v>
      </c>
      <c r="I124" s="8"/>
      <c r="J124" s="7" t="str">
        <f t="shared" si="33"/>
        <v xml:space="preserve">  </v>
      </c>
      <c r="K124" s="2" t="str">
        <f t="shared" si="40"/>
        <v xml:space="preserve">  </v>
      </c>
      <c r="L124" s="3" t="str">
        <f t="shared" si="34"/>
        <v xml:space="preserve">  </v>
      </c>
      <c r="M124" s="3" t="str">
        <f t="shared" si="41"/>
        <v xml:space="preserve">  </v>
      </c>
      <c r="N124" s="3" t="str">
        <f t="shared" si="23"/>
        <v xml:space="preserve">  </v>
      </c>
      <c r="O124" s="3" t="str">
        <f t="shared" si="35"/>
        <v xml:space="preserve">  </v>
      </c>
      <c r="P124" s="3" t="str">
        <f t="shared" si="27"/>
        <v xml:space="preserve">  </v>
      </c>
      <c r="Q124" s="4"/>
      <c r="R124" s="9"/>
      <c r="S124" s="6" t="str">
        <f t="shared" si="36"/>
        <v xml:space="preserve">  </v>
      </c>
      <c r="T124" s="5" t="str">
        <f t="shared" si="28"/>
        <v xml:space="preserve">  </v>
      </c>
      <c r="U124" s="9"/>
      <c r="V124" s="2" t="str">
        <f t="shared" si="37"/>
        <v xml:space="preserve">  </v>
      </c>
      <c r="W124" s="2" t="str">
        <f t="shared" si="29"/>
        <v xml:space="preserve">  </v>
      </c>
      <c r="X124" s="4"/>
      <c r="Y124" s="1" t="str">
        <f t="shared" si="42"/>
        <v xml:space="preserve">  </v>
      </c>
      <c r="Z124" s="1" t="str">
        <f t="shared" si="38"/>
        <v xml:space="preserve">  </v>
      </c>
      <c r="AA124" s="3" t="str">
        <f t="shared" si="25"/>
        <v xml:space="preserve">  </v>
      </c>
      <c r="AB124" s="3" t="str">
        <f t="shared" si="43"/>
        <v xml:space="preserve">  </v>
      </c>
      <c r="AC124" s="3" t="str">
        <f t="shared" si="44"/>
        <v xml:space="preserve">  </v>
      </c>
      <c r="AD124" s="4"/>
    </row>
    <row r="125" spans="1:30" x14ac:dyDescent="0.25">
      <c r="B125" t="str">
        <f t="shared" si="30"/>
        <v xml:space="preserve">  </v>
      </c>
      <c r="C125" s="4"/>
      <c r="D125" s="1" t="str">
        <f t="shared" si="39"/>
        <v xml:space="preserve">  </v>
      </c>
      <c r="E125" s="1">
        <f t="shared" si="26"/>
        <v>0</v>
      </c>
      <c r="F125" s="1" t="str">
        <f t="shared" si="31"/>
        <v xml:space="preserve">  </v>
      </c>
      <c r="G125" s="1" t="str">
        <f t="shared" si="32"/>
        <v xml:space="preserve">  </v>
      </c>
      <c r="I125" s="8"/>
      <c r="J125" s="7" t="str">
        <f t="shared" si="33"/>
        <v xml:space="preserve">  </v>
      </c>
      <c r="K125" s="2" t="str">
        <f t="shared" si="40"/>
        <v xml:space="preserve">  </v>
      </c>
      <c r="L125" s="3" t="str">
        <f t="shared" si="34"/>
        <v xml:space="preserve">  </v>
      </c>
      <c r="M125" s="3" t="str">
        <f t="shared" si="41"/>
        <v xml:space="preserve">  </v>
      </c>
      <c r="N125" s="3" t="str">
        <f t="shared" si="23"/>
        <v xml:space="preserve">  </v>
      </c>
      <c r="O125" s="3" t="str">
        <f t="shared" si="35"/>
        <v xml:space="preserve">  </v>
      </c>
      <c r="P125" s="3" t="str">
        <f t="shared" si="27"/>
        <v xml:space="preserve">  </v>
      </c>
      <c r="Q125" s="4"/>
      <c r="R125" s="9"/>
      <c r="S125" s="6" t="str">
        <f t="shared" si="36"/>
        <v xml:space="preserve">  </v>
      </c>
      <c r="T125" s="5" t="str">
        <f t="shared" si="28"/>
        <v xml:space="preserve">  </v>
      </c>
      <c r="U125" s="9"/>
      <c r="V125" s="2" t="str">
        <f t="shared" si="37"/>
        <v xml:space="preserve">  </v>
      </c>
      <c r="W125" s="2" t="str">
        <f t="shared" si="29"/>
        <v xml:space="preserve">  </v>
      </c>
      <c r="X125" s="4"/>
      <c r="Y125" s="1" t="str">
        <f t="shared" si="42"/>
        <v xml:space="preserve">  </v>
      </c>
      <c r="Z125" s="1" t="str">
        <f t="shared" si="38"/>
        <v xml:space="preserve">  </v>
      </c>
      <c r="AA125" s="3" t="str">
        <f t="shared" si="25"/>
        <v xml:space="preserve">  </v>
      </c>
      <c r="AB125" s="3" t="str">
        <f t="shared" si="43"/>
        <v xml:space="preserve">  </v>
      </c>
      <c r="AC125" s="3" t="str">
        <f t="shared" si="44"/>
        <v xml:space="preserve">  </v>
      </c>
      <c r="AD125" s="4"/>
    </row>
    <row r="126" spans="1:30" x14ac:dyDescent="0.25">
      <c r="B126" t="str">
        <f t="shared" si="30"/>
        <v xml:space="preserve">  </v>
      </c>
      <c r="C126" s="4"/>
      <c r="D126" s="1" t="str">
        <f t="shared" si="39"/>
        <v xml:space="preserve">  </v>
      </c>
      <c r="E126" s="1">
        <f t="shared" si="26"/>
        <v>0</v>
      </c>
      <c r="F126" s="1" t="str">
        <f t="shared" si="31"/>
        <v xml:space="preserve">  </v>
      </c>
      <c r="G126" s="1" t="str">
        <f t="shared" si="32"/>
        <v xml:space="preserve">  </v>
      </c>
      <c r="I126" s="8"/>
      <c r="J126" s="7" t="str">
        <f t="shared" si="33"/>
        <v xml:space="preserve">  </v>
      </c>
      <c r="K126" s="2" t="str">
        <f t="shared" si="40"/>
        <v xml:space="preserve">  </v>
      </c>
      <c r="L126" s="3" t="str">
        <f t="shared" si="34"/>
        <v xml:space="preserve">  </v>
      </c>
      <c r="M126" s="3" t="str">
        <f t="shared" si="41"/>
        <v xml:space="preserve">  </v>
      </c>
      <c r="N126" s="3" t="str">
        <f t="shared" si="23"/>
        <v xml:space="preserve">  </v>
      </c>
      <c r="O126" s="3" t="str">
        <f t="shared" si="35"/>
        <v xml:space="preserve">  </v>
      </c>
      <c r="P126" s="3" t="str">
        <f t="shared" si="27"/>
        <v xml:space="preserve">  </v>
      </c>
      <c r="Q126" s="4"/>
      <c r="R126" s="9"/>
      <c r="S126" s="6" t="str">
        <f t="shared" si="36"/>
        <v xml:space="preserve">  </v>
      </c>
      <c r="T126" s="5" t="str">
        <f t="shared" si="28"/>
        <v xml:space="preserve">  </v>
      </c>
      <c r="U126" s="9"/>
      <c r="V126" s="2" t="str">
        <f t="shared" si="37"/>
        <v xml:space="preserve">  </v>
      </c>
      <c r="W126" s="2" t="str">
        <f t="shared" si="29"/>
        <v xml:space="preserve">  </v>
      </c>
      <c r="X126" s="4"/>
      <c r="Y126" s="1" t="str">
        <f t="shared" si="42"/>
        <v xml:space="preserve">  </v>
      </c>
      <c r="Z126" s="1" t="str">
        <f t="shared" si="38"/>
        <v xml:space="preserve">  </v>
      </c>
      <c r="AA126" s="3" t="str">
        <f t="shared" si="25"/>
        <v xml:space="preserve">  </v>
      </c>
      <c r="AB126" s="3" t="str">
        <f t="shared" si="43"/>
        <v xml:space="preserve">  </v>
      </c>
      <c r="AC126" s="3" t="str">
        <f t="shared" si="44"/>
        <v xml:space="preserve">  </v>
      </c>
      <c r="AD126" s="4"/>
    </row>
    <row r="127" spans="1:30" x14ac:dyDescent="0.25">
      <c r="B127" t="str">
        <f t="shared" si="30"/>
        <v xml:space="preserve">  </v>
      </c>
      <c r="C127" s="4"/>
      <c r="D127" s="1" t="str">
        <f t="shared" si="39"/>
        <v xml:space="preserve">  </v>
      </c>
      <c r="E127" s="1">
        <f t="shared" si="26"/>
        <v>0</v>
      </c>
      <c r="F127" s="1" t="str">
        <f t="shared" si="31"/>
        <v xml:space="preserve">  </v>
      </c>
      <c r="G127" s="1" t="str">
        <f t="shared" si="32"/>
        <v xml:space="preserve">  </v>
      </c>
      <c r="I127" s="8"/>
      <c r="J127" s="7" t="str">
        <f t="shared" si="33"/>
        <v xml:space="preserve">  </v>
      </c>
      <c r="K127" s="2" t="str">
        <f t="shared" si="40"/>
        <v xml:space="preserve">  </v>
      </c>
      <c r="L127" s="3" t="str">
        <f t="shared" si="34"/>
        <v xml:space="preserve">  </v>
      </c>
      <c r="M127" s="3" t="str">
        <f t="shared" si="41"/>
        <v xml:space="preserve">  </v>
      </c>
      <c r="N127" s="3" t="str">
        <f t="shared" si="23"/>
        <v xml:space="preserve">  </v>
      </c>
      <c r="O127" s="3" t="str">
        <f t="shared" si="35"/>
        <v xml:space="preserve">  </v>
      </c>
      <c r="P127" s="3" t="str">
        <f t="shared" si="27"/>
        <v xml:space="preserve">  </v>
      </c>
      <c r="Q127" s="4"/>
      <c r="R127" s="9"/>
      <c r="S127" s="6" t="str">
        <f t="shared" si="36"/>
        <v xml:space="preserve">  </v>
      </c>
      <c r="T127" s="5" t="str">
        <f t="shared" si="28"/>
        <v xml:space="preserve">  </v>
      </c>
      <c r="U127" s="9"/>
      <c r="V127" s="2" t="str">
        <f t="shared" si="37"/>
        <v xml:space="preserve">  </v>
      </c>
      <c r="W127" s="2" t="str">
        <f t="shared" si="29"/>
        <v xml:space="preserve">  </v>
      </c>
      <c r="X127" s="4"/>
      <c r="Y127" s="1" t="str">
        <f t="shared" si="42"/>
        <v xml:space="preserve">  </v>
      </c>
      <c r="Z127" s="1" t="str">
        <f t="shared" si="38"/>
        <v xml:space="preserve">  </v>
      </c>
      <c r="AA127" s="3" t="str">
        <f t="shared" si="25"/>
        <v xml:space="preserve">  </v>
      </c>
      <c r="AB127" s="3" t="str">
        <f t="shared" si="43"/>
        <v xml:space="preserve">  </v>
      </c>
      <c r="AC127" s="3" t="str">
        <f t="shared" si="44"/>
        <v xml:space="preserve">  </v>
      </c>
      <c r="AD127" s="4"/>
    </row>
    <row r="128" spans="1:30" x14ac:dyDescent="0.25">
      <c r="B128" t="str">
        <f t="shared" si="30"/>
        <v xml:space="preserve">  </v>
      </c>
      <c r="C128" s="4"/>
      <c r="D128" s="1" t="str">
        <f t="shared" si="39"/>
        <v xml:space="preserve">  </v>
      </c>
      <c r="E128" s="1">
        <f t="shared" si="26"/>
        <v>0</v>
      </c>
      <c r="F128" s="1" t="str">
        <f t="shared" si="31"/>
        <v xml:space="preserve">  </v>
      </c>
      <c r="G128" s="1" t="str">
        <f t="shared" si="32"/>
        <v xml:space="preserve">  </v>
      </c>
      <c r="I128" s="8"/>
      <c r="J128" s="7" t="str">
        <f t="shared" si="33"/>
        <v xml:space="preserve">  </v>
      </c>
      <c r="K128" s="2" t="str">
        <f t="shared" si="40"/>
        <v xml:space="preserve">  </v>
      </c>
      <c r="L128" s="3" t="str">
        <f t="shared" si="34"/>
        <v xml:space="preserve">  </v>
      </c>
      <c r="M128" s="3" t="str">
        <f t="shared" si="41"/>
        <v xml:space="preserve">  </v>
      </c>
      <c r="N128" s="3" t="str">
        <f t="shared" si="23"/>
        <v xml:space="preserve">  </v>
      </c>
      <c r="O128" s="3" t="str">
        <f t="shared" si="35"/>
        <v xml:space="preserve">  </v>
      </c>
      <c r="P128" s="3" t="str">
        <f t="shared" si="27"/>
        <v xml:space="preserve">  </v>
      </c>
      <c r="Q128" s="4"/>
      <c r="R128" s="9"/>
      <c r="S128" s="6" t="str">
        <f t="shared" si="36"/>
        <v xml:space="preserve">  </v>
      </c>
      <c r="T128" s="5" t="str">
        <f t="shared" si="28"/>
        <v xml:space="preserve">  </v>
      </c>
      <c r="U128" s="9"/>
      <c r="V128" s="2" t="str">
        <f t="shared" si="37"/>
        <v xml:space="preserve">  </v>
      </c>
      <c r="W128" s="2" t="str">
        <f t="shared" si="29"/>
        <v xml:space="preserve">  </v>
      </c>
      <c r="X128" s="4"/>
      <c r="Y128" s="1" t="str">
        <f t="shared" si="42"/>
        <v xml:space="preserve">  </v>
      </c>
      <c r="Z128" s="1" t="str">
        <f t="shared" si="38"/>
        <v xml:space="preserve">  </v>
      </c>
      <c r="AA128" s="3" t="str">
        <f t="shared" si="25"/>
        <v xml:space="preserve">  </v>
      </c>
      <c r="AB128" s="3" t="str">
        <f t="shared" si="43"/>
        <v xml:space="preserve">  </v>
      </c>
      <c r="AC128" s="3" t="str">
        <f t="shared" si="44"/>
        <v xml:space="preserve">  </v>
      </c>
      <c r="AD128" s="4"/>
    </row>
    <row r="129" spans="2:30" x14ac:dyDescent="0.25">
      <c r="B129" t="str">
        <f t="shared" si="30"/>
        <v xml:space="preserve">  </v>
      </c>
      <c r="C129" s="4"/>
      <c r="D129" s="1" t="str">
        <f t="shared" si="39"/>
        <v xml:space="preserve">  </v>
      </c>
      <c r="E129" s="1">
        <f>IFERROR(VALUE(D129),0)</f>
        <v>0</v>
      </c>
      <c r="F129" s="1" t="str">
        <f t="shared" si="31"/>
        <v xml:space="preserve">  </v>
      </c>
      <c r="G129" s="1" t="str">
        <f t="shared" si="32"/>
        <v xml:space="preserve">  </v>
      </c>
      <c r="I129" s="8"/>
      <c r="J129" s="7" t="str">
        <f t="shared" si="33"/>
        <v xml:space="preserve">  </v>
      </c>
      <c r="K129" s="2" t="str">
        <f t="shared" si="40"/>
        <v xml:space="preserve">  </v>
      </c>
      <c r="L129" s="3" t="str">
        <f t="shared" si="34"/>
        <v xml:space="preserve">  </v>
      </c>
      <c r="M129" s="3" t="str">
        <f t="shared" si="41"/>
        <v xml:space="preserve">  </v>
      </c>
      <c r="N129" s="3" t="str">
        <f t="shared" si="23"/>
        <v xml:space="preserve">  </v>
      </c>
      <c r="O129" s="3" t="str">
        <f t="shared" si="35"/>
        <v xml:space="preserve">  </v>
      </c>
      <c r="P129" s="3" t="str">
        <f t="shared" si="27"/>
        <v xml:space="preserve">  </v>
      </c>
      <c r="Q129" s="4"/>
      <c r="R129" s="9"/>
      <c r="S129" s="6" t="str">
        <f t="shared" si="36"/>
        <v xml:space="preserve">  </v>
      </c>
      <c r="T129" s="5" t="str">
        <f t="shared" si="28"/>
        <v xml:space="preserve">  </v>
      </c>
      <c r="U129" s="9"/>
      <c r="V129" s="2" t="str">
        <f t="shared" si="37"/>
        <v xml:space="preserve">  </v>
      </c>
      <c r="W129" s="2" t="str">
        <f t="shared" si="29"/>
        <v xml:space="preserve">  </v>
      </c>
      <c r="X129" s="4"/>
      <c r="Y129" s="1" t="str">
        <f t="shared" si="42"/>
        <v xml:space="preserve">  </v>
      </c>
      <c r="Z129" s="1" t="str">
        <f t="shared" si="38"/>
        <v xml:space="preserve">  </v>
      </c>
      <c r="AA129" s="3" t="str">
        <f t="shared" si="25"/>
        <v xml:space="preserve">  </v>
      </c>
      <c r="AB129" s="3" t="str">
        <f t="shared" si="43"/>
        <v xml:space="preserve">  </v>
      </c>
      <c r="AC129" s="3" t="str">
        <f t="shared" si="44"/>
        <v xml:space="preserve">  </v>
      </c>
      <c r="AD129" s="4"/>
    </row>
    <row r="130" spans="2:30" x14ac:dyDescent="0.25">
      <c r="B130" t="str">
        <f t="shared" si="30"/>
        <v xml:space="preserve">  </v>
      </c>
      <c r="C130" s="4"/>
      <c r="D130" s="1" t="str">
        <f t="shared" si="39"/>
        <v xml:space="preserve">  </v>
      </c>
      <c r="E130" s="1">
        <f t="shared" ref="E130:E193" si="45">IFERROR(VALUE(D130),0)</f>
        <v>0</v>
      </c>
      <c r="F130" s="1" t="str">
        <f t="shared" si="31"/>
        <v xml:space="preserve">  </v>
      </c>
      <c r="G130" s="1" t="str">
        <f t="shared" si="32"/>
        <v xml:space="preserve">  </v>
      </c>
      <c r="I130" s="8"/>
      <c r="J130" s="7" t="str">
        <f t="shared" si="33"/>
        <v xml:space="preserve">  </v>
      </c>
      <c r="K130" s="2" t="str">
        <f t="shared" si="40"/>
        <v xml:space="preserve">  </v>
      </c>
      <c r="L130" s="3" t="str">
        <f t="shared" si="34"/>
        <v xml:space="preserve">  </v>
      </c>
      <c r="M130" s="3" t="str">
        <f t="shared" si="41"/>
        <v xml:space="preserve">  </v>
      </c>
      <c r="N130" s="3" t="str">
        <f t="shared" si="23"/>
        <v xml:space="preserve">  </v>
      </c>
      <c r="O130" s="3" t="str">
        <f t="shared" si="35"/>
        <v xml:space="preserve">  </v>
      </c>
      <c r="P130" s="3" t="str">
        <f t="shared" si="27"/>
        <v xml:space="preserve">  </v>
      </c>
      <c r="Q130" s="4"/>
      <c r="R130" s="9"/>
      <c r="S130" s="6" t="str">
        <f t="shared" si="36"/>
        <v xml:space="preserve">  </v>
      </c>
      <c r="T130" s="5" t="str">
        <f t="shared" si="28"/>
        <v xml:space="preserve">  </v>
      </c>
      <c r="U130" s="9"/>
      <c r="V130" s="2" t="str">
        <f t="shared" si="37"/>
        <v xml:space="preserve">  </v>
      </c>
      <c r="W130" s="2" t="str">
        <f t="shared" si="29"/>
        <v xml:space="preserve">  </v>
      </c>
      <c r="X130" s="4"/>
      <c r="Y130" s="1" t="str">
        <f t="shared" si="42"/>
        <v xml:space="preserve">  </v>
      </c>
      <c r="Z130" s="1" t="str">
        <f t="shared" si="38"/>
        <v xml:space="preserve">  </v>
      </c>
      <c r="AA130" s="3" t="str">
        <f t="shared" si="25"/>
        <v xml:space="preserve">  </v>
      </c>
      <c r="AB130" s="3" t="str">
        <f t="shared" si="43"/>
        <v xml:space="preserve">  </v>
      </c>
      <c r="AC130" s="3" t="str">
        <f t="shared" si="44"/>
        <v xml:space="preserve">  </v>
      </c>
      <c r="AD130" s="4"/>
    </row>
    <row r="131" spans="2:30" x14ac:dyDescent="0.25">
      <c r="B131" t="str">
        <f t="shared" si="30"/>
        <v xml:space="preserve">  </v>
      </c>
      <c r="C131" s="4"/>
      <c r="D131" s="1" t="str">
        <f t="shared" si="39"/>
        <v xml:space="preserve">  </v>
      </c>
      <c r="E131" s="1">
        <f t="shared" si="45"/>
        <v>0</v>
      </c>
      <c r="F131" s="1" t="str">
        <f t="shared" si="31"/>
        <v xml:space="preserve">  </v>
      </c>
      <c r="G131" s="1" t="str">
        <f t="shared" si="32"/>
        <v xml:space="preserve">  </v>
      </c>
      <c r="I131" s="8"/>
      <c r="J131" s="7" t="str">
        <f t="shared" si="33"/>
        <v xml:space="preserve">  </v>
      </c>
      <c r="K131" s="2" t="str">
        <f t="shared" si="40"/>
        <v xml:space="preserve">  </v>
      </c>
      <c r="L131" s="3" t="str">
        <f t="shared" si="34"/>
        <v xml:space="preserve">  </v>
      </c>
      <c r="M131" s="3" t="str">
        <f t="shared" si="41"/>
        <v xml:space="preserve">  </v>
      </c>
      <c r="N131" s="3" t="str">
        <f t="shared" si="23"/>
        <v xml:space="preserve">  </v>
      </c>
      <c r="O131" s="3" t="str">
        <f t="shared" si="35"/>
        <v xml:space="preserve">  </v>
      </c>
      <c r="P131" s="3" t="str">
        <f t="shared" si="27"/>
        <v xml:space="preserve">  </v>
      </c>
      <c r="Q131" s="4"/>
      <c r="R131" s="9"/>
      <c r="S131" s="6" t="str">
        <f t="shared" si="36"/>
        <v xml:space="preserve">  </v>
      </c>
      <c r="T131" s="5" t="str">
        <f t="shared" si="28"/>
        <v xml:space="preserve">  </v>
      </c>
      <c r="U131" s="9"/>
      <c r="V131" s="2" t="str">
        <f t="shared" si="37"/>
        <v xml:space="preserve">  </v>
      </c>
      <c r="W131" s="2" t="str">
        <f t="shared" si="29"/>
        <v xml:space="preserve">  </v>
      </c>
      <c r="X131" s="4"/>
      <c r="Y131" s="1" t="str">
        <f t="shared" si="42"/>
        <v xml:space="preserve">  </v>
      </c>
      <c r="Z131" s="1" t="str">
        <f t="shared" si="38"/>
        <v xml:space="preserve">  </v>
      </c>
      <c r="AA131" s="3" t="str">
        <f t="shared" si="25"/>
        <v xml:space="preserve">  </v>
      </c>
      <c r="AB131" s="3" t="str">
        <f t="shared" si="43"/>
        <v xml:space="preserve">  </v>
      </c>
      <c r="AC131" s="3" t="str">
        <f t="shared" si="44"/>
        <v xml:space="preserve">  </v>
      </c>
      <c r="AD131" s="4"/>
    </row>
    <row r="132" spans="2:30" x14ac:dyDescent="0.25">
      <c r="B132" t="str">
        <f t="shared" si="30"/>
        <v xml:space="preserve">  </v>
      </c>
      <c r="C132" s="4"/>
      <c r="D132" s="1" t="str">
        <f t="shared" si="39"/>
        <v xml:space="preserve">  </v>
      </c>
      <c r="E132" s="1">
        <f t="shared" si="45"/>
        <v>0</v>
      </c>
      <c r="F132" s="1" t="str">
        <f t="shared" si="31"/>
        <v xml:space="preserve">  </v>
      </c>
      <c r="G132" s="1" t="str">
        <f t="shared" si="32"/>
        <v xml:space="preserve">  </v>
      </c>
      <c r="I132" s="8"/>
      <c r="J132" s="7" t="str">
        <f t="shared" si="33"/>
        <v xml:space="preserve">  </v>
      </c>
      <c r="K132" s="2" t="str">
        <f t="shared" si="40"/>
        <v xml:space="preserve">  </v>
      </c>
      <c r="L132" s="3" t="str">
        <f t="shared" si="34"/>
        <v xml:space="preserve">  </v>
      </c>
      <c r="M132" s="3" t="str">
        <f t="shared" si="41"/>
        <v xml:space="preserve">  </v>
      </c>
      <c r="N132" s="3" t="str">
        <f t="shared" si="23"/>
        <v xml:space="preserve">  </v>
      </c>
      <c r="O132" s="3" t="str">
        <f t="shared" si="35"/>
        <v xml:space="preserve">  </v>
      </c>
      <c r="P132" s="3" t="str">
        <f t="shared" si="27"/>
        <v xml:space="preserve">  </v>
      </c>
      <c r="Q132" s="4"/>
      <c r="R132" s="9"/>
      <c r="S132" s="6" t="str">
        <f t="shared" si="36"/>
        <v xml:space="preserve">  </v>
      </c>
      <c r="T132" s="5" t="str">
        <f t="shared" si="28"/>
        <v xml:space="preserve">  </v>
      </c>
      <c r="U132" s="9"/>
      <c r="V132" s="2" t="str">
        <f t="shared" si="37"/>
        <v xml:space="preserve">  </v>
      </c>
      <c r="W132" s="2" t="str">
        <f t="shared" si="29"/>
        <v xml:space="preserve">  </v>
      </c>
      <c r="X132" s="4"/>
      <c r="Y132" s="1" t="str">
        <f t="shared" si="42"/>
        <v xml:space="preserve">  </v>
      </c>
      <c r="Z132" s="1" t="str">
        <f t="shared" si="38"/>
        <v xml:space="preserve">  </v>
      </c>
      <c r="AA132" s="3" t="str">
        <f t="shared" si="25"/>
        <v xml:space="preserve">  </v>
      </c>
      <c r="AB132" s="3" t="str">
        <f t="shared" si="43"/>
        <v xml:space="preserve">  </v>
      </c>
      <c r="AC132" s="3" t="str">
        <f t="shared" si="44"/>
        <v xml:space="preserve">  </v>
      </c>
      <c r="AD132" s="4"/>
    </row>
    <row r="133" spans="2:30" x14ac:dyDescent="0.25">
      <c r="B133" t="str">
        <f t="shared" si="30"/>
        <v xml:space="preserve">  </v>
      </c>
      <c r="C133" s="4"/>
      <c r="D133" s="1" t="str">
        <f t="shared" si="39"/>
        <v xml:space="preserve">  </v>
      </c>
      <c r="E133" s="1">
        <f t="shared" si="45"/>
        <v>0</v>
      </c>
      <c r="F133" s="1" t="str">
        <f t="shared" si="31"/>
        <v xml:space="preserve">  </v>
      </c>
      <c r="G133" s="1" t="str">
        <f t="shared" si="32"/>
        <v xml:space="preserve">  </v>
      </c>
      <c r="I133" s="8"/>
      <c r="J133" s="7" t="str">
        <f t="shared" si="33"/>
        <v xml:space="preserve">  </v>
      </c>
      <c r="K133" s="2" t="str">
        <f t="shared" si="40"/>
        <v xml:space="preserve">  </v>
      </c>
      <c r="L133" s="3" t="str">
        <f t="shared" si="34"/>
        <v xml:space="preserve">  </v>
      </c>
      <c r="M133" s="3" t="str">
        <f t="shared" si="41"/>
        <v xml:space="preserve">  </v>
      </c>
      <c r="N133" s="3" t="str">
        <f t="shared" si="23"/>
        <v xml:space="preserve">  </v>
      </c>
      <c r="O133" s="3" t="str">
        <f t="shared" si="35"/>
        <v xml:space="preserve">  </v>
      </c>
      <c r="P133" s="3" t="str">
        <f t="shared" si="27"/>
        <v xml:space="preserve">  </v>
      </c>
      <c r="Q133" s="4"/>
      <c r="R133" s="9"/>
      <c r="S133" s="6" t="str">
        <f t="shared" si="36"/>
        <v xml:space="preserve">  </v>
      </c>
      <c r="T133" s="5" t="str">
        <f t="shared" si="28"/>
        <v xml:space="preserve">  </v>
      </c>
      <c r="U133" s="9"/>
      <c r="V133" s="2" t="str">
        <f t="shared" si="37"/>
        <v xml:space="preserve">  </v>
      </c>
      <c r="W133" s="2" t="str">
        <f t="shared" si="29"/>
        <v xml:space="preserve">  </v>
      </c>
      <c r="X133" s="4"/>
      <c r="Y133" s="1" t="str">
        <f t="shared" si="42"/>
        <v xml:space="preserve">  </v>
      </c>
      <c r="Z133" s="1" t="str">
        <f t="shared" si="38"/>
        <v xml:space="preserve">  </v>
      </c>
      <c r="AA133" s="3" t="str">
        <f t="shared" si="25"/>
        <v xml:space="preserve">  </v>
      </c>
      <c r="AB133" s="3" t="str">
        <f t="shared" si="43"/>
        <v xml:space="preserve">  </v>
      </c>
      <c r="AC133" s="3" t="str">
        <f t="shared" si="44"/>
        <v xml:space="preserve">  </v>
      </c>
      <c r="AD133" s="4"/>
    </row>
    <row r="134" spans="2:30" x14ac:dyDescent="0.25">
      <c r="B134" t="str">
        <f t="shared" si="30"/>
        <v xml:space="preserve">  </v>
      </c>
      <c r="C134" s="4"/>
      <c r="D134" s="1" t="str">
        <f t="shared" si="39"/>
        <v xml:space="preserve">  </v>
      </c>
      <c r="E134" s="1">
        <f t="shared" si="45"/>
        <v>0</v>
      </c>
      <c r="F134" s="1" t="str">
        <f t="shared" si="31"/>
        <v xml:space="preserve">  </v>
      </c>
      <c r="G134" s="1" t="str">
        <f t="shared" si="32"/>
        <v xml:space="preserve">  </v>
      </c>
      <c r="I134" s="8"/>
      <c r="J134" s="7" t="str">
        <f t="shared" si="33"/>
        <v xml:space="preserve">  </v>
      </c>
      <c r="K134" s="2" t="str">
        <f t="shared" si="40"/>
        <v xml:space="preserve">  </v>
      </c>
      <c r="L134" s="3" t="str">
        <f t="shared" si="34"/>
        <v xml:space="preserve">  </v>
      </c>
      <c r="M134" s="3" t="str">
        <f t="shared" si="41"/>
        <v xml:space="preserve">  </v>
      </c>
      <c r="N134" s="3" t="str">
        <f t="shared" si="23"/>
        <v xml:space="preserve">  </v>
      </c>
      <c r="O134" s="3" t="str">
        <f t="shared" si="35"/>
        <v xml:space="preserve">  </v>
      </c>
      <c r="P134" s="3" t="str">
        <f t="shared" si="27"/>
        <v xml:space="preserve">  </v>
      </c>
      <c r="Q134" s="4"/>
      <c r="R134" s="9"/>
      <c r="S134" s="6" t="str">
        <f t="shared" si="36"/>
        <v xml:space="preserve">  </v>
      </c>
      <c r="T134" s="5" t="str">
        <f t="shared" si="28"/>
        <v xml:space="preserve">  </v>
      </c>
      <c r="U134" s="9"/>
      <c r="V134" s="2" t="str">
        <f t="shared" si="37"/>
        <v xml:space="preserve">  </v>
      </c>
      <c r="W134" s="2" t="str">
        <f t="shared" si="29"/>
        <v xml:space="preserve">  </v>
      </c>
      <c r="X134" s="4"/>
      <c r="Y134" s="1" t="str">
        <f t="shared" si="42"/>
        <v xml:space="preserve">  </v>
      </c>
      <c r="Z134" s="1" t="str">
        <f t="shared" si="38"/>
        <v xml:space="preserve">  </v>
      </c>
      <c r="AA134" s="3" t="str">
        <f t="shared" si="25"/>
        <v xml:space="preserve">  </v>
      </c>
      <c r="AB134" s="3" t="str">
        <f t="shared" si="43"/>
        <v xml:space="preserve">  </v>
      </c>
      <c r="AC134" s="3" t="str">
        <f t="shared" si="44"/>
        <v xml:space="preserve">  </v>
      </c>
      <c r="AD134" s="4"/>
    </row>
    <row r="135" spans="2:30" x14ac:dyDescent="0.25">
      <c r="B135" t="str">
        <f t="shared" si="30"/>
        <v xml:space="preserve">  </v>
      </c>
      <c r="C135" s="4"/>
      <c r="D135" s="1" t="str">
        <f t="shared" si="39"/>
        <v xml:space="preserve">  </v>
      </c>
      <c r="E135" s="1">
        <f t="shared" si="45"/>
        <v>0</v>
      </c>
      <c r="F135" s="1" t="str">
        <f t="shared" si="31"/>
        <v xml:space="preserve">  </v>
      </c>
      <c r="G135" s="1" t="str">
        <f t="shared" si="32"/>
        <v xml:space="preserve">  </v>
      </c>
      <c r="I135" s="8"/>
      <c r="J135" s="7" t="str">
        <f t="shared" si="33"/>
        <v xml:space="preserve">  </v>
      </c>
      <c r="K135" s="2" t="str">
        <f t="shared" si="40"/>
        <v xml:space="preserve">  </v>
      </c>
      <c r="L135" s="3" t="str">
        <f t="shared" si="34"/>
        <v xml:space="preserve">  </v>
      </c>
      <c r="M135" s="3" t="str">
        <f t="shared" si="41"/>
        <v xml:space="preserve">  </v>
      </c>
      <c r="N135" s="3" t="str">
        <f t="shared" ref="N135:N198" si="46">IFERROR(-I135+M135,"  ")</f>
        <v xml:space="preserve">  </v>
      </c>
      <c r="O135" s="3" t="str">
        <f t="shared" si="35"/>
        <v xml:space="preserve">  </v>
      </c>
      <c r="P135" s="3" t="str">
        <f t="shared" si="27"/>
        <v xml:space="preserve">  </v>
      </c>
      <c r="Q135" s="4"/>
      <c r="R135" s="9"/>
      <c r="S135" s="6" t="str">
        <f t="shared" si="36"/>
        <v xml:space="preserve">  </v>
      </c>
      <c r="T135" s="5" t="str">
        <f t="shared" si="28"/>
        <v xml:space="preserve">  </v>
      </c>
      <c r="U135" s="9"/>
      <c r="V135" s="2" t="str">
        <f t="shared" si="37"/>
        <v xml:space="preserve">  </v>
      </c>
      <c r="W135" s="2" t="str">
        <f t="shared" si="29"/>
        <v xml:space="preserve">  </v>
      </c>
      <c r="X135" s="4"/>
      <c r="Y135" s="1" t="str">
        <f t="shared" si="42"/>
        <v xml:space="preserve">  </v>
      </c>
      <c r="Z135" s="1" t="str">
        <f t="shared" si="38"/>
        <v xml:space="preserve">  </v>
      </c>
      <c r="AA135" s="3" t="str">
        <f t="shared" si="25"/>
        <v xml:space="preserve">  </v>
      </c>
      <c r="AB135" s="3" t="str">
        <f t="shared" si="43"/>
        <v xml:space="preserve">  </v>
      </c>
      <c r="AC135" s="3" t="str">
        <f t="shared" si="44"/>
        <v xml:space="preserve">  </v>
      </c>
      <c r="AD135" s="4"/>
    </row>
    <row r="136" spans="2:30" x14ac:dyDescent="0.25">
      <c r="B136" t="str">
        <f t="shared" si="30"/>
        <v xml:space="preserve">  </v>
      </c>
      <c r="C136" s="4"/>
      <c r="D136" s="1" t="str">
        <f t="shared" si="39"/>
        <v xml:space="preserve">  </v>
      </c>
      <c r="E136" s="1">
        <f t="shared" si="45"/>
        <v>0</v>
      </c>
      <c r="F136" s="1" t="str">
        <f t="shared" si="31"/>
        <v xml:space="preserve">  </v>
      </c>
      <c r="G136" s="1" t="str">
        <f t="shared" si="32"/>
        <v xml:space="preserve">  </v>
      </c>
      <c r="I136" s="8"/>
      <c r="J136" s="7" t="str">
        <f t="shared" si="33"/>
        <v xml:space="preserve">  </v>
      </c>
      <c r="K136" s="2" t="str">
        <f t="shared" si="40"/>
        <v xml:space="preserve">  </v>
      </c>
      <c r="L136" s="3" t="str">
        <f t="shared" si="34"/>
        <v xml:space="preserve">  </v>
      </c>
      <c r="M136" s="3" t="str">
        <f t="shared" si="41"/>
        <v xml:space="preserve">  </v>
      </c>
      <c r="N136" s="3" t="str">
        <f t="shared" si="46"/>
        <v xml:space="preserve">  </v>
      </c>
      <c r="O136" s="3" t="str">
        <f t="shared" si="35"/>
        <v xml:space="preserve">  </v>
      </c>
      <c r="P136" s="3" t="str">
        <f t="shared" si="27"/>
        <v xml:space="preserve">  </v>
      </c>
      <c r="Q136" s="4"/>
      <c r="R136" s="9"/>
      <c r="S136" s="6" t="str">
        <f t="shared" si="36"/>
        <v xml:space="preserve">  </v>
      </c>
      <c r="T136" s="5" t="str">
        <f t="shared" si="28"/>
        <v xml:space="preserve">  </v>
      </c>
      <c r="U136" s="9"/>
      <c r="V136" s="2" t="str">
        <f t="shared" si="37"/>
        <v xml:space="preserve">  </v>
      </c>
      <c r="W136" s="2" t="str">
        <f t="shared" si="29"/>
        <v xml:space="preserve">  </v>
      </c>
      <c r="X136" s="4"/>
      <c r="Y136" s="1" t="str">
        <f t="shared" si="42"/>
        <v xml:space="preserve">  </v>
      </c>
      <c r="Z136" s="1" t="str">
        <f t="shared" si="38"/>
        <v xml:space="preserve">  </v>
      </c>
      <c r="AA136" s="3" t="str">
        <f t="shared" ref="AA136:AA199" si="47">IF(AC135&gt;0,AC135,"  ")</f>
        <v xml:space="preserve">  </v>
      </c>
      <c r="AB136" s="3" t="str">
        <f t="shared" si="43"/>
        <v xml:space="preserve">  </v>
      </c>
      <c r="AC136" s="3" t="str">
        <f t="shared" si="44"/>
        <v xml:space="preserve">  </v>
      </c>
      <c r="AD136" s="4"/>
    </row>
    <row r="137" spans="2:30" x14ac:dyDescent="0.25">
      <c r="B137" t="str">
        <f t="shared" si="30"/>
        <v xml:space="preserve">  </v>
      </c>
      <c r="C137" s="4"/>
      <c r="D137" s="1" t="str">
        <f t="shared" si="39"/>
        <v xml:space="preserve">  </v>
      </c>
      <c r="E137" s="1">
        <f t="shared" si="45"/>
        <v>0</v>
      </c>
      <c r="F137" s="1" t="str">
        <f t="shared" si="31"/>
        <v xml:space="preserve">  </v>
      </c>
      <c r="G137" s="1" t="str">
        <f t="shared" si="32"/>
        <v xml:space="preserve">  </v>
      </c>
      <c r="I137" s="8"/>
      <c r="J137" s="7" t="str">
        <f t="shared" si="33"/>
        <v xml:space="preserve">  </v>
      </c>
      <c r="K137" s="2" t="str">
        <f t="shared" si="40"/>
        <v xml:space="preserve">  </v>
      </c>
      <c r="L137" s="3" t="str">
        <f t="shared" si="34"/>
        <v xml:space="preserve">  </v>
      </c>
      <c r="M137" s="3" t="str">
        <f t="shared" si="41"/>
        <v xml:space="preserve">  </v>
      </c>
      <c r="N137" s="3" t="str">
        <f t="shared" si="46"/>
        <v xml:space="preserve">  </v>
      </c>
      <c r="O137" s="3" t="str">
        <f t="shared" si="35"/>
        <v xml:space="preserve">  </v>
      </c>
      <c r="P137" s="3" t="str">
        <f t="shared" si="27"/>
        <v xml:space="preserve">  </v>
      </c>
      <c r="Q137" s="4"/>
      <c r="R137" s="9"/>
      <c r="S137" s="6" t="str">
        <f t="shared" si="36"/>
        <v xml:space="preserve">  </v>
      </c>
      <c r="T137" s="5" t="str">
        <f t="shared" si="28"/>
        <v xml:space="preserve">  </v>
      </c>
      <c r="U137" s="9"/>
      <c r="V137" s="2" t="str">
        <f t="shared" si="37"/>
        <v xml:space="preserve">  </v>
      </c>
      <c r="W137" s="2" t="str">
        <f t="shared" si="29"/>
        <v xml:space="preserve">  </v>
      </c>
      <c r="X137" s="4"/>
      <c r="Y137" s="1" t="str">
        <f t="shared" si="42"/>
        <v xml:space="preserve">  </v>
      </c>
      <c r="Z137" s="1" t="str">
        <f t="shared" si="38"/>
        <v xml:space="preserve">  </v>
      </c>
      <c r="AA137" s="3" t="str">
        <f t="shared" si="47"/>
        <v xml:space="preserve">  </v>
      </c>
      <c r="AB137" s="3" t="str">
        <f t="shared" si="43"/>
        <v xml:space="preserve">  </v>
      </c>
      <c r="AC137" s="3" t="str">
        <f t="shared" si="44"/>
        <v xml:space="preserve">  </v>
      </c>
      <c r="AD137" s="4"/>
    </row>
    <row r="138" spans="2:30" x14ac:dyDescent="0.25">
      <c r="B138" t="str">
        <f t="shared" si="30"/>
        <v xml:space="preserve">  </v>
      </c>
      <c r="C138" s="4"/>
      <c r="D138" s="1" t="str">
        <f t="shared" si="39"/>
        <v xml:space="preserve">  </v>
      </c>
      <c r="E138" s="1">
        <f t="shared" si="45"/>
        <v>0</v>
      </c>
      <c r="F138" s="1" t="str">
        <f t="shared" si="31"/>
        <v xml:space="preserve">  </v>
      </c>
      <c r="G138" s="1" t="str">
        <f t="shared" si="32"/>
        <v xml:space="preserve">  </v>
      </c>
      <c r="I138" s="8"/>
      <c r="J138" s="7" t="str">
        <f t="shared" si="33"/>
        <v xml:space="preserve">  </v>
      </c>
      <c r="K138" s="2" t="str">
        <f t="shared" si="40"/>
        <v xml:space="preserve">  </v>
      </c>
      <c r="L138" s="3" t="str">
        <f t="shared" si="34"/>
        <v xml:space="preserve">  </v>
      </c>
      <c r="M138" s="3" t="str">
        <f t="shared" si="41"/>
        <v xml:space="preserve">  </v>
      </c>
      <c r="N138" s="3" t="str">
        <f t="shared" si="46"/>
        <v xml:space="preserve">  </v>
      </c>
      <c r="O138" s="3" t="str">
        <f t="shared" si="35"/>
        <v xml:space="preserve">  </v>
      </c>
      <c r="P138" s="3" t="str">
        <f t="shared" si="27"/>
        <v xml:space="preserve">  </v>
      </c>
      <c r="Q138" s="4"/>
      <c r="R138" s="9"/>
      <c r="S138" s="6" t="str">
        <f t="shared" si="36"/>
        <v xml:space="preserve">  </v>
      </c>
      <c r="T138" s="5" t="str">
        <f t="shared" si="28"/>
        <v xml:space="preserve">  </v>
      </c>
      <c r="U138" s="9"/>
      <c r="V138" s="2" t="str">
        <f t="shared" si="37"/>
        <v xml:space="preserve">  </v>
      </c>
      <c r="W138" s="2" t="str">
        <f t="shared" si="29"/>
        <v xml:space="preserve">  </v>
      </c>
      <c r="X138" s="4"/>
      <c r="Y138" s="1" t="str">
        <f t="shared" si="42"/>
        <v xml:space="preserve">  </v>
      </c>
      <c r="Z138" s="1" t="str">
        <f t="shared" si="38"/>
        <v xml:space="preserve">  </v>
      </c>
      <c r="AA138" s="3" t="str">
        <f t="shared" si="47"/>
        <v xml:space="preserve">  </v>
      </c>
      <c r="AB138" s="3" t="str">
        <f t="shared" si="43"/>
        <v xml:space="preserve">  </v>
      </c>
      <c r="AC138" s="3" t="str">
        <f t="shared" si="44"/>
        <v xml:space="preserve">  </v>
      </c>
      <c r="AD138" s="4"/>
    </row>
    <row r="139" spans="2:30" x14ac:dyDescent="0.25">
      <c r="B139" t="str">
        <f t="shared" si="30"/>
        <v xml:space="preserve">  </v>
      </c>
      <c r="C139" s="4"/>
      <c r="D139" s="1" t="str">
        <f t="shared" si="39"/>
        <v xml:space="preserve">  </v>
      </c>
      <c r="E139" s="1">
        <f t="shared" si="45"/>
        <v>0</v>
      </c>
      <c r="F139" s="1" t="str">
        <f t="shared" si="31"/>
        <v xml:space="preserve">  </v>
      </c>
      <c r="G139" s="1" t="str">
        <f t="shared" si="32"/>
        <v xml:space="preserve">  </v>
      </c>
      <c r="I139" s="8"/>
      <c r="J139" s="7" t="str">
        <f t="shared" si="33"/>
        <v xml:space="preserve">  </v>
      </c>
      <c r="K139" s="2" t="str">
        <f t="shared" si="40"/>
        <v xml:space="preserve">  </v>
      </c>
      <c r="L139" s="3" t="str">
        <f t="shared" si="34"/>
        <v xml:space="preserve">  </v>
      </c>
      <c r="M139" s="3" t="str">
        <f t="shared" si="41"/>
        <v xml:space="preserve">  </v>
      </c>
      <c r="N139" s="3" t="str">
        <f t="shared" si="46"/>
        <v xml:space="preserve">  </v>
      </c>
      <c r="O139" s="3" t="str">
        <f t="shared" si="35"/>
        <v xml:space="preserve">  </v>
      </c>
      <c r="P139" s="3" t="str">
        <f t="shared" ref="P139:P202" si="48">IFERROR((G139-D139)/(G139-EOMONTH(G139,-1))*O139*$I$2/12,"  ")</f>
        <v xml:space="preserve">  </v>
      </c>
      <c r="Q139" s="4"/>
      <c r="R139" s="9"/>
      <c r="S139" s="6" t="str">
        <f t="shared" si="36"/>
        <v xml:space="preserve">  </v>
      </c>
      <c r="T139" s="5" t="str">
        <f t="shared" ref="T139:T202" si="49">IF(F139&lt;=$I$4,R139-I139,"  ")</f>
        <v xml:space="preserve">  </v>
      </c>
      <c r="U139" s="9"/>
      <c r="V139" s="2" t="str">
        <f t="shared" si="37"/>
        <v xml:space="preserve">  </v>
      </c>
      <c r="W139" s="2" t="str">
        <f t="shared" ref="W139:W202" si="50">IFERROR(V139-I139,"  ")</f>
        <v xml:space="preserve">  </v>
      </c>
      <c r="X139" s="4"/>
      <c r="Y139" s="1" t="str">
        <f t="shared" si="42"/>
        <v xml:space="preserve">  </v>
      </c>
      <c r="Z139" s="1" t="str">
        <f t="shared" si="38"/>
        <v xml:space="preserve">  </v>
      </c>
      <c r="AA139" s="3" t="str">
        <f t="shared" si="47"/>
        <v xml:space="preserve">  </v>
      </c>
      <c r="AB139" s="3" t="str">
        <f t="shared" si="43"/>
        <v xml:space="preserve">  </v>
      </c>
      <c r="AC139" s="3" t="str">
        <f t="shared" si="44"/>
        <v xml:space="preserve">  </v>
      </c>
      <c r="AD139" s="4"/>
    </row>
    <row r="140" spans="2:30" x14ac:dyDescent="0.25">
      <c r="B140" t="str">
        <f t="shared" ref="B140:B203" si="51">IF(D140&gt;$I$7,"  ",B139+1)</f>
        <v xml:space="preserve">  </v>
      </c>
      <c r="C140" s="4"/>
      <c r="D140" s="1" t="str">
        <f t="shared" si="39"/>
        <v xml:space="preserve">  </v>
      </c>
      <c r="E140" s="1">
        <f t="shared" si="45"/>
        <v>0</v>
      </c>
      <c r="F140" s="1" t="str">
        <f t="shared" ref="F140:F203" si="52">IFERROR(VALUE(D140),"  ")</f>
        <v xml:space="preserve">  </v>
      </c>
      <c r="G140" s="1" t="str">
        <f t="shared" ref="G140:G203" si="53">IFERROR(EOMONTH(D140,0),"  ")</f>
        <v xml:space="preserve">  </v>
      </c>
      <c r="I140" s="8"/>
      <c r="J140" s="7" t="str">
        <f t="shared" ref="J140:J203" si="54">IF(AND(E140&gt;0,I140=0),"**warning - no payment entered**","  ")</f>
        <v xml:space="preserve">  </v>
      </c>
      <c r="K140" s="2" t="str">
        <f t="shared" si="40"/>
        <v xml:space="preserve">  </v>
      </c>
      <c r="L140" s="3" t="str">
        <f t="shared" ref="L140:L203" si="55">IF(D139&lt;$I$7,O139,"  ")</f>
        <v xml:space="preserve">  </v>
      </c>
      <c r="M140" s="3" t="str">
        <f t="shared" si="41"/>
        <v xml:space="preserve">  </v>
      </c>
      <c r="N140" s="3" t="str">
        <f t="shared" si="46"/>
        <v xml:space="preserve">  </v>
      </c>
      <c r="O140" s="3" t="str">
        <f t="shared" ref="O140:O203" si="56">IFERROR(L140+N140,"  ")</f>
        <v xml:space="preserve">  </v>
      </c>
      <c r="P140" s="3" t="str">
        <f t="shared" si="48"/>
        <v xml:space="preserve">  </v>
      </c>
      <c r="Q140" s="4"/>
      <c r="R140" s="9"/>
      <c r="S140" s="6" t="str">
        <f t="shared" ref="S140:S203" si="57">IF(AND(F140&lt;=$I$4,R140=0),"**warning - no payment entered**","  ")</f>
        <v xml:space="preserve">  </v>
      </c>
      <c r="T140" s="5" t="str">
        <f t="shared" si="49"/>
        <v xml:space="preserve">  </v>
      </c>
      <c r="U140" s="9"/>
      <c r="V140" s="2" t="str">
        <f t="shared" ref="V140:V203" si="58">IF((R140+U140)&lt;&gt;0,R140+U140,"  ")</f>
        <v xml:space="preserve">  </v>
      </c>
      <c r="W140" s="2" t="str">
        <f t="shared" si="50"/>
        <v xml:space="preserve">  </v>
      </c>
      <c r="X140" s="4"/>
      <c r="Y140" s="1" t="str">
        <f t="shared" si="42"/>
        <v xml:space="preserve">  </v>
      </c>
      <c r="Z140" s="1" t="str">
        <f t="shared" ref="Z140:Z203" si="59">IFERROR(EOMONTH(Y140,0),"  ")</f>
        <v xml:space="preserve">  </v>
      </c>
      <c r="AA140" s="3" t="str">
        <f t="shared" si="47"/>
        <v xml:space="preserve">  </v>
      </c>
      <c r="AB140" s="3" t="str">
        <f t="shared" si="43"/>
        <v xml:space="preserve">  </v>
      </c>
      <c r="AC140" s="3" t="str">
        <f t="shared" si="44"/>
        <v xml:space="preserve">  </v>
      </c>
      <c r="AD140" s="4"/>
    </row>
    <row r="141" spans="2:30" x14ac:dyDescent="0.25">
      <c r="B141" t="str">
        <f t="shared" si="51"/>
        <v xml:space="preserve">  </v>
      </c>
      <c r="C141" s="4"/>
      <c r="D141" s="1" t="str">
        <f t="shared" ref="D141:D204" si="60">IFERROR(IF(EDATE(D140,$I$1)&gt;$I$7,"  ",IF(D140=EOMONTH(D140,0),EOMONTH(D140,$I$1),EDATE(D140,$I$1))),"  ")</f>
        <v xml:space="preserve">  </v>
      </c>
      <c r="E141" s="1">
        <f t="shared" si="45"/>
        <v>0</v>
      </c>
      <c r="F141" s="1" t="str">
        <f t="shared" si="52"/>
        <v xml:space="preserve">  </v>
      </c>
      <c r="G141" s="1" t="str">
        <f t="shared" si="53"/>
        <v xml:space="preserve">  </v>
      </c>
      <c r="I141" s="8"/>
      <c r="J141" s="7" t="str">
        <f t="shared" si="54"/>
        <v xml:space="preserve">  </v>
      </c>
      <c r="K141" s="2" t="str">
        <f t="shared" ref="K141:K204" si="61">IFERROR(I141/(1+($I$2/12*$I$1))^B141,"  ")</f>
        <v xml:space="preserve">  </v>
      </c>
      <c r="L141" s="3" t="str">
        <f t="shared" si="55"/>
        <v xml:space="preserve">  </v>
      </c>
      <c r="M141" s="3" t="str">
        <f t="shared" ref="M141:M204" si="62">IFERROR(IF(D141&lt;=$I$7,L141*$I$2/12*$I$1,"  "),"  ")</f>
        <v xml:space="preserve">  </v>
      </c>
      <c r="N141" s="3" t="str">
        <f t="shared" si="46"/>
        <v xml:space="preserve">  </v>
      </c>
      <c r="O141" s="3" t="str">
        <f t="shared" si="56"/>
        <v xml:space="preserve">  </v>
      </c>
      <c r="P141" s="3" t="str">
        <f t="shared" si="48"/>
        <v xml:space="preserve">  </v>
      </c>
      <c r="Q141" s="4"/>
      <c r="R141" s="9"/>
      <c r="S141" s="6" t="str">
        <f t="shared" si="57"/>
        <v xml:space="preserve">  </v>
      </c>
      <c r="T141" s="5" t="str">
        <f t="shared" si="49"/>
        <v xml:space="preserve">  </v>
      </c>
      <c r="U141" s="9"/>
      <c r="V141" s="2" t="str">
        <f t="shared" si="58"/>
        <v xml:space="preserve">  </v>
      </c>
      <c r="W141" s="2" t="str">
        <f t="shared" si="50"/>
        <v xml:space="preserve">  </v>
      </c>
      <c r="X141" s="4"/>
      <c r="Y141" s="1" t="str">
        <f t="shared" ref="Y141:Y204" si="63">IFERROR(IF(EDATE(Y140,$I$1)&lt;=$I$5,EDATE(Y140,$I$1),"  "),"  ")</f>
        <v xml:space="preserve">  </v>
      </c>
      <c r="Z141" s="1" t="str">
        <f t="shared" si="59"/>
        <v xml:space="preserve">  </v>
      </c>
      <c r="AA141" s="3" t="str">
        <f t="shared" si="47"/>
        <v xml:space="preserve">  </v>
      </c>
      <c r="AB141" s="3" t="str">
        <f t="shared" ref="AB141:AB204" si="64">IF(Y141&lt;=$I$5,$AA$11/$AB$8,"  ")</f>
        <v xml:space="preserve">  </v>
      </c>
      <c r="AC141" s="3" t="str">
        <f t="shared" ref="AC141:AC204" si="65">IFERROR(IF(AA141&gt;0,AA141-AB141,"  "),"  ")</f>
        <v xml:space="preserve">  </v>
      </c>
      <c r="AD141" s="4"/>
    </row>
    <row r="142" spans="2:30" x14ac:dyDescent="0.25">
      <c r="B142" t="str">
        <f t="shared" si="51"/>
        <v xml:space="preserve">  </v>
      </c>
      <c r="C142" s="4"/>
      <c r="D142" s="1" t="str">
        <f t="shared" si="60"/>
        <v xml:space="preserve">  </v>
      </c>
      <c r="E142" s="1">
        <f t="shared" si="45"/>
        <v>0</v>
      </c>
      <c r="F142" s="1" t="str">
        <f t="shared" si="52"/>
        <v xml:space="preserve">  </v>
      </c>
      <c r="G142" s="1" t="str">
        <f t="shared" si="53"/>
        <v xml:space="preserve">  </v>
      </c>
      <c r="I142" s="8"/>
      <c r="J142" s="7" t="str">
        <f t="shared" si="54"/>
        <v xml:space="preserve">  </v>
      </c>
      <c r="K142" s="2" t="str">
        <f t="shared" si="61"/>
        <v xml:space="preserve">  </v>
      </c>
      <c r="L142" s="3" t="str">
        <f t="shared" si="55"/>
        <v xml:space="preserve">  </v>
      </c>
      <c r="M142" s="3" t="str">
        <f t="shared" si="62"/>
        <v xml:space="preserve">  </v>
      </c>
      <c r="N142" s="3" t="str">
        <f t="shared" si="46"/>
        <v xml:space="preserve">  </v>
      </c>
      <c r="O142" s="3" t="str">
        <f t="shared" si="56"/>
        <v xml:space="preserve">  </v>
      </c>
      <c r="P142" s="3" t="str">
        <f t="shared" si="48"/>
        <v xml:space="preserve">  </v>
      </c>
      <c r="Q142" s="4"/>
      <c r="R142" s="9"/>
      <c r="S142" s="6" t="str">
        <f t="shared" si="57"/>
        <v xml:space="preserve">  </v>
      </c>
      <c r="T142" s="5" t="str">
        <f t="shared" si="49"/>
        <v xml:space="preserve">  </v>
      </c>
      <c r="U142" s="9"/>
      <c r="V142" s="2" t="str">
        <f t="shared" si="58"/>
        <v xml:space="preserve">  </v>
      </c>
      <c r="W142" s="2" t="str">
        <f t="shared" si="50"/>
        <v xml:space="preserve">  </v>
      </c>
      <c r="X142" s="4"/>
      <c r="Y142" s="1" t="str">
        <f t="shared" si="63"/>
        <v xml:space="preserve">  </v>
      </c>
      <c r="Z142" s="1" t="str">
        <f t="shared" si="59"/>
        <v xml:space="preserve">  </v>
      </c>
      <c r="AA142" s="3" t="str">
        <f t="shared" si="47"/>
        <v xml:space="preserve">  </v>
      </c>
      <c r="AB142" s="3" t="str">
        <f t="shared" si="64"/>
        <v xml:space="preserve">  </v>
      </c>
      <c r="AC142" s="3" t="str">
        <f t="shared" si="65"/>
        <v xml:space="preserve">  </v>
      </c>
      <c r="AD142" s="4"/>
    </row>
    <row r="143" spans="2:30" x14ac:dyDescent="0.25">
      <c r="B143" t="str">
        <f t="shared" si="51"/>
        <v xml:space="preserve">  </v>
      </c>
      <c r="C143" s="4"/>
      <c r="D143" s="1" t="str">
        <f t="shared" si="60"/>
        <v xml:space="preserve">  </v>
      </c>
      <c r="E143" s="1">
        <f t="shared" si="45"/>
        <v>0</v>
      </c>
      <c r="F143" s="1" t="str">
        <f t="shared" si="52"/>
        <v xml:space="preserve">  </v>
      </c>
      <c r="G143" s="1" t="str">
        <f t="shared" si="53"/>
        <v xml:space="preserve">  </v>
      </c>
      <c r="I143" s="8"/>
      <c r="J143" s="7" t="str">
        <f t="shared" si="54"/>
        <v xml:space="preserve">  </v>
      </c>
      <c r="K143" s="2" t="str">
        <f t="shared" si="61"/>
        <v xml:space="preserve">  </v>
      </c>
      <c r="L143" s="3" t="str">
        <f t="shared" si="55"/>
        <v xml:space="preserve">  </v>
      </c>
      <c r="M143" s="3" t="str">
        <f t="shared" si="62"/>
        <v xml:space="preserve">  </v>
      </c>
      <c r="N143" s="3" t="str">
        <f t="shared" si="46"/>
        <v xml:space="preserve">  </v>
      </c>
      <c r="O143" s="3" t="str">
        <f t="shared" si="56"/>
        <v xml:space="preserve">  </v>
      </c>
      <c r="P143" s="3" t="str">
        <f t="shared" si="48"/>
        <v xml:space="preserve">  </v>
      </c>
      <c r="Q143" s="4"/>
      <c r="R143" s="9"/>
      <c r="S143" s="6" t="str">
        <f t="shared" si="57"/>
        <v xml:space="preserve">  </v>
      </c>
      <c r="T143" s="5" t="str">
        <f t="shared" si="49"/>
        <v xml:space="preserve">  </v>
      </c>
      <c r="U143" s="9"/>
      <c r="V143" s="2" t="str">
        <f t="shared" si="58"/>
        <v xml:space="preserve">  </v>
      </c>
      <c r="W143" s="2" t="str">
        <f t="shared" si="50"/>
        <v xml:space="preserve">  </v>
      </c>
      <c r="X143" s="4"/>
      <c r="Y143" s="1" t="str">
        <f t="shared" si="63"/>
        <v xml:space="preserve">  </v>
      </c>
      <c r="Z143" s="1" t="str">
        <f t="shared" si="59"/>
        <v xml:space="preserve">  </v>
      </c>
      <c r="AA143" s="3" t="str">
        <f t="shared" si="47"/>
        <v xml:space="preserve">  </v>
      </c>
      <c r="AB143" s="3" t="str">
        <f t="shared" si="64"/>
        <v xml:space="preserve">  </v>
      </c>
      <c r="AC143" s="3" t="str">
        <f t="shared" si="65"/>
        <v xml:space="preserve">  </v>
      </c>
      <c r="AD143" s="4"/>
    </row>
    <row r="144" spans="2:30" x14ac:dyDescent="0.25">
      <c r="B144" t="str">
        <f t="shared" si="51"/>
        <v xml:space="preserve">  </v>
      </c>
      <c r="C144" s="4"/>
      <c r="D144" s="1" t="str">
        <f t="shared" si="60"/>
        <v xml:space="preserve">  </v>
      </c>
      <c r="E144" s="1">
        <f t="shared" si="45"/>
        <v>0</v>
      </c>
      <c r="F144" s="1" t="str">
        <f t="shared" si="52"/>
        <v xml:space="preserve">  </v>
      </c>
      <c r="G144" s="1" t="str">
        <f t="shared" si="53"/>
        <v xml:space="preserve">  </v>
      </c>
      <c r="I144" s="8"/>
      <c r="J144" s="7" t="str">
        <f t="shared" si="54"/>
        <v xml:space="preserve">  </v>
      </c>
      <c r="K144" s="2" t="str">
        <f t="shared" si="61"/>
        <v xml:space="preserve">  </v>
      </c>
      <c r="L144" s="3" t="str">
        <f t="shared" si="55"/>
        <v xml:space="preserve">  </v>
      </c>
      <c r="M144" s="3" t="str">
        <f t="shared" si="62"/>
        <v xml:space="preserve">  </v>
      </c>
      <c r="N144" s="3" t="str">
        <f t="shared" si="46"/>
        <v xml:space="preserve">  </v>
      </c>
      <c r="O144" s="3" t="str">
        <f t="shared" si="56"/>
        <v xml:space="preserve">  </v>
      </c>
      <c r="P144" s="3" t="str">
        <f t="shared" si="48"/>
        <v xml:space="preserve">  </v>
      </c>
      <c r="Q144" s="4"/>
      <c r="R144" s="9"/>
      <c r="S144" s="6" t="str">
        <f t="shared" si="57"/>
        <v xml:space="preserve">  </v>
      </c>
      <c r="T144" s="5" t="str">
        <f t="shared" si="49"/>
        <v xml:space="preserve">  </v>
      </c>
      <c r="U144" s="9"/>
      <c r="V144" s="2" t="str">
        <f t="shared" si="58"/>
        <v xml:space="preserve">  </v>
      </c>
      <c r="W144" s="2" t="str">
        <f t="shared" si="50"/>
        <v xml:space="preserve">  </v>
      </c>
      <c r="X144" s="4"/>
      <c r="Y144" s="1" t="str">
        <f t="shared" si="63"/>
        <v xml:space="preserve">  </v>
      </c>
      <c r="Z144" s="1" t="str">
        <f t="shared" si="59"/>
        <v xml:space="preserve">  </v>
      </c>
      <c r="AA144" s="3" t="str">
        <f t="shared" si="47"/>
        <v xml:space="preserve">  </v>
      </c>
      <c r="AB144" s="3" t="str">
        <f t="shared" si="64"/>
        <v xml:space="preserve">  </v>
      </c>
      <c r="AC144" s="3" t="str">
        <f t="shared" si="65"/>
        <v xml:space="preserve">  </v>
      </c>
      <c r="AD144" s="4"/>
    </row>
    <row r="145" spans="2:30" x14ac:dyDescent="0.25">
      <c r="B145" t="str">
        <f t="shared" si="51"/>
        <v xml:space="preserve">  </v>
      </c>
      <c r="C145" s="4"/>
      <c r="D145" s="1" t="str">
        <f t="shared" si="60"/>
        <v xml:space="preserve">  </v>
      </c>
      <c r="E145" s="1">
        <f t="shared" si="45"/>
        <v>0</v>
      </c>
      <c r="F145" s="1" t="str">
        <f t="shared" si="52"/>
        <v xml:space="preserve">  </v>
      </c>
      <c r="G145" s="1" t="str">
        <f t="shared" si="53"/>
        <v xml:space="preserve">  </v>
      </c>
      <c r="I145" s="8"/>
      <c r="J145" s="7" t="str">
        <f t="shared" si="54"/>
        <v xml:space="preserve">  </v>
      </c>
      <c r="K145" s="2" t="str">
        <f t="shared" si="61"/>
        <v xml:space="preserve">  </v>
      </c>
      <c r="L145" s="3" t="str">
        <f t="shared" si="55"/>
        <v xml:space="preserve">  </v>
      </c>
      <c r="M145" s="3" t="str">
        <f t="shared" si="62"/>
        <v xml:space="preserve">  </v>
      </c>
      <c r="N145" s="3" t="str">
        <f t="shared" si="46"/>
        <v xml:space="preserve">  </v>
      </c>
      <c r="O145" s="3" t="str">
        <f t="shared" si="56"/>
        <v xml:space="preserve">  </v>
      </c>
      <c r="P145" s="3" t="str">
        <f t="shared" si="48"/>
        <v xml:space="preserve">  </v>
      </c>
      <c r="Q145" s="4"/>
      <c r="R145" s="9"/>
      <c r="S145" s="6" t="str">
        <f t="shared" si="57"/>
        <v xml:space="preserve">  </v>
      </c>
      <c r="T145" s="5" t="str">
        <f t="shared" si="49"/>
        <v xml:space="preserve">  </v>
      </c>
      <c r="U145" s="9"/>
      <c r="V145" s="2" t="str">
        <f t="shared" si="58"/>
        <v xml:space="preserve">  </v>
      </c>
      <c r="W145" s="2" t="str">
        <f t="shared" si="50"/>
        <v xml:space="preserve">  </v>
      </c>
      <c r="X145" s="4"/>
      <c r="Y145" s="1" t="str">
        <f t="shared" si="63"/>
        <v xml:space="preserve">  </v>
      </c>
      <c r="Z145" s="1" t="str">
        <f t="shared" si="59"/>
        <v xml:space="preserve">  </v>
      </c>
      <c r="AA145" s="3" t="str">
        <f t="shared" si="47"/>
        <v xml:space="preserve">  </v>
      </c>
      <c r="AB145" s="3" t="str">
        <f t="shared" si="64"/>
        <v xml:space="preserve">  </v>
      </c>
      <c r="AC145" s="3" t="str">
        <f t="shared" si="65"/>
        <v xml:space="preserve">  </v>
      </c>
      <c r="AD145" s="4"/>
    </row>
    <row r="146" spans="2:30" x14ac:dyDescent="0.25">
      <c r="B146" t="str">
        <f t="shared" si="51"/>
        <v xml:space="preserve">  </v>
      </c>
      <c r="C146" s="4"/>
      <c r="D146" s="1" t="str">
        <f t="shared" si="60"/>
        <v xml:space="preserve">  </v>
      </c>
      <c r="E146" s="1">
        <f t="shared" si="45"/>
        <v>0</v>
      </c>
      <c r="F146" s="1" t="str">
        <f t="shared" si="52"/>
        <v xml:space="preserve">  </v>
      </c>
      <c r="G146" s="1" t="str">
        <f t="shared" si="53"/>
        <v xml:space="preserve">  </v>
      </c>
      <c r="I146" s="8"/>
      <c r="J146" s="7" t="str">
        <f t="shared" si="54"/>
        <v xml:space="preserve">  </v>
      </c>
      <c r="K146" s="2" t="str">
        <f t="shared" si="61"/>
        <v xml:space="preserve">  </v>
      </c>
      <c r="L146" s="3" t="str">
        <f t="shared" si="55"/>
        <v xml:space="preserve">  </v>
      </c>
      <c r="M146" s="3" t="str">
        <f t="shared" si="62"/>
        <v xml:space="preserve">  </v>
      </c>
      <c r="N146" s="3" t="str">
        <f t="shared" si="46"/>
        <v xml:space="preserve">  </v>
      </c>
      <c r="O146" s="3" t="str">
        <f t="shared" si="56"/>
        <v xml:space="preserve">  </v>
      </c>
      <c r="P146" s="3" t="str">
        <f t="shared" si="48"/>
        <v xml:space="preserve">  </v>
      </c>
      <c r="Q146" s="4"/>
      <c r="R146" s="9"/>
      <c r="S146" s="6" t="str">
        <f t="shared" si="57"/>
        <v xml:space="preserve">  </v>
      </c>
      <c r="T146" s="5" t="str">
        <f t="shared" si="49"/>
        <v xml:space="preserve">  </v>
      </c>
      <c r="U146" s="9"/>
      <c r="V146" s="2" t="str">
        <f t="shared" si="58"/>
        <v xml:space="preserve">  </v>
      </c>
      <c r="W146" s="2" t="str">
        <f t="shared" si="50"/>
        <v xml:space="preserve">  </v>
      </c>
      <c r="X146" s="4"/>
      <c r="Y146" s="1" t="str">
        <f t="shared" si="63"/>
        <v xml:space="preserve">  </v>
      </c>
      <c r="Z146" s="1" t="str">
        <f t="shared" si="59"/>
        <v xml:space="preserve">  </v>
      </c>
      <c r="AA146" s="3" t="str">
        <f t="shared" si="47"/>
        <v xml:space="preserve">  </v>
      </c>
      <c r="AB146" s="3" t="str">
        <f t="shared" si="64"/>
        <v xml:space="preserve">  </v>
      </c>
      <c r="AC146" s="3" t="str">
        <f t="shared" si="65"/>
        <v xml:space="preserve">  </v>
      </c>
      <c r="AD146" s="4"/>
    </row>
    <row r="147" spans="2:30" x14ac:dyDescent="0.25">
      <c r="B147" t="str">
        <f t="shared" si="51"/>
        <v xml:space="preserve">  </v>
      </c>
      <c r="C147" s="4"/>
      <c r="D147" s="1" t="str">
        <f t="shared" si="60"/>
        <v xml:space="preserve">  </v>
      </c>
      <c r="E147" s="1">
        <f t="shared" si="45"/>
        <v>0</v>
      </c>
      <c r="F147" s="1" t="str">
        <f t="shared" si="52"/>
        <v xml:space="preserve">  </v>
      </c>
      <c r="G147" s="1" t="str">
        <f t="shared" si="53"/>
        <v xml:space="preserve">  </v>
      </c>
      <c r="I147" s="8"/>
      <c r="J147" s="7" t="str">
        <f t="shared" si="54"/>
        <v xml:space="preserve">  </v>
      </c>
      <c r="K147" s="2" t="str">
        <f t="shared" si="61"/>
        <v xml:space="preserve">  </v>
      </c>
      <c r="L147" s="3" t="str">
        <f t="shared" si="55"/>
        <v xml:space="preserve">  </v>
      </c>
      <c r="M147" s="3" t="str">
        <f t="shared" si="62"/>
        <v xml:space="preserve">  </v>
      </c>
      <c r="N147" s="3" t="str">
        <f t="shared" si="46"/>
        <v xml:space="preserve">  </v>
      </c>
      <c r="O147" s="3" t="str">
        <f t="shared" si="56"/>
        <v xml:space="preserve">  </v>
      </c>
      <c r="P147" s="3" t="str">
        <f t="shared" si="48"/>
        <v xml:space="preserve">  </v>
      </c>
      <c r="Q147" s="4"/>
      <c r="R147" s="9"/>
      <c r="S147" s="6" t="str">
        <f t="shared" si="57"/>
        <v xml:space="preserve">  </v>
      </c>
      <c r="T147" s="5" t="str">
        <f t="shared" si="49"/>
        <v xml:space="preserve">  </v>
      </c>
      <c r="U147" s="9"/>
      <c r="V147" s="2" t="str">
        <f t="shared" si="58"/>
        <v xml:space="preserve">  </v>
      </c>
      <c r="W147" s="2" t="str">
        <f t="shared" si="50"/>
        <v xml:space="preserve">  </v>
      </c>
      <c r="X147" s="4"/>
      <c r="Y147" s="1" t="str">
        <f t="shared" si="63"/>
        <v xml:space="preserve">  </v>
      </c>
      <c r="Z147" s="1" t="str">
        <f t="shared" si="59"/>
        <v xml:space="preserve">  </v>
      </c>
      <c r="AA147" s="3" t="str">
        <f t="shared" si="47"/>
        <v xml:space="preserve">  </v>
      </c>
      <c r="AB147" s="3" t="str">
        <f t="shared" si="64"/>
        <v xml:space="preserve">  </v>
      </c>
      <c r="AC147" s="3" t="str">
        <f t="shared" si="65"/>
        <v xml:space="preserve">  </v>
      </c>
      <c r="AD147" s="4"/>
    </row>
    <row r="148" spans="2:30" x14ac:dyDescent="0.25">
      <c r="B148" t="str">
        <f t="shared" si="51"/>
        <v xml:space="preserve">  </v>
      </c>
      <c r="C148" s="4"/>
      <c r="D148" s="1" t="str">
        <f t="shared" si="60"/>
        <v xml:space="preserve">  </v>
      </c>
      <c r="E148" s="1">
        <f t="shared" si="45"/>
        <v>0</v>
      </c>
      <c r="F148" s="1" t="str">
        <f t="shared" si="52"/>
        <v xml:space="preserve">  </v>
      </c>
      <c r="G148" s="1" t="str">
        <f t="shared" si="53"/>
        <v xml:space="preserve">  </v>
      </c>
      <c r="I148" s="8"/>
      <c r="J148" s="7" t="str">
        <f t="shared" si="54"/>
        <v xml:space="preserve">  </v>
      </c>
      <c r="K148" s="2" t="str">
        <f t="shared" si="61"/>
        <v xml:space="preserve">  </v>
      </c>
      <c r="L148" s="3" t="str">
        <f t="shared" si="55"/>
        <v xml:space="preserve">  </v>
      </c>
      <c r="M148" s="3" t="str">
        <f t="shared" si="62"/>
        <v xml:space="preserve">  </v>
      </c>
      <c r="N148" s="3" t="str">
        <f t="shared" si="46"/>
        <v xml:space="preserve">  </v>
      </c>
      <c r="O148" s="3" t="str">
        <f t="shared" si="56"/>
        <v xml:space="preserve">  </v>
      </c>
      <c r="P148" s="3" t="str">
        <f t="shared" si="48"/>
        <v xml:space="preserve">  </v>
      </c>
      <c r="Q148" s="4"/>
      <c r="R148" s="9"/>
      <c r="S148" s="6" t="str">
        <f t="shared" si="57"/>
        <v xml:space="preserve">  </v>
      </c>
      <c r="T148" s="5" t="str">
        <f t="shared" si="49"/>
        <v xml:space="preserve">  </v>
      </c>
      <c r="U148" s="9"/>
      <c r="V148" s="2" t="str">
        <f t="shared" si="58"/>
        <v xml:space="preserve">  </v>
      </c>
      <c r="W148" s="2" t="str">
        <f t="shared" si="50"/>
        <v xml:space="preserve">  </v>
      </c>
      <c r="X148" s="4"/>
      <c r="Y148" s="1" t="str">
        <f t="shared" si="63"/>
        <v xml:space="preserve">  </v>
      </c>
      <c r="Z148" s="1" t="str">
        <f t="shared" si="59"/>
        <v xml:space="preserve">  </v>
      </c>
      <c r="AA148" s="3" t="str">
        <f t="shared" si="47"/>
        <v xml:space="preserve">  </v>
      </c>
      <c r="AB148" s="3" t="str">
        <f t="shared" si="64"/>
        <v xml:space="preserve">  </v>
      </c>
      <c r="AC148" s="3" t="str">
        <f t="shared" si="65"/>
        <v xml:space="preserve">  </v>
      </c>
      <c r="AD148" s="4"/>
    </row>
    <row r="149" spans="2:30" x14ac:dyDescent="0.25">
      <c r="B149" t="str">
        <f t="shared" si="51"/>
        <v xml:space="preserve">  </v>
      </c>
      <c r="C149" s="4"/>
      <c r="D149" s="1" t="str">
        <f t="shared" si="60"/>
        <v xml:space="preserve">  </v>
      </c>
      <c r="E149" s="1">
        <f t="shared" si="45"/>
        <v>0</v>
      </c>
      <c r="F149" s="1" t="str">
        <f t="shared" si="52"/>
        <v xml:space="preserve">  </v>
      </c>
      <c r="G149" s="1" t="str">
        <f t="shared" si="53"/>
        <v xml:space="preserve">  </v>
      </c>
      <c r="I149" s="8"/>
      <c r="J149" s="7" t="str">
        <f t="shared" si="54"/>
        <v xml:space="preserve">  </v>
      </c>
      <c r="K149" s="2" t="str">
        <f t="shared" si="61"/>
        <v xml:space="preserve">  </v>
      </c>
      <c r="L149" s="3" t="str">
        <f t="shared" si="55"/>
        <v xml:space="preserve">  </v>
      </c>
      <c r="M149" s="3" t="str">
        <f t="shared" si="62"/>
        <v xml:space="preserve">  </v>
      </c>
      <c r="N149" s="3" t="str">
        <f t="shared" si="46"/>
        <v xml:space="preserve">  </v>
      </c>
      <c r="O149" s="3" t="str">
        <f t="shared" si="56"/>
        <v xml:space="preserve">  </v>
      </c>
      <c r="P149" s="3" t="str">
        <f t="shared" si="48"/>
        <v xml:space="preserve">  </v>
      </c>
      <c r="Q149" s="4"/>
      <c r="R149" s="9"/>
      <c r="S149" s="6" t="str">
        <f t="shared" si="57"/>
        <v xml:space="preserve">  </v>
      </c>
      <c r="T149" s="5" t="str">
        <f t="shared" si="49"/>
        <v xml:space="preserve">  </v>
      </c>
      <c r="U149" s="9"/>
      <c r="V149" s="2" t="str">
        <f t="shared" si="58"/>
        <v xml:space="preserve">  </v>
      </c>
      <c r="W149" s="2" t="str">
        <f t="shared" si="50"/>
        <v xml:space="preserve">  </v>
      </c>
      <c r="X149" s="4"/>
      <c r="Y149" s="1" t="str">
        <f t="shared" si="63"/>
        <v xml:space="preserve">  </v>
      </c>
      <c r="Z149" s="1" t="str">
        <f t="shared" si="59"/>
        <v xml:space="preserve">  </v>
      </c>
      <c r="AA149" s="3" t="str">
        <f t="shared" si="47"/>
        <v xml:space="preserve">  </v>
      </c>
      <c r="AB149" s="3" t="str">
        <f t="shared" si="64"/>
        <v xml:space="preserve">  </v>
      </c>
      <c r="AC149" s="3" t="str">
        <f t="shared" si="65"/>
        <v xml:space="preserve">  </v>
      </c>
      <c r="AD149" s="4"/>
    </row>
    <row r="150" spans="2:30" x14ac:dyDescent="0.25">
      <c r="B150" t="str">
        <f t="shared" si="51"/>
        <v xml:space="preserve">  </v>
      </c>
      <c r="C150" s="4"/>
      <c r="D150" s="1" t="str">
        <f t="shared" si="60"/>
        <v xml:space="preserve">  </v>
      </c>
      <c r="E150" s="1">
        <f t="shared" si="45"/>
        <v>0</v>
      </c>
      <c r="F150" s="1" t="str">
        <f t="shared" si="52"/>
        <v xml:space="preserve">  </v>
      </c>
      <c r="G150" s="1" t="str">
        <f t="shared" si="53"/>
        <v xml:space="preserve">  </v>
      </c>
      <c r="I150" s="8"/>
      <c r="J150" s="7" t="str">
        <f t="shared" si="54"/>
        <v xml:space="preserve">  </v>
      </c>
      <c r="K150" s="2" t="str">
        <f t="shared" si="61"/>
        <v xml:space="preserve">  </v>
      </c>
      <c r="L150" s="3" t="str">
        <f t="shared" si="55"/>
        <v xml:space="preserve">  </v>
      </c>
      <c r="M150" s="3" t="str">
        <f t="shared" si="62"/>
        <v xml:space="preserve">  </v>
      </c>
      <c r="N150" s="3" t="str">
        <f t="shared" si="46"/>
        <v xml:space="preserve">  </v>
      </c>
      <c r="O150" s="3" t="str">
        <f t="shared" si="56"/>
        <v xml:space="preserve">  </v>
      </c>
      <c r="P150" s="3" t="str">
        <f t="shared" si="48"/>
        <v xml:space="preserve">  </v>
      </c>
      <c r="Q150" s="4"/>
      <c r="R150" s="9"/>
      <c r="S150" s="6" t="str">
        <f t="shared" si="57"/>
        <v xml:space="preserve">  </v>
      </c>
      <c r="T150" s="5" t="str">
        <f t="shared" si="49"/>
        <v xml:space="preserve">  </v>
      </c>
      <c r="U150" s="9"/>
      <c r="V150" s="2" t="str">
        <f t="shared" si="58"/>
        <v xml:space="preserve">  </v>
      </c>
      <c r="W150" s="2" t="str">
        <f t="shared" si="50"/>
        <v xml:space="preserve">  </v>
      </c>
      <c r="X150" s="4"/>
      <c r="Y150" s="1" t="str">
        <f t="shared" si="63"/>
        <v xml:space="preserve">  </v>
      </c>
      <c r="Z150" s="1" t="str">
        <f t="shared" si="59"/>
        <v xml:space="preserve">  </v>
      </c>
      <c r="AA150" s="3" t="str">
        <f t="shared" si="47"/>
        <v xml:space="preserve">  </v>
      </c>
      <c r="AB150" s="3" t="str">
        <f t="shared" si="64"/>
        <v xml:space="preserve">  </v>
      </c>
      <c r="AC150" s="3" t="str">
        <f t="shared" si="65"/>
        <v xml:space="preserve">  </v>
      </c>
      <c r="AD150" s="4"/>
    </row>
    <row r="151" spans="2:30" x14ac:dyDescent="0.25">
      <c r="B151" t="str">
        <f t="shared" si="51"/>
        <v xml:space="preserve">  </v>
      </c>
      <c r="C151" s="4"/>
      <c r="D151" s="1" t="str">
        <f t="shared" si="60"/>
        <v xml:space="preserve">  </v>
      </c>
      <c r="E151" s="1">
        <f t="shared" si="45"/>
        <v>0</v>
      </c>
      <c r="F151" s="1" t="str">
        <f t="shared" si="52"/>
        <v xml:space="preserve">  </v>
      </c>
      <c r="G151" s="1" t="str">
        <f t="shared" si="53"/>
        <v xml:space="preserve">  </v>
      </c>
      <c r="I151" s="8"/>
      <c r="J151" s="7" t="str">
        <f t="shared" si="54"/>
        <v xml:space="preserve">  </v>
      </c>
      <c r="K151" s="2" t="str">
        <f t="shared" si="61"/>
        <v xml:space="preserve">  </v>
      </c>
      <c r="L151" s="3" t="str">
        <f t="shared" si="55"/>
        <v xml:space="preserve">  </v>
      </c>
      <c r="M151" s="3" t="str">
        <f t="shared" si="62"/>
        <v xml:space="preserve">  </v>
      </c>
      <c r="N151" s="3" t="str">
        <f t="shared" si="46"/>
        <v xml:space="preserve">  </v>
      </c>
      <c r="O151" s="3" t="str">
        <f t="shared" si="56"/>
        <v xml:space="preserve">  </v>
      </c>
      <c r="P151" s="3" t="str">
        <f t="shared" si="48"/>
        <v xml:space="preserve">  </v>
      </c>
      <c r="Q151" s="4"/>
      <c r="R151" s="9"/>
      <c r="S151" s="6" t="str">
        <f t="shared" si="57"/>
        <v xml:space="preserve">  </v>
      </c>
      <c r="T151" s="5" t="str">
        <f t="shared" si="49"/>
        <v xml:space="preserve">  </v>
      </c>
      <c r="U151" s="9"/>
      <c r="V151" s="2" t="str">
        <f t="shared" si="58"/>
        <v xml:space="preserve">  </v>
      </c>
      <c r="W151" s="2" t="str">
        <f t="shared" si="50"/>
        <v xml:space="preserve">  </v>
      </c>
      <c r="X151" s="4"/>
      <c r="Y151" s="1" t="str">
        <f t="shared" si="63"/>
        <v xml:space="preserve">  </v>
      </c>
      <c r="Z151" s="1" t="str">
        <f t="shared" si="59"/>
        <v xml:space="preserve">  </v>
      </c>
      <c r="AA151" s="3" t="str">
        <f t="shared" si="47"/>
        <v xml:space="preserve">  </v>
      </c>
      <c r="AB151" s="3" t="str">
        <f t="shared" si="64"/>
        <v xml:space="preserve">  </v>
      </c>
      <c r="AC151" s="3" t="str">
        <f t="shared" si="65"/>
        <v xml:space="preserve">  </v>
      </c>
      <c r="AD151" s="4"/>
    </row>
    <row r="152" spans="2:30" x14ac:dyDescent="0.25">
      <c r="B152" t="str">
        <f t="shared" si="51"/>
        <v xml:space="preserve">  </v>
      </c>
      <c r="C152" s="4"/>
      <c r="D152" s="1" t="str">
        <f t="shared" si="60"/>
        <v xml:space="preserve">  </v>
      </c>
      <c r="E152" s="1">
        <f t="shared" si="45"/>
        <v>0</v>
      </c>
      <c r="F152" s="1" t="str">
        <f t="shared" si="52"/>
        <v xml:space="preserve">  </v>
      </c>
      <c r="G152" s="1" t="str">
        <f t="shared" si="53"/>
        <v xml:space="preserve">  </v>
      </c>
      <c r="I152" s="8"/>
      <c r="J152" s="7" t="str">
        <f t="shared" si="54"/>
        <v xml:space="preserve">  </v>
      </c>
      <c r="K152" s="2" t="str">
        <f t="shared" si="61"/>
        <v xml:space="preserve">  </v>
      </c>
      <c r="L152" s="3" t="str">
        <f t="shared" si="55"/>
        <v xml:space="preserve">  </v>
      </c>
      <c r="M152" s="3" t="str">
        <f t="shared" si="62"/>
        <v xml:space="preserve">  </v>
      </c>
      <c r="N152" s="3" t="str">
        <f t="shared" si="46"/>
        <v xml:space="preserve">  </v>
      </c>
      <c r="O152" s="3" t="str">
        <f t="shared" si="56"/>
        <v xml:space="preserve">  </v>
      </c>
      <c r="P152" s="3" t="str">
        <f t="shared" si="48"/>
        <v xml:space="preserve">  </v>
      </c>
      <c r="Q152" s="4"/>
      <c r="R152" s="9"/>
      <c r="S152" s="6" t="str">
        <f t="shared" si="57"/>
        <v xml:space="preserve">  </v>
      </c>
      <c r="T152" s="5" t="str">
        <f t="shared" si="49"/>
        <v xml:space="preserve">  </v>
      </c>
      <c r="U152" s="9"/>
      <c r="V152" s="2" t="str">
        <f t="shared" si="58"/>
        <v xml:space="preserve">  </v>
      </c>
      <c r="W152" s="2" t="str">
        <f t="shared" si="50"/>
        <v xml:space="preserve">  </v>
      </c>
      <c r="X152" s="4"/>
      <c r="Y152" s="1" t="str">
        <f t="shared" si="63"/>
        <v xml:space="preserve">  </v>
      </c>
      <c r="Z152" s="1" t="str">
        <f t="shared" si="59"/>
        <v xml:space="preserve">  </v>
      </c>
      <c r="AA152" s="3" t="str">
        <f t="shared" si="47"/>
        <v xml:space="preserve">  </v>
      </c>
      <c r="AB152" s="3" t="str">
        <f t="shared" si="64"/>
        <v xml:space="preserve">  </v>
      </c>
      <c r="AC152" s="3" t="str">
        <f t="shared" si="65"/>
        <v xml:space="preserve">  </v>
      </c>
      <c r="AD152" s="4"/>
    </row>
    <row r="153" spans="2:30" x14ac:dyDescent="0.25">
      <c r="B153" t="str">
        <f t="shared" si="51"/>
        <v xml:space="preserve">  </v>
      </c>
      <c r="C153" s="4"/>
      <c r="D153" s="1" t="str">
        <f t="shared" si="60"/>
        <v xml:space="preserve">  </v>
      </c>
      <c r="E153" s="1">
        <f t="shared" si="45"/>
        <v>0</v>
      </c>
      <c r="F153" s="1" t="str">
        <f t="shared" si="52"/>
        <v xml:space="preserve">  </v>
      </c>
      <c r="G153" s="1" t="str">
        <f t="shared" si="53"/>
        <v xml:space="preserve">  </v>
      </c>
      <c r="I153" s="8"/>
      <c r="J153" s="7" t="str">
        <f t="shared" si="54"/>
        <v xml:space="preserve">  </v>
      </c>
      <c r="K153" s="2" t="str">
        <f t="shared" si="61"/>
        <v xml:space="preserve">  </v>
      </c>
      <c r="L153" s="3" t="str">
        <f t="shared" si="55"/>
        <v xml:space="preserve">  </v>
      </c>
      <c r="M153" s="3" t="str">
        <f t="shared" si="62"/>
        <v xml:space="preserve">  </v>
      </c>
      <c r="N153" s="3" t="str">
        <f t="shared" si="46"/>
        <v xml:space="preserve">  </v>
      </c>
      <c r="O153" s="3" t="str">
        <f t="shared" si="56"/>
        <v xml:space="preserve">  </v>
      </c>
      <c r="P153" s="3" t="str">
        <f t="shared" si="48"/>
        <v xml:space="preserve">  </v>
      </c>
      <c r="Q153" s="4"/>
      <c r="R153" s="9"/>
      <c r="S153" s="6" t="str">
        <f t="shared" si="57"/>
        <v xml:space="preserve">  </v>
      </c>
      <c r="T153" s="5" t="str">
        <f t="shared" si="49"/>
        <v xml:space="preserve">  </v>
      </c>
      <c r="U153" s="9"/>
      <c r="V153" s="2" t="str">
        <f t="shared" si="58"/>
        <v xml:space="preserve">  </v>
      </c>
      <c r="W153" s="2" t="str">
        <f t="shared" si="50"/>
        <v xml:space="preserve">  </v>
      </c>
      <c r="X153" s="4"/>
      <c r="Y153" s="1" t="str">
        <f t="shared" si="63"/>
        <v xml:space="preserve">  </v>
      </c>
      <c r="Z153" s="1" t="str">
        <f t="shared" si="59"/>
        <v xml:space="preserve">  </v>
      </c>
      <c r="AA153" s="3" t="str">
        <f t="shared" si="47"/>
        <v xml:space="preserve">  </v>
      </c>
      <c r="AB153" s="3" t="str">
        <f t="shared" si="64"/>
        <v xml:space="preserve">  </v>
      </c>
      <c r="AC153" s="3" t="str">
        <f t="shared" si="65"/>
        <v xml:space="preserve">  </v>
      </c>
      <c r="AD153" s="4"/>
    </row>
    <row r="154" spans="2:30" x14ac:dyDescent="0.25">
      <c r="B154" t="str">
        <f t="shared" si="51"/>
        <v xml:space="preserve">  </v>
      </c>
      <c r="C154" s="4"/>
      <c r="D154" s="1" t="str">
        <f t="shared" si="60"/>
        <v xml:space="preserve">  </v>
      </c>
      <c r="E154" s="1">
        <f t="shared" si="45"/>
        <v>0</v>
      </c>
      <c r="F154" s="1" t="str">
        <f t="shared" si="52"/>
        <v xml:space="preserve">  </v>
      </c>
      <c r="G154" s="1" t="str">
        <f t="shared" si="53"/>
        <v xml:space="preserve">  </v>
      </c>
      <c r="I154" s="8"/>
      <c r="J154" s="7" t="str">
        <f t="shared" si="54"/>
        <v xml:space="preserve">  </v>
      </c>
      <c r="K154" s="2" t="str">
        <f t="shared" si="61"/>
        <v xml:space="preserve">  </v>
      </c>
      <c r="L154" s="3" t="str">
        <f t="shared" si="55"/>
        <v xml:space="preserve">  </v>
      </c>
      <c r="M154" s="3" t="str">
        <f t="shared" si="62"/>
        <v xml:space="preserve">  </v>
      </c>
      <c r="N154" s="3" t="str">
        <f t="shared" si="46"/>
        <v xml:space="preserve">  </v>
      </c>
      <c r="O154" s="3" t="str">
        <f t="shared" si="56"/>
        <v xml:space="preserve">  </v>
      </c>
      <c r="P154" s="3" t="str">
        <f t="shared" si="48"/>
        <v xml:space="preserve">  </v>
      </c>
      <c r="Q154" s="4"/>
      <c r="R154" s="9"/>
      <c r="S154" s="6" t="str">
        <f t="shared" si="57"/>
        <v xml:space="preserve">  </v>
      </c>
      <c r="T154" s="5" t="str">
        <f t="shared" si="49"/>
        <v xml:space="preserve">  </v>
      </c>
      <c r="U154" s="9"/>
      <c r="V154" s="2" t="str">
        <f t="shared" si="58"/>
        <v xml:space="preserve">  </v>
      </c>
      <c r="W154" s="2" t="str">
        <f t="shared" si="50"/>
        <v xml:space="preserve">  </v>
      </c>
      <c r="X154" s="4"/>
      <c r="Y154" s="1" t="str">
        <f t="shared" si="63"/>
        <v xml:space="preserve">  </v>
      </c>
      <c r="Z154" s="1" t="str">
        <f t="shared" si="59"/>
        <v xml:space="preserve">  </v>
      </c>
      <c r="AA154" s="3" t="str">
        <f t="shared" si="47"/>
        <v xml:space="preserve">  </v>
      </c>
      <c r="AB154" s="3" t="str">
        <f t="shared" si="64"/>
        <v xml:space="preserve">  </v>
      </c>
      <c r="AC154" s="3" t="str">
        <f t="shared" si="65"/>
        <v xml:space="preserve">  </v>
      </c>
      <c r="AD154" s="4"/>
    </row>
    <row r="155" spans="2:30" x14ac:dyDescent="0.25">
      <c r="B155" t="str">
        <f t="shared" si="51"/>
        <v xml:space="preserve">  </v>
      </c>
      <c r="C155" s="4"/>
      <c r="D155" s="1" t="str">
        <f t="shared" si="60"/>
        <v xml:space="preserve">  </v>
      </c>
      <c r="E155" s="1">
        <f t="shared" si="45"/>
        <v>0</v>
      </c>
      <c r="F155" s="1" t="str">
        <f t="shared" si="52"/>
        <v xml:space="preserve">  </v>
      </c>
      <c r="G155" s="1" t="str">
        <f t="shared" si="53"/>
        <v xml:space="preserve">  </v>
      </c>
      <c r="I155" s="8"/>
      <c r="J155" s="7" t="str">
        <f t="shared" si="54"/>
        <v xml:space="preserve">  </v>
      </c>
      <c r="K155" s="2" t="str">
        <f t="shared" si="61"/>
        <v xml:space="preserve">  </v>
      </c>
      <c r="L155" s="3" t="str">
        <f t="shared" si="55"/>
        <v xml:space="preserve">  </v>
      </c>
      <c r="M155" s="3" t="str">
        <f t="shared" si="62"/>
        <v xml:space="preserve">  </v>
      </c>
      <c r="N155" s="3" t="str">
        <f t="shared" si="46"/>
        <v xml:space="preserve">  </v>
      </c>
      <c r="O155" s="3" t="str">
        <f t="shared" si="56"/>
        <v xml:space="preserve">  </v>
      </c>
      <c r="P155" s="3" t="str">
        <f t="shared" si="48"/>
        <v xml:space="preserve">  </v>
      </c>
      <c r="Q155" s="4"/>
      <c r="R155" s="9"/>
      <c r="S155" s="6" t="str">
        <f t="shared" si="57"/>
        <v xml:space="preserve">  </v>
      </c>
      <c r="T155" s="5" t="str">
        <f t="shared" si="49"/>
        <v xml:space="preserve">  </v>
      </c>
      <c r="U155" s="9"/>
      <c r="V155" s="2" t="str">
        <f t="shared" si="58"/>
        <v xml:space="preserve">  </v>
      </c>
      <c r="W155" s="2" t="str">
        <f t="shared" si="50"/>
        <v xml:space="preserve">  </v>
      </c>
      <c r="X155" s="4"/>
      <c r="Y155" s="1" t="str">
        <f t="shared" si="63"/>
        <v xml:space="preserve">  </v>
      </c>
      <c r="Z155" s="1" t="str">
        <f t="shared" si="59"/>
        <v xml:space="preserve">  </v>
      </c>
      <c r="AA155" s="3" t="str">
        <f t="shared" si="47"/>
        <v xml:space="preserve">  </v>
      </c>
      <c r="AB155" s="3" t="str">
        <f t="shared" si="64"/>
        <v xml:space="preserve">  </v>
      </c>
      <c r="AC155" s="3" t="str">
        <f t="shared" si="65"/>
        <v xml:space="preserve">  </v>
      </c>
      <c r="AD155" s="4"/>
    </row>
    <row r="156" spans="2:30" x14ac:dyDescent="0.25">
      <c r="B156" t="str">
        <f t="shared" si="51"/>
        <v xml:space="preserve">  </v>
      </c>
      <c r="C156" s="4"/>
      <c r="D156" s="1" t="str">
        <f t="shared" si="60"/>
        <v xml:space="preserve">  </v>
      </c>
      <c r="E156" s="1">
        <f t="shared" si="45"/>
        <v>0</v>
      </c>
      <c r="F156" s="1" t="str">
        <f t="shared" si="52"/>
        <v xml:space="preserve">  </v>
      </c>
      <c r="G156" s="1" t="str">
        <f t="shared" si="53"/>
        <v xml:space="preserve">  </v>
      </c>
      <c r="I156" s="8"/>
      <c r="J156" s="7" t="str">
        <f t="shared" si="54"/>
        <v xml:space="preserve">  </v>
      </c>
      <c r="K156" s="2" t="str">
        <f t="shared" si="61"/>
        <v xml:space="preserve">  </v>
      </c>
      <c r="L156" s="3" t="str">
        <f t="shared" si="55"/>
        <v xml:space="preserve">  </v>
      </c>
      <c r="M156" s="3" t="str">
        <f t="shared" si="62"/>
        <v xml:space="preserve">  </v>
      </c>
      <c r="N156" s="3" t="str">
        <f t="shared" si="46"/>
        <v xml:space="preserve">  </v>
      </c>
      <c r="O156" s="3" t="str">
        <f t="shared" si="56"/>
        <v xml:space="preserve">  </v>
      </c>
      <c r="P156" s="3" t="str">
        <f t="shared" si="48"/>
        <v xml:space="preserve">  </v>
      </c>
      <c r="Q156" s="4"/>
      <c r="R156" s="9"/>
      <c r="S156" s="6" t="str">
        <f t="shared" si="57"/>
        <v xml:space="preserve">  </v>
      </c>
      <c r="T156" s="5" t="str">
        <f t="shared" si="49"/>
        <v xml:space="preserve">  </v>
      </c>
      <c r="U156" s="9"/>
      <c r="V156" s="2" t="str">
        <f t="shared" si="58"/>
        <v xml:space="preserve">  </v>
      </c>
      <c r="W156" s="2" t="str">
        <f t="shared" si="50"/>
        <v xml:space="preserve">  </v>
      </c>
      <c r="X156" s="4"/>
      <c r="Y156" s="1" t="str">
        <f t="shared" si="63"/>
        <v xml:space="preserve">  </v>
      </c>
      <c r="Z156" s="1" t="str">
        <f t="shared" si="59"/>
        <v xml:space="preserve">  </v>
      </c>
      <c r="AA156" s="3" t="str">
        <f t="shared" si="47"/>
        <v xml:space="preserve">  </v>
      </c>
      <c r="AB156" s="3" t="str">
        <f t="shared" si="64"/>
        <v xml:space="preserve">  </v>
      </c>
      <c r="AC156" s="3" t="str">
        <f t="shared" si="65"/>
        <v xml:space="preserve">  </v>
      </c>
      <c r="AD156" s="4"/>
    </row>
    <row r="157" spans="2:30" x14ac:dyDescent="0.25">
      <c r="B157" t="str">
        <f t="shared" si="51"/>
        <v xml:space="preserve">  </v>
      </c>
      <c r="C157" s="4"/>
      <c r="D157" s="1" t="str">
        <f t="shared" si="60"/>
        <v xml:space="preserve">  </v>
      </c>
      <c r="E157" s="1">
        <f t="shared" si="45"/>
        <v>0</v>
      </c>
      <c r="F157" s="1" t="str">
        <f t="shared" si="52"/>
        <v xml:space="preserve">  </v>
      </c>
      <c r="G157" s="1" t="str">
        <f t="shared" si="53"/>
        <v xml:space="preserve">  </v>
      </c>
      <c r="I157" s="8"/>
      <c r="J157" s="7" t="str">
        <f t="shared" si="54"/>
        <v xml:space="preserve">  </v>
      </c>
      <c r="K157" s="2" t="str">
        <f t="shared" si="61"/>
        <v xml:space="preserve">  </v>
      </c>
      <c r="L157" s="3" t="str">
        <f t="shared" si="55"/>
        <v xml:space="preserve">  </v>
      </c>
      <c r="M157" s="3" t="str">
        <f t="shared" si="62"/>
        <v xml:space="preserve">  </v>
      </c>
      <c r="N157" s="3" t="str">
        <f t="shared" si="46"/>
        <v xml:space="preserve">  </v>
      </c>
      <c r="O157" s="3" t="str">
        <f t="shared" si="56"/>
        <v xml:space="preserve">  </v>
      </c>
      <c r="P157" s="3" t="str">
        <f t="shared" si="48"/>
        <v xml:space="preserve">  </v>
      </c>
      <c r="Q157" s="4"/>
      <c r="R157" s="9"/>
      <c r="S157" s="6" t="str">
        <f t="shared" si="57"/>
        <v xml:space="preserve">  </v>
      </c>
      <c r="T157" s="5" t="str">
        <f t="shared" si="49"/>
        <v xml:space="preserve">  </v>
      </c>
      <c r="U157" s="9"/>
      <c r="V157" s="2" t="str">
        <f t="shared" si="58"/>
        <v xml:space="preserve">  </v>
      </c>
      <c r="W157" s="2" t="str">
        <f t="shared" si="50"/>
        <v xml:space="preserve">  </v>
      </c>
      <c r="X157" s="4"/>
      <c r="Y157" s="1" t="str">
        <f t="shared" si="63"/>
        <v xml:space="preserve">  </v>
      </c>
      <c r="Z157" s="1" t="str">
        <f t="shared" si="59"/>
        <v xml:space="preserve">  </v>
      </c>
      <c r="AA157" s="3" t="str">
        <f t="shared" si="47"/>
        <v xml:space="preserve">  </v>
      </c>
      <c r="AB157" s="3" t="str">
        <f t="shared" si="64"/>
        <v xml:space="preserve">  </v>
      </c>
      <c r="AC157" s="3" t="str">
        <f t="shared" si="65"/>
        <v xml:space="preserve">  </v>
      </c>
      <c r="AD157" s="4"/>
    </row>
    <row r="158" spans="2:30" x14ac:dyDescent="0.25">
      <c r="B158" t="str">
        <f t="shared" si="51"/>
        <v xml:space="preserve">  </v>
      </c>
      <c r="C158" s="4"/>
      <c r="D158" s="1" t="str">
        <f t="shared" si="60"/>
        <v xml:space="preserve">  </v>
      </c>
      <c r="E158" s="1">
        <f t="shared" si="45"/>
        <v>0</v>
      </c>
      <c r="F158" s="1" t="str">
        <f t="shared" si="52"/>
        <v xml:space="preserve">  </v>
      </c>
      <c r="G158" s="1" t="str">
        <f t="shared" si="53"/>
        <v xml:space="preserve">  </v>
      </c>
      <c r="I158" s="8"/>
      <c r="J158" s="7" t="str">
        <f t="shared" si="54"/>
        <v xml:space="preserve">  </v>
      </c>
      <c r="K158" s="2" t="str">
        <f t="shared" si="61"/>
        <v xml:space="preserve">  </v>
      </c>
      <c r="L158" s="3" t="str">
        <f t="shared" si="55"/>
        <v xml:space="preserve">  </v>
      </c>
      <c r="M158" s="3" t="str">
        <f t="shared" si="62"/>
        <v xml:space="preserve">  </v>
      </c>
      <c r="N158" s="3" t="str">
        <f t="shared" si="46"/>
        <v xml:space="preserve">  </v>
      </c>
      <c r="O158" s="3" t="str">
        <f t="shared" si="56"/>
        <v xml:space="preserve">  </v>
      </c>
      <c r="P158" s="3" t="str">
        <f t="shared" si="48"/>
        <v xml:space="preserve">  </v>
      </c>
      <c r="Q158" s="4"/>
      <c r="R158" s="9"/>
      <c r="S158" s="6" t="str">
        <f t="shared" si="57"/>
        <v xml:space="preserve">  </v>
      </c>
      <c r="T158" s="5" t="str">
        <f t="shared" si="49"/>
        <v xml:space="preserve">  </v>
      </c>
      <c r="U158" s="9"/>
      <c r="V158" s="2" t="str">
        <f t="shared" si="58"/>
        <v xml:space="preserve">  </v>
      </c>
      <c r="W158" s="2" t="str">
        <f t="shared" si="50"/>
        <v xml:space="preserve">  </v>
      </c>
      <c r="X158" s="4"/>
      <c r="Y158" s="1" t="str">
        <f t="shared" si="63"/>
        <v xml:space="preserve">  </v>
      </c>
      <c r="Z158" s="1" t="str">
        <f t="shared" si="59"/>
        <v xml:space="preserve">  </v>
      </c>
      <c r="AA158" s="3" t="str">
        <f t="shared" si="47"/>
        <v xml:space="preserve">  </v>
      </c>
      <c r="AB158" s="3" t="str">
        <f t="shared" si="64"/>
        <v xml:space="preserve">  </v>
      </c>
      <c r="AC158" s="3" t="str">
        <f t="shared" si="65"/>
        <v xml:space="preserve">  </v>
      </c>
      <c r="AD158" s="4"/>
    </row>
    <row r="159" spans="2:30" x14ac:dyDescent="0.25">
      <c r="B159" t="str">
        <f t="shared" si="51"/>
        <v xml:space="preserve">  </v>
      </c>
      <c r="C159" s="4"/>
      <c r="D159" s="1" t="str">
        <f t="shared" si="60"/>
        <v xml:space="preserve">  </v>
      </c>
      <c r="E159" s="1">
        <f t="shared" si="45"/>
        <v>0</v>
      </c>
      <c r="F159" s="1" t="str">
        <f t="shared" si="52"/>
        <v xml:space="preserve">  </v>
      </c>
      <c r="G159" s="1" t="str">
        <f t="shared" si="53"/>
        <v xml:space="preserve">  </v>
      </c>
      <c r="I159" s="8"/>
      <c r="J159" s="7" t="str">
        <f t="shared" si="54"/>
        <v xml:space="preserve">  </v>
      </c>
      <c r="K159" s="2" t="str">
        <f t="shared" si="61"/>
        <v xml:space="preserve">  </v>
      </c>
      <c r="L159" s="3" t="str">
        <f t="shared" si="55"/>
        <v xml:space="preserve">  </v>
      </c>
      <c r="M159" s="3" t="str">
        <f t="shared" si="62"/>
        <v xml:space="preserve">  </v>
      </c>
      <c r="N159" s="3" t="str">
        <f t="shared" si="46"/>
        <v xml:space="preserve">  </v>
      </c>
      <c r="O159" s="3" t="str">
        <f t="shared" si="56"/>
        <v xml:space="preserve">  </v>
      </c>
      <c r="P159" s="3" t="str">
        <f t="shared" si="48"/>
        <v xml:space="preserve">  </v>
      </c>
      <c r="Q159" s="4"/>
      <c r="R159" s="9"/>
      <c r="S159" s="6" t="str">
        <f t="shared" si="57"/>
        <v xml:space="preserve">  </v>
      </c>
      <c r="T159" s="5" t="str">
        <f t="shared" si="49"/>
        <v xml:space="preserve">  </v>
      </c>
      <c r="U159" s="9"/>
      <c r="V159" s="2" t="str">
        <f t="shared" si="58"/>
        <v xml:space="preserve">  </v>
      </c>
      <c r="W159" s="2" t="str">
        <f t="shared" si="50"/>
        <v xml:space="preserve">  </v>
      </c>
      <c r="X159" s="4"/>
      <c r="Y159" s="1" t="str">
        <f t="shared" si="63"/>
        <v xml:space="preserve">  </v>
      </c>
      <c r="Z159" s="1" t="str">
        <f t="shared" si="59"/>
        <v xml:space="preserve">  </v>
      </c>
      <c r="AA159" s="3" t="str">
        <f t="shared" si="47"/>
        <v xml:space="preserve">  </v>
      </c>
      <c r="AB159" s="3" t="str">
        <f t="shared" si="64"/>
        <v xml:space="preserve">  </v>
      </c>
      <c r="AC159" s="3" t="str">
        <f t="shared" si="65"/>
        <v xml:space="preserve">  </v>
      </c>
      <c r="AD159" s="4"/>
    </row>
    <row r="160" spans="2:30" x14ac:dyDescent="0.25">
      <c r="B160" t="str">
        <f t="shared" si="51"/>
        <v xml:space="preserve">  </v>
      </c>
      <c r="C160" s="4"/>
      <c r="D160" s="1" t="str">
        <f t="shared" si="60"/>
        <v xml:space="preserve">  </v>
      </c>
      <c r="E160" s="1">
        <f t="shared" si="45"/>
        <v>0</v>
      </c>
      <c r="F160" s="1" t="str">
        <f t="shared" si="52"/>
        <v xml:space="preserve">  </v>
      </c>
      <c r="G160" s="1" t="str">
        <f t="shared" si="53"/>
        <v xml:space="preserve">  </v>
      </c>
      <c r="I160" s="8"/>
      <c r="J160" s="7" t="str">
        <f t="shared" si="54"/>
        <v xml:space="preserve">  </v>
      </c>
      <c r="K160" s="2" t="str">
        <f t="shared" si="61"/>
        <v xml:space="preserve">  </v>
      </c>
      <c r="L160" s="3" t="str">
        <f t="shared" si="55"/>
        <v xml:space="preserve">  </v>
      </c>
      <c r="M160" s="3" t="str">
        <f t="shared" si="62"/>
        <v xml:space="preserve">  </v>
      </c>
      <c r="N160" s="3" t="str">
        <f t="shared" si="46"/>
        <v xml:space="preserve">  </v>
      </c>
      <c r="O160" s="3" t="str">
        <f t="shared" si="56"/>
        <v xml:space="preserve">  </v>
      </c>
      <c r="P160" s="3" t="str">
        <f t="shared" si="48"/>
        <v xml:space="preserve">  </v>
      </c>
      <c r="Q160" s="4"/>
      <c r="R160" s="9"/>
      <c r="S160" s="6" t="str">
        <f t="shared" si="57"/>
        <v xml:space="preserve">  </v>
      </c>
      <c r="T160" s="5" t="str">
        <f t="shared" si="49"/>
        <v xml:space="preserve">  </v>
      </c>
      <c r="U160" s="9"/>
      <c r="V160" s="2" t="str">
        <f t="shared" si="58"/>
        <v xml:space="preserve">  </v>
      </c>
      <c r="W160" s="2" t="str">
        <f t="shared" si="50"/>
        <v xml:space="preserve">  </v>
      </c>
      <c r="X160" s="4"/>
      <c r="Y160" s="1" t="str">
        <f t="shared" si="63"/>
        <v xml:space="preserve">  </v>
      </c>
      <c r="Z160" s="1" t="str">
        <f t="shared" si="59"/>
        <v xml:space="preserve">  </v>
      </c>
      <c r="AA160" s="3" t="str">
        <f t="shared" si="47"/>
        <v xml:space="preserve">  </v>
      </c>
      <c r="AB160" s="3" t="str">
        <f t="shared" si="64"/>
        <v xml:space="preserve">  </v>
      </c>
      <c r="AC160" s="3" t="str">
        <f t="shared" si="65"/>
        <v xml:space="preserve">  </v>
      </c>
      <c r="AD160" s="4"/>
    </row>
    <row r="161" spans="2:30" x14ac:dyDescent="0.25">
      <c r="B161" t="str">
        <f t="shared" si="51"/>
        <v xml:space="preserve">  </v>
      </c>
      <c r="C161" s="4"/>
      <c r="D161" s="1" t="str">
        <f t="shared" si="60"/>
        <v xml:space="preserve">  </v>
      </c>
      <c r="E161" s="1">
        <f t="shared" si="45"/>
        <v>0</v>
      </c>
      <c r="F161" s="1" t="str">
        <f t="shared" si="52"/>
        <v xml:space="preserve">  </v>
      </c>
      <c r="G161" s="1" t="str">
        <f t="shared" si="53"/>
        <v xml:space="preserve">  </v>
      </c>
      <c r="I161" s="8"/>
      <c r="J161" s="7" t="str">
        <f t="shared" si="54"/>
        <v xml:space="preserve">  </v>
      </c>
      <c r="K161" s="2" t="str">
        <f t="shared" si="61"/>
        <v xml:space="preserve">  </v>
      </c>
      <c r="L161" s="3" t="str">
        <f t="shared" si="55"/>
        <v xml:space="preserve">  </v>
      </c>
      <c r="M161" s="3" t="str">
        <f t="shared" si="62"/>
        <v xml:space="preserve">  </v>
      </c>
      <c r="N161" s="3" t="str">
        <f t="shared" si="46"/>
        <v xml:space="preserve">  </v>
      </c>
      <c r="O161" s="3" t="str">
        <f t="shared" si="56"/>
        <v xml:space="preserve">  </v>
      </c>
      <c r="P161" s="3" t="str">
        <f t="shared" si="48"/>
        <v xml:space="preserve">  </v>
      </c>
      <c r="Q161" s="4"/>
      <c r="R161" s="9"/>
      <c r="S161" s="6" t="str">
        <f t="shared" si="57"/>
        <v xml:space="preserve">  </v>
      </c>
      <c r="T161" s="5" t="str">
        <f t="shared" si="49"/>
        <v xml:space="preserve">  </v>
      </c>
      <c r="U161" s="9"/>
      <c r="V161" s="2" t="str">
        <f t="shared" si="58"/>
        <v xml:space="preserve">  </v>
      </c>
      <c r="W161" s="2" t="str">
        <f t="shared" si="50"/>
        <v xml:space="preserve">  </v>
      </c>
      <c r="X161" s="4"/>
      <c r="Y161" s="1" t="str">
        <f t="shared" si="63"/>
        <v xml:space="preserve">  </v>
      </c>
      <c r="Z161" s="1" t="str">
        <f t="shared" si="59"/>
        <v xml:space="preserve">  </v>
      </c>
      <c r="AA161" s="3" t="str">
        <f t="shared" si="47"/>
        <v xml:space="preserve">  </v>
      </c>
      <c r="AB161" s="3" t="str">
        <f t="shared" si="64"/>
        <v xml:space="preserve">  </v>
      </c>
      <c r="AC161" s="3" t="str">
        <f t="shared" si="65"/>
        <v xml:space="preserve">  </v>
      </c>
      <c r="AD161" s="4"/>
    </row>
    <row r="162" spans="2:30" x14ac:dyDescent="0.25">
      <c r="B162" t="str">
        <f t="shared" si="51"/>
        <v xml:space="preserve">  </v>
      </c>
      <c r="C162" s="4"/>
      <c r="D162" s="1" t="str">
        <f t="shared" si="60"/>
        <v xml:space="preserve">  </v>
      </c>
      <c r="E162" s="1">
        <f t="shared" si="45"/>
        <v>0</v>
      </c>
      <c r="F162" s="1" t="str">
        <f t="shared" si="52"/>
        <v xml:space="preserve">  </v>
      </c>
      <c r="G162" s="1" t="str">
        <f t="shared" si="53"/>
        <v xml:space="preserve">  </v>
      </c>
      <c r="I162" s="8"/>
      <c r="J162" s="7" t="str">
        <f t="shared" si="54"/>
        <v xml:space="preserve">  </v>
      </c>
      <c r="K162" s="2" t="str">
        <f t="shared" si="61"/>
        <v xml:space="preserve">  </v>
      </c>
      <c r="L162" s="3" t="str">
        <f t="shared" si="55"/>
        <v xml:space="preserve">  </v>
      </c>
      <c r="M162" s="3" t="str">
        <f t="shared" si="62"/>
        <v xml:space="preserve">  </v>
      </c>
      <c r="N162" s="3" t="str">
        <f t="shared" si="46"/>
        <v xml:space="preserve">  </v>
      </c>
      <c r="O162" s="3" t="str">
        <f t="shared" si="56"/>
        <v xml:space="preserve">  </v>
      </c>
      <c r="P162" s="3" t="str">
        <f t="shared" si="48"/>
        <v xml:space="preserve">  </v>
      </c>
      <c r="Q162" s="4"/>
      <c r="R162" s="9"/>
      <c r="S162" s="6" t="str">
        <f t="shared" si="57"/>
        <v xml:space="preserve">  </v>
      </c>
      <c r="T162" s="5" t="str">
        <f t="shared" si="49"/>
        <v xml:space="preserve">  </v>
      </c>
      <c r="U162" s="9"/>
      <c r="V162" s="2" t="str">
        <f t="shared" si="58"/>
        <v xml:space="preserve">  </v>
      </c>
      <c r="W162" s="2" t="str">
        <f t="shared" si="50"/>
        <v xml:space="preserve">  </v>
      </c>
      <c r="X162" s="4"/>
      <c r="Y162" s="1" t="str">
        <f t="shared" si="63"/>
        <v xml:space="preserve">  </v>
      </c>
      <c r="Z162" s="1" t="str">
        <f t="shared" si="59"/>
        <v xml:space="preserve">  </v>
      </c>
      <c r="AA162" s="3" t="str">
        <f t="shared" si="47"/>
        <v xml:space="preserve">  </v>
      </c>
      <c r="AB162" s="3" t="str">
        <f t="shared" si="64"/>
        <v xml:space="preserve">  </v>
      </c>
      <c r="AC162" s="3" t="str">
        <f t="shared" si="65"/>
        <v xml:space="preserve">  </v>
      </c>
      <c r="AD162" s="4"/>
    </row>
    <row r="163" spans="2:30" x14ac:dyDescent="0.25">
      <c r="B163" t="str">
        <f t="shared" si="51"/>
        <v xml:space="preserve">  </v>
      </c>
      <c r="C163" s="4"/>
      <c r="D163" s="1" t="str">
        <f t="shared" si="60"/>
        <v xml:space="preserve">  </v>
      </c>
      <c r="E163" s="1">
        <f t="shared" si="45"/>
        <v>0</v>
      </c>
      <c r="F163" s="1" t="str">
        <f t="shared" si="52"/>
        <v xml:space="preserve">  </v>
      </c>
      <c r="G163" s="1" t="str">
        <f t="shared" si="53"/>
        <v xml:space="preserve">  </v>
      </c>
      <c r="I163" s="8"/>
      <c r="J163" s="7" t="str">
        <f t="shared" si="54"/>
        <v xml:space="preserve">  </v>
      </c>
      <c r="K163" s="2" t="str">
        <f t="shared" si="61"/>
        <v xml:space="preserve">  </v>
      </c>
      <c r="L163" s="3" t="str">
        <f t="shared" si="55"/>
        <v xml:space="preserve">  </v>
      </c>
      <c r="M163" s="3" t="str">
        <f t="shared" si="62"/>
        <v xml:space="preserve">  </v>
      </c>
      <c r="N163" s="3" t="str">
        <f t="shared" si="46"/>
        <v xml:space="preserve">  </v>
      </c>
      <c r="O163" s="3" t="str">
        <f t="shared" si="56"/>
        <v xml:space="preserve">  </v>
      </c>
      <c r="P163" s="3" t="str">
        <f t="shared" si="48"/>
        <v xml:space="preserve">  </v>
      </c>
      <c r="Q163" s="4"/>
      <c r="R163" s="9"/>
      <c r="S163" s="6" t="str">
        <f t="shared" si="57"/>
        <v xml:space="preserve">  </v>
      </c>
      <c r="T163" s="5" t="str">
        <f t="shared" si="49"/>
        <v xml:space="preserve">  </v>
      </c>
      <c r="U163" s="9"/>
      <c r="V163" s="2" t="str">
        <f t="shared" si="58"/>
        <v xml:space="preserve">  </v>
      </c>
      <c r="W163" s="2" t="str">
        <f t="shared" si="50"/>
        <v xml:space="preserve">  </v>
      </c>
      <c r="X163" s="4"/>
      <c r="Y163" s="1" t="str">
        <f t="shared" si="63"/>
        <v xml:space="preserve">  </v>
      </c>
      <c r="Z163" s="1" t="str">
        <f t="shared" si="59"/>
        <v xml:space="preserve">  </v>
      </c>
      <c r="AA163" s="3" t="str">
        <f t="shared" si="47"/>
        <v xml:space="preserve">  </v>
      </c>
      <c r="AB163" s="3" t="str">
        <f t="shared" si="64"/>
        <v xml:space="preserve">  </v>
      </c>
      <c r="AC163" s="3" t="str">
        <f t="shared" si="65"/>
        <v xml:space="preserve">  </v>
      </c>
      <c r="AD163" s="4"/>
    </row>
    <row r="164" spans="2:30" x14ac:dyDescent="0.25">
      <c r="B164" t="str">
        <f t="shared" si="51"/>
        <v xml:space="preserve">  </v>
      </c>
      <c r="C164" s="4"/>
      <c r="D164" s="1" t="str">
        <f t="shared" si="60"/>
        <v xml:space="preserve">  </v>
      </c>
      <c r="E164" s="1">
        <f t="shared" si="45"/>
        <v>0</v>
      </c>
      <c r="F164" s="1" t="str">
        <f t="shared" si="52"/>
        <v xml:space="preserve">  </v>
      </c>
      <c r="G164" s="1" t="str">
        <f t="shared" si="53"/>
        <v xml:space="preserve">  </v>
      </c>
      <c r="I164" s="8"/>
      <c r="J164" s="7" t="str">
        <f t="shared" si="54"/>
        <v xml:space="preserve">  </v>
      </c>
      <c r="K164" s="2" t="str">
        <f t="shared" si="61"/>
        <v xml:space="preserve">  </v>
      </c>
      <c r="L164" s="3" t="str">
        <f t="shared" si="55"/>
        <v xml:space="preserve">  </v>
      </c>
      <c r="M164" s="3" t="str">
        <f t="shared" si="62"/>
        <v xml:space="preserve">  </v>
      </c>
      <c r="N164" s="3" t="str">
        <f t="shared" si="46"/>
        <v xml:space="preserve">  </v>
      </c>
      <c r="O164" s="3" t="str">
        <f t="shared" si="56"/>
        <v xml:space="preserve">  </v>
      </c>
      <c r="P164" s="3" t="str">
        <f t="shared" si="48"/>
        <v xml:space="preserve">  </v>
      </c>
      <c r="Q164" s="4"/>
      <c r="R164" s="9"/>
      <c r="S164" s="6" t="str">
        <f t="shared" si="57"/>
        <v xml:space="preserve">  </v>
      </c>
      <c r="T164" s="5" t="str">
        <f t="shared" si="49"/>
        <v xml:space="preserve">  </v>
      </c>
      <c r="U164" s="9"/>
      <c r="V164" s="2" t="str">
        <f t="shared" si="58"/>
        <v xml:space="preserve">  </v>
      </c>
      <c r="W164" s="2" t="str">
        <f t="shared" si="50"/>
        <v xml:space="preserve">  </v>
      </c>
      <c r="X164" s="4"/>
      <c r="Y164" s="1" t="str">
        <f t="shared" si="63"/>
        <v xml:space="preserve">  </v>
      </c>
      <c r="Z164" s="1" t="str">
        <f t="shared" si="59"/>
        <v xml:space="preserve">  </v>
      </c>
      <c r="AA164" s="3" t="str">
        <f t="shared" si="47"/>
        <v xml:space="preserve">  </v>
      </c>
      <c r="AB164" s="3" t="str">
        <f t="shared" si="64"/>
        <v xml:space="preserve">  </v>
      </c>
      <c r="AC164" s="3" t="str">
        <f t="shared" si="65"/>
        <v xml:space="preserve">  </v>
      </c>
      <c r="AD164" s="4"/>
    </row>
    <row r="165" spans="2:30" x14ac:dyDescent="0.25">
      <c r="B165" t="str">
        <f t="shared" si="51"/>
        <v xml:space="preserve">  </v>
      </c>
      <c r="C165" s="4"/>
      <c r="D165" s="1" t="str">
        <f t="shared" si="60"/>
        <v xml:space="preserve">  </v>
      </c>
      <c r="E165" s="1">
        <f t="shared" si="45"/>
        <v>0</v>
      </c>
      <c r="F165" s="1" t="str">
        <f t="shared" si="52"/>
        <v xml:space="preserve">  </v>
      </c>
      <c r="G165" s="1" t="str">
        <f t="shared" si="53"/>
        <v xml:space="preserve">  </v>
      </c>
      <c r="I165" s="8"/>
      <c r="J165" s="7" t="str">
        <f t="shared" si="54"/>
        <v xml:space="preserve">  </v>
      </c>
      <c r="K165" s="2" t="str">
        <f t="shared" si="61"/>
        <v xml:space="preserve">  </v>
      </c>
      <c r="L165" s="3" t="str">
        <f t="shared" si="55"/>
        <v xml:space="preserve">  </v>
      </c>
      <c r="M165" s="3" t="str">
        <f t="shared" si="62"/>
        <v xml:space="preserve">  </v>
      </c>
      <c r="N165" s="3" t="str">
        <f t="shared" si="46"/>
        <v xml:space="preserve">  </v>
      </c>
      <c r="O165" s="3" t="str">
        <f t="shared" si="56"/>
        <v xml:space="preserve">  </v>
      </c>
      <c r="P165" s="3" t="str">
        <f t="shared" si="48"/>
        <v xml:space="preserve">  </v>
      </c>
      <c r="Q165" s="4"/>
      <c r="R165" s="9"/>
      <c r="S165" s="6" t="str">
        <f t="shared" si="57"/>
        <v xml:space="preserve">  </v>
      </c>
      <c r="T165" s="5" t="str">
        <f t="shared" si="49"/>
        <v xml:space="preserve">  </v>
      </c>
      <c r="U165" s="9"/>
      <c r="V165" s="2" t="str">
        <f t="shared" si="58"/>
        <v xml:space="preserve">  </v>
      </c>
      <c r="W165" s="2" t="str">
        <f t="shared" si="50"/>
        <v xml:space="preserve">  </v>
      </c>
      <c r="X165" s="4"/>
      <c r="Y165" s="1" t="str">
        <f t="shared" si="63"/>
        <v xml:space="preserve">  </v>
      </c>
      <c r="Z165" s="1" t="str">
        <f t="shared" si="59"/>
        <v xml:space="preserve">  </v>
      </c>
      <c r="AA165" s="3" t="str">
        <f t="shared" si="47"/>
        <v xml:space="preserve">  </v>
      </c>
      <c r="AB165" s="3" t="str">
        <f t="shared" si="64"/>
        <v xml:space="preserve">  </v>
      </c>
      <c r="AC165" s="3" t="str">
        <f t="shared" si="65"/>
        <v xml:space="preserve">  </v>
      </c>
      <c r="AD165" s="4"/>
    </row>
    <row r="166" spans="2:30" x14ac:dyDescent="0.25">
      <c r="B166" t="str">
        <f t="shared" si="51"/>
        <v xml:space="preserve">  </v>
      </c>
      <c r="C166" s="4"/>
      <c r="D166" s="1" t="str">
        <f t="shared" si="60"/>
        <v xml:space="preserve">  </v>
      </c>
      <c r="E166" s="1">
        <f t="shared" si="45"/>
        <v>0</v>
      </c>
      <c r="F166" s="1" t="str">
        <f t="shared" si="52"/>
        <v xml:space="preserve">  </v>
      </c>
      <c r="G166" s="1" t="str">
        <f t="shared" si="53"/>
        <v xml:space="preserve">  </v>
      </c>
      <c r="I166" s="8"/>
      <c r="J166" s="7" t="str">
        <f t="shared" si="54"/>
        <v xml:space="preserve">  </v>
      </c>
      <c r="K166" s="2" t="str">
        <f t="shared" si="61"/>
        <v xml:space="preserve">  </v>
      </c>
      <c r="L166" s="3" t="str">
        <f t="shared" si="55"/>
        <v xml:space="preserve">  </v>
      </c>
      <c r="M166" s="3" t="str">
        <f t="shared" si="62"/>
        <v xml:space="preserve">  </v>
      </c>
      <c r="N166" s="3" t="str">
        <f t="shared" si="46"/>
        <v xml:space="preserve">  </v>
      </c>
      <c r="O166" s="3" t="str">
        <f t="shared" si="56"/>
        <v xml:space="preserve">  </v>
      </c>
      <c r="P166" s="3" t="str">
        <f t="shared" si="48"/>
        <v xml:space="preserve">  </v>
      </c>
      <c r="Q166" s="4"/>
      <c r="R166" s="9"/>
      <c r="S166" s="6" t="str">
        <f t="shared" si="57"/>
        <v xml:space="preserve">  </v>
      </c>
      <c r="T166" s="5" t="str">
        <f t="shared" si="49"/>
        <v xml:space="preserve">  </v>
      </c>
      <c r="U166" s="9"/>
      <c r="V166" s="2" t="str">
        <f t="shared" si="58"/>
        <v xml:space="preserve">  </v>
      </c>
      <c r="W166" s="2" t="str">
        <f t="shared" si="50"/>
        <v xml:space="preserve">  </v>
      </c>
      <c r="X166" s="4"/>
      <c r="Y166" s="1" t="str">
        <f t="shared" si="63"/>
        <v xml:space="preserve">  </v>
      </c>
      <c r="Z166" s="1" t="str">
        <f t="shared" si="59"/>
        <v xml:space="preserve">  </v>
      </c>
      <c r="AA166" s="3" t="str">
        <f t="shared" si="47"/>
        <v xml:space="preserve">  </v>
      </c>
      <c r="AB166" s="3" t="str">
        <f t="shared" si="64"/>
        <v xml:space="preserve">  </v>
      </c>
      <c r="AC166" s="3" t="str">
        <f t="shared" si="65"/>
        <v xml:space="preserve">  </v>
      </c>
      <c r="AD166" s="4"/>
    </row>
    <row r="167" spans="2:30" x14ac:dyDescent="0.25">
      <c r="B167" t="str">
        <f t="shared" si="51"/>
        <v xml:space="preserve">  </v>
      </c>
      <c r="C167" s="4"/>
      <c r="D167" s="1" t="str">
        <f t="shared" si="60"/>
        <v xml:space="preserve">  </v>
      </c>
      <c r="E167" s="1">
        <f t="shared" si="45"/>
        <v>0</v>
      </c>
      <c r="F167" s="1" t="str">
        <f t="shared" si="52"/>
        <v xml:space="preserve">  </v>
      </c>
      <c r="G167" s="1" t="str">
        <f t="shared" si="53"/>
        <v xml:space="preserve">  </v>
      </c>
      <c r="I167" s="8"/>
      <c r="J167" s="7" t="str">
        <f t="shared" si="54"/>
        <v xml:space="preserve">  </v>
      </c>
      <c r="K167" s="2" t="str">
        <f t="shared" si="61"/>
        <v xml:space="preserve">  </v>
      </c>
      <c r="L167" s="3" t="str">
        <f t="shared" si="55"/>
        <v xml:space="preserve">  </v>
      </c>
      <c r="M167" s="3" t="str">
        <f t="shared" si="62"/>
        <v xml:space="preserve">  </v>
      </c>
      <c r="N167" s="3" t="str">
        <f t="shared" si="46"/>
        <v xml:space="preserve">  </v>
      </c>
      <c r="O167" s="3" t="str">
        <f t="shared" si="56"/>
        <v xml:space="preserve">  </v>
      </c>
      <c r="P167" s="3" t="str">
        <f t="shared" si="48"/>
        <v xml:space="preserve">  </v>
      </c>
      <c r="Q167" s="4"/>
      <c r="R167" s="9"/>
      <c r="S167" s="6" t="str">
        <f t="shared" si="57"/>
        <v xml:space="preserve">  </v>
      </c>
      <c r="T167" s="5" t="str">
        <f t="shared" si="49"/>
        <v xml:space="preserve">  </v>
      </c>
      <c r="U167" s="9"/>
      <c r="V167" s="2" t="str">
        <f t="shared" si="58"/>
        <v xml:space="preserve">  </v>
      </c>
      <c r="W167" s="2" t="str">
        <f t="shared" si="50"/>
        <v xml:space="preserve">  </v>
      </c>
      <c r="X167" s="4"/>
      <c r="Y167" s="1" t="str">
        <f t="shared" si="63"/>
        <v xml:space="preserve">  </v>
      </c>
      <c r="Z167" s="1" t="str">
        <f t="shared" si="59"/>
        <v xml:space="preserve">  </v>
      </c>
      <c r="AA167" s="3" t="str">
        <f t="shared" si="47"/>
        <v xml:space="preserve">  </v>
      </c>
      <c r="AB167" s="3" t="str">
        <f t="shared" si="64"/>
        <v xml:space="preserve">  </v>
      </c>
      <c r="AC167" s="3" t="str">
        <f t="shared" si="65"/>
        <v xml:space="preserve">  </v>
      </c>
      <c r="AD167" s="4"/>
    </row>
    <row r="168" spans="2:30" x14ac:dyDescent="0.25">
      <c r="B168" t="str">
        <f t="shared" si="51"/>
        <v xml:space="preserve">  </v>
      </c>
      <c r="C168" s="4"/>
      <c r="D168" s="1" t="str">
        <f t="shared" si="60"/>
        <v xml:space="preserve">  </v>
      </c>
      <c r="E168" s="1">
        <f t="shared" si="45"/>
        <v>0</v>
      </c>
      <c r="F168" s="1" t="str">
        <f t="shared" si="52"/>
        <v xml:space="preserve">  </v>
      </c>
      <c r="G168" s="1" t="str">
        <f t="shared" si="53"/>
        <v xml:space="preserve">  </v>
      </c>
      <c r="I168" s="8"/>
      <c r="J168" s="7" t="str">
        <f t="shared" si="54"/>
        <v xml:space="preserve">  </v>
      </c>
      <c r="K168" s="2" t="str">
        <f t="shared" si="61"/>
        <v xml:space="preserve">  </v>
      </c>
      <c r="L168" s="3" t="str">
        <f t="shared" si="55"/>
        <v xml:space="preserve">  </v>
      </c>
      <c r="M168" s="3" t="str">
        <f t="shared" si="62"/>
        <v xml:space="preserve">  </v>
      </c>
      <c r="N168" s="3" t="str">
        <f t="shared" si="46"/>
        <v xml:space="preserve">  </v>
      </c>
      <c r="O168" s="3" t="str">
        <f t="shared" si="56"/>
        <v xml:space="preserve">  </v>
      </c>
      <c r="P168" s="3" t="str">
        <f t="shared" si="48"/>
        <v xml:space="preserve">  </v>
      </c>
      <c r="Q168" s="4"/>
      <c r="R168" s="9"/>
      <c r="S168" s="6" t="str">
        <f t="shared" si="57"/>
        <v xml:space="preserve">  </v>
      </c>
      <c r="T168" s="5" t="str">
        <f t="shared" si="49"/>
        <v xml:space="preserve">  </v>
      </c>
      <c r="U168" s="9"/>
      <c r="V168" s="2" t="str">
        <f t="shared" si="58"/>
        <v xml:space="preserve">  </v>
      </c>
      <c r="W168" s="2" t="str">
        <f t="shared" si="50"/>
        <v xml:space="preserve">  </v>
      </c>
      <c r="X168" s="4"/>
      <c r="Y168" s="1" t="str">
        <f t="shared" si="63"/>
        <v xml:space="preserve">  </v>
      </c>
      <c r="Z168" s="1" t="str">
        <f t="shared" si="59"/>
        <v xml:space="preserve">  </v>
      </c>
      <c r="AA168" s="3" t="str">
        <f t="shared" si="47"/>
        <v xml:space="preserve">  </v>
      </c>
      <c r="AB168" s="3" t="str">
        <f t="shared" si="64"/>
        <v xml:space="preserve">  </v>
      </c>
      <c r="AC168" s="3" t="str">
        <f t="shared" si="65"/>
        <v xml:space="preserve">  </v>
      </c>
      <c r="AD168" s="4"/>
    </row>
    <row r="169" spans="2:30" x14ac:dyDescent="0.25">
      <c r="B169" t="str">
        <f t="shared" si="51"/>
        <v xml:space="preserve">  </v>
      </c>
      <c r="C169" s="4"/>
      <c r="D169" s="1" t="str">
        <f t="shared" si="60"/>
        <v xml:space="preserve">  </v>
      </c>
      <c r="E169" s="1">
        <f t="shared" si="45"/>
        <v>0</v>
      </c>
      <c r="F169" s="1" t="str">
        <f t="shared" si="52"/>
        <v xml:space="preserve">  </v>
      </c>
      <c r="G169" s="1" t="str">
        <f t="shared" si="53"/>
        <v xml:space="preserve">  </v>
      </c>
      <c r="I169" s="8"/>
      <c r="J169" s="7" t="str">
        <f t="shared" si="54"/>
        <v xml:space="preserve">  </v>
      </c>
      <c r="K169" s="2" t="str">
        <f t="shared" si="61"/>
        <v xml:space="preserve">  </v>
      </c>
      <c r="L169" s="3" t="str">
        <f t="shared" si="55"/>
        <v xml:space="preserve">  </v>
      </c>
      <c r="M169" s="3" t="str">
        <f t="shared" si="62"/>
        <v xml:space="preserve">  </v>
      </c>
      <c r="N169" s="3" t="str">
        <f t="shared" si="46"/>
        <v xml:space="preserve">  </v>
      </c>
      <c r="O169" s="3" t="str">
        <f t="shared" si="56"/>
        <v xml:space="preserve">  </v>
      </c>
      <c r="P169" s="3" t="str">
        <f t="shared" si="48"/>
        <v xml:space="preserve">  </v>
      </c>
      <c r="Q169" s="4"/>
      <c r="R169" s="9"/>
      <c r="S169" s="6" t="str">
        <f t="shared" si="57"/>
        <v xml:space="preserve">  </v>
      </c>
      <c r="T169" s="5" t="str">
        <f t="shared" si="49"/>
        <v xml:space="preserve">  </v>
      </c>
      <c r="U169" s="9"/>
      <c r="V169" s="2" t="str">
        <f t="shared" si="58"/>
        <v xml:space="preserve">  </v>
      </c>
      <c r="W169" s="2" t="str">
        <f t="shared" si="50"/>
        <v xml:space="preserve">  </v>
      </c>
      <c r="X169" s="4"/>
      <c r="Y169" s="1" t="str">
        <f t="shared" si="63"/>
        <v xml:space="preserve">  </v>
      </c>
      <c r="Z169" s="1" t="str">
        <f t="shared" si="59"/>
        <v xml:space="preserve">  </v>
      </c>
      <c r="AA169" s="3" t="str">
        <f t="shared" si="47"/>
        <v xml:space="preserve">  </v>
      </c>
      <c r="AB169" s="3" t="str">
        <f t="shared" si="64"/>
        <v xml:space="preserve">  </v>
      </c>
      <c r="AC169" s="3" t="str">
        <f t="shared" si="65"/>
        <v xml:space="preserve">  </v>
      </c>
      <c r="AD169" s="4"/>
    </row>
    <row r="170" spans="2:30" x14ac:dyDescent="0.25">
      <c r="B170" t="str">
        <f t="shared" si="51"/>
        <v xml:space="preserve">  </v>
      </c>
      <c r="C170" s="4"/>
      <c r="D170" s="1" t="str">
        <f t="shared" si="60"/>
        <v xml:space="preserve">  </v>
      </c>
      <c r="E170" s="1">
        <f t="shared" si="45"/>
        <v>0</v>
      </c>
      <c r="F170" s="1" t="str">
        <f t="shared" si="52"/>
        <v xml:space="preserve">  </v>
      </c>
      <c r="G170" s="1" t="str">
        <f t="shared" si="53"/>
        <v xml:space="preserve">  </v>
      </c>
      <c r="I170" s="8"/>
      <c r="J170" s="7" t="str">
        <f t="shared" si="54"/>
        <v xml:space="preserve">  </v>
      </c>
      <c r="K170" s="2" t="str">
        <f t="shared" si="61"/>
        <v xml:space="preserve">  </v>
      </c>
      <c r="L170" s="3" t="str">
        <f t="shared" si="55"/>
        <v xml:space="preserve">  </v>
      </c>
      <c r="M170" s="3" t="str">
        <f t="shared" si="62"/>
        <v xml:space="preserve">  </v>
      </c>
      <c r="N170" s="3" t="str">
        <f t="shared" si="46"/>
        <v xml:space="preserve">  </v>
      </c>
      <c r="O170" s="3" t="str">
        <f t="shared" si="56"/>
        <v xml:space="preserve">  </v>
      </c>
      <c r="P170" s="3" t="str">
        <f t="shared" si="48"/>
        <v xml:space="preserve">  </v>
      </c>
      <c r="Q170" s="4"/>
      <c r="R170" s="9"/>
      <c r="S170" s="6" t="str">
        <f t="shared" si="57"/>
        <v xml:space="preserve">  </v>
      </c>
      <c r="T170" s="5" t="str">
        <f t="shared" si="49"/>
        <v xml:space="preserve">  </v>
      </c>
      <c r="U170" s="9"/>
      <c r="V170" s="2" t="str">
        <f t="shared" si="58"/>
        <v xml:space="preserve">  </v>
      </c>
      <c r="W170" s="2" t="str">
        <f t="shared" si="50"/>
        <v xml:space="preserve">  </v>
      </c>
      <c r="X170" s="4"/>
      <c r="Y170" s="1" t="str">
        <f t="shared" si="63"/>
        <v xml:space="preserve">  </v>
      </c>
      <c r="Z170" s="1" t="str">
        <f t="shared" si="59"/>
        <v xml:space="preserve">  </v>
      </c>
      <c r="AA170" s="3" t="str">
        <f t="shared" si="47"/>
        <v xml:space="preserve">  </v>
      </c>
      <c r="AB170" s="3" t="str">
        <f t="shared" si="64"/>
        <v xml:space="preserve">  </v>
      </c>
      <c r="AC170" s="3" t="str">
        <f t="shared" si="65"/>
        <v xml:space="preserve">  </v>
      </c>
      <c r="AD170" s="4"/>
    </row>
    <row r="171" spans="2:30" x14ac:dyDescent="0.25">
      <c r="B171" t="str">
        <f t="shared" si="51"/>
        <v xml:space="preserve">  </v>
      </c>
      <c r="C171" s="4"/>
      <c r="D171" s="1" t="str">
        <f t="shared" si="60"/>
        <v xml:space="preserve">  </v>
      </c>
      <c r="E171" s="1">
        <f t="shared" si="45"/>
        <v>0</v>
      </c>
      <c r="F171" s="1" t="str">
        <f t="shared" si="52"/>
        <v xml:space="preserve">  </v>
      </c>
      <c r="G171" s="1" t="str">
        <f t="shared" si="53"/>
        <v xml:space="preserve">  </v>
      </c>
      <c r="I171" s="8"/>
      <c r="J171" s="7" t="str">
        <f t="shared" si="54"/>
        <v xml:space="preserve">  </v>
      </c>
      <c r="K171" s="2" t="str">
        <f t="shared" si="61"/>
        <v xml:space="preserve">  </v>
      </c>
      <c r="L171" s="3" t="str">
        <f t="shared" si="55"/>
        <v xml:space="preserve">  </v>
      </c>
      <c r="M171" s="3" t="str">
        <f t="shared" si="62"/>
        <v xml:space="preserve">  </v>
      </c>
      <c r="N171" s="3" t="str">
        <f t="shared" si="46"/>
        <v xml:space="preserve">  </v>
      </c>
      <c r="O171" s="3" t="str">
        <f t="shared" si="56"/>
        <v xml:space="preserve">  </v>
      </c>
      <c r="P171" s="3" t="str">
        <f t="shared" si="48"/>
        <v xml:space="preserve">  </v>
      </c>
      <c r="Q171" s="4"/>
      <c r="R171" s="9"/>
      <c r="S171" s="6" t="str">
        <f t="shared" si="57"/>
        <v xml:space="preserve">  </v>
      </c>
      <c r="T171" s="5" t="str">
        <f t="shared" si="49"/>
        <v xml:space="preserve">  </v>
      </c>
      <c r="U171" s="9"/>
      <c r="V171" s="2" t="str">
        <f t="shared" si="58"/>
        <v xml:space="preserve">  </v>
      </c>
      <c r="W171" s="2" t="str">
        <f t="shared" si="50"/>
        <v xml:space="preserve">  </v>
      </c>
      <c r="X171" s="4"/>
      <c r="Y171" s="1" t="str">
        <f t="shared" si="63"/>
        <v xml:space="preserve">  </v>
      </c>
      <c r="Z171" s="1" t="str">
        <f t="shared" si="59"/>
        <v xml:space="preserve">  </v>
      </c>
      <c r="AA171" s="3" t="str">
        <f t="shared" si="47"/>
        <v xml:space="preserve">  </v>
      </c>
      <c r="AB171" s="3" t="str">
        <f t="shared" si="64"/>
        <v xml:space="preserve">  </v>
      </c>
      <c r="AC171" s="3" t="str">
        <f t="shared" si="65"/>
        <v xml:space="preserve">  </v>
      </c>
      <c r="AD171" s="4"/>
    </row>
    <row r="172" spans="2:30" x14ac:dyDescent="0.25">
      <c r="B172" t="str">
        <f t="shared" si="51"/>
        <v xml:space="preserve">  </v>
      </c>
      <c r="C172" s="4"/>
      <c r="D172" s="1" t="str">
        <f t="shared" si="60"/>
        <v xml:space="preserve">  </v>
      </c>
      <c r="E172" s="1">
        <f t="shared" si="45"/>
        <v>0</v>
      </c>
      <c r="F172" s="1" t="str">
        <f t="shared" si="52"/>
        <v xml:space="preserve">  </v>
      </c>
      <c r="G172" s="1" t="str">
        <f t="shared" si="53"/>
        <v xml:space="preserve">  </v>
      </c>
      <c r="I172" s="8"/>
      <c r="J172" s="7" t="str">
        <f t="shared" si="54"/>
        <v xml:space="preserve">  </v>
      </c>
      <c r="K172" s="2" t="str">
        <f t="shared" si="61"/>
        <v xml:space="preserve">  </v>
      </c>
      <c r="L172" s="3" t="str">
        <f t="shared" si="55"/>
        <v xml:space="preserve">  </v>
      </c>
      <c r="M172" s="3" t="str">
        <f t="shared" si="62"/>
        <v xml:space="preserve">  </v>
      </c>
      <c r="N172" s="3" t="str">
        <f t="shared" si="46"/>
        <v xml:space="preserve">  </v>
      </c>
      <c r="O172" s="3" t="str">
        <f t="shared" si="56"/>
        <v xml:space="preserve">  </v>
      </c>
      <c r="P172" s="3" t="str">
        <f t="shared" si="48"/>
        <v xml:space="preserve">  </v>
      </c>
      <c r="Q172" s="4"/>
      <c r="R172" s="9"/>
      <c r="S172" s="6" t="str">
        <f t="shared" si="57"/>
        <v xml:space="preserve">  </v>
      </c>
      <c r="T172" s="5" t="str">
        <f t="shared" si="49"/>
        <v xml:space="preserve">  </v>
      </c>
      <c r="U172" s="9"/>
      <c r="V172" s="2" t="str">
        <f t="shared" si="58"/>
        <v xml:space="preserve">  </v>
      </c>
      <c r="W172" s="2" t="str">
        <f t="shared" si="50"/>
        <v xml:space="preserve">  </v>
      </c>
      <c r="X172" s="4"/>
      <c r="Y172" s="1" t="str">
        <f t="shared" si="63"/>
        <v xml:space="preserve">  </v>
      </c>
      <c r="Z172" s="1" t="str">
        <f t="shared" si="59"/>
        <v xml:space="preserve">  </v>
      </c>
      <c r="AA172" s="3" t="str">
        <f t="shared" si="47"/>
        <v xml:space="preserve">  </v>
      </c>
      <c r="AB172" s="3" t="str">
        <f t="shared" si="64"/>
        <v xml:space="preserve">  </v>
      </c>
      <c r="AC172" s="3" t="str">
        <f t="shared" si="65"/>
        <v xml:space="preserve">  </v>
      </c>
      <c r="AD172" s="4"/>
    </row>
    <row r="173" spans="2:30" x14ac:dyDescent="0.25">
      <c r="B173" t="str">
        <f t="shared" si="51"/>
        <v xml:space="preserve">  </v>
      </c>
      <c r="C173" s="4"/>
      <c r="D173" s="1" t="str">
        <f t="shared" si="60"/>
        <v xml:space="preserve">  </v>
      </c>
      <c r="E173" s="1">
        <f t="shared" si="45"/>
        <v>0</v>
      </c>
      <c r="F173" s="1" t="str">
        <f t="shared" si="52"/>
        <v xml:space="preserve">  </v>
      </c>
      <c r="G173" s="1" t="str">
        <f t="shared" si="53"/>
        <v xml:space="preserve">  </v>
      </c>
      <c r="I173" s="8"/>
      <c r="J173" s="7" t="str">
        <f t="shared" si="54"/>
        <v xml:space="preserve">  </v>
      </c>
      <c r="K173" s="2" t="str">
        <f t="shared" si="61"/>
        <v xml:space="preserve">  </v>
      </c>
      <c r="L173" s="3" t="str">
        <f t="shared" si="55"/>
        <v xml:space="preserve">  </v>
      </c>
      <c r="M173" s="3" t="str">
        <f t="shared" si="62"/>
        <v xml:space="preserve">  </v>
      </c>
      <c r="N173" s="3" t="str">
        <f t="shared" si="46"/>
        <v xml:space="preserve">  </v>
      </c>
      <c r="O173" s="3" t="str">
        <f t="shared" si="56"/>
        <v xml:space="preserve">  </v>
      </c>
      <c r="P173" s="3" t="str">
        <f t="shared" si="48"/>
        <v xml:space="preserve">  </v>
      </c>
      <c r="Q173" s="4"/>
      <c r="R173" s="9"/>
      <c r="S173" s="6" t="str">
        <f t="shared" si="57"/>
        <v xml:space="preserve">  </v>
      </c>
      <c r="T173" s="5" t="str">
        <f t="shared" si="49"/>
        <v xml:space="preserve">  </v>
      </c>
      <c r="U173" s="9"/>
      <c r="V173" s="2" t="str">
        <f t="shared" si="58"/>
        <v xml:space="preserve">  </v>
      </c>
      <c r="W173" s="2" t="str">
        <f t="shared" si="50"/>
        <v xml:space="preserve">  </v>
      </c>
      <c r="X173" s="4"/>
      <c r="Y173" s="1" t="str">
        <f t="shared" si="63"/>
        <v xml:space="preserve">  </v>
      </c>
      <c r="Z173" s="1" t="str">
        <f t="shared" si="59"/>
        <v xml:space="preserve">  </v>
      </c>
      <c r="AA173" s="3" t="str">
        <f t="shared" si="47"/>
        <v xml:space="preserve">  </v>
      </c>
      <c r="AB173" s="3" t="str">
        <f t="shared" si="64"/>
        <v xml:space="preserve">  </v>
      </c>
      <c r="AC173" s="3" t="str">
        <f t="shared" si="65"/>
        <v xml:space="preserve">  </v>
      </c>
      <c r="AD173" s="4"/>
    </row>
    <row r="174" spans="2:30" x14ac:dyDescent="0.25">
      <c r="B174" t="str">
        <f t="shared" si="51"/>
        <v xml:space="preserve">  </v>
      </c>
      <c r="C174" s="4"/>
      <c r="D174" s="1" t="str">
        <f t="shared" si="60"/>
        <v xml:space="preserve">  </v>
      </c>
      <c r="E174" s="1">
        <f t="shared" si="45"/>
        <v>0</v>
      </c>
      <c r="F174" s="1" t="str">
        <f t="shared" si="52"/>
        <v xml:space="preserve">  </v>
      </c>
      <c r="G174" s="1" t="str">
        <f t="shared" si="53"/>
        <v xml:space="preserve">  </v>
      </c>
      <c r="I174" s="8"/>
      <c r="J174" s="7" t="str">
        <f t="shared" si="54"/>
        <v xml:space="preserve">  </v>
      </c>
      <c r="K174" s="2" t="str">
        <f t="shared" si="61"/>
        <v xml:space="preserve">  </v>
      </c>
      <c r="L174" s="3" t="str">
        <f t="shared" si="55"/>
        <v xml:space="preserve">  </v>
      </c>
      <c r="M174" s="3" t="str">
        <f t="shared" si="62"/>
        <v xml:space="preserve">  </v>
      </c>
      <c r="N174" s="3" t="str">
        <f t="shared" si="46"/>
        <v xml:space="preserve">  </v>
      </c>
      <c r="O174" s="3" t="str">
        <f t="shared" si="56"/>
        <v xml:space="preserve">  </v>
      </c>
      <c r="P174" s="3" t="str">
        <f t="shared" si="48"/>
        <v xml:space="preserve">  </v>
      </c>
      <c r="Q174" s="4"/>
      <c r="R174" s="9"/>
      <c r="S174" s="6" t="str">
        <f t="shared" si="57"/>
        <v xml:space="preserve">  </v>
      </c>
      <c r="T174" s="5" t="str">
        <f t="shared" si="49"/>
        <v xml:space="preserve">  </v>
      </c>
      <c r="U174" s="9"/>
      <c r="V174" s="2" t="str">
        <f t="shared" si="58"/>
        <v xml:space="preserve">  </v>
      </c>
      <c r="W174" s="2" t="str">
        <f t="shared" si="50"/>
        <v xml:space="preserve">  </v>
      </c>
      <c r="X174" s="4"/>
      <c r="Y174" s="1" t="str">
        <f t="shared" si="63"/>
        <v xml:space="preserve">  </v>
      </c>
      <c r="Z174" s="1" t="str">
        <f t="shared" si="59"/>
        <v xml:space="preserve">  </v>
      </c>
      <c r="AA174" s="3" t="str">
        <f t="shared" si="47"/>
        <v xml:space="preserve">  </v>
      </c>
      <c r="AB174" s="3" t="str">
        <f t="shared" si="64"/>
        <v xml:space="preserve">  </v>
      </c>
      <c r="AC174" s="3" t="str">
        <f t="shared" si="65"/>
        <v xml:space="preserve">  </v>
      </c>
      <c r="AD174" s="4"/>
    </row>
    <row r="175" spans="2:30" x14ac:dyDescent="0.25">
      <c r="B175" t="str">
        <f t="shared" si="51"/>
        <v xml:space="preserve">  </v>
      </c>
      <c r="C175" s="4"/>
      <c r="D175" s="1" t="str">
        <f t="shared" si="60"/>
        <v xml:space="preserve">  </v>
      </c>
      <c r="E175" s="1">
        <f t="shared" si="45"/>
        <v>0</v>
      </c>
      <c r="F175" s="1" t="str">
        <f t="shared" si="52"/>
        <v xml:space="preserve">  </v>
      </c>
      <c r="G175" s="1" t="str">
        <f t="shared" si="53"/>
        <v xml:space="preserve">  </v>
      </c>
      <c r="I175" s="8"/>
      <c r="J175" s="7" t="str">
        <f t="shared" si="54"/>
        <v xml:space="preserve">  </v>
      </c>
      <c r="K175" s="2" t="str">
        <f t="shared" si="61"/>
        <v xml:space="preserve">  </v>
      </c>
      <c r="L175" s="3" t="str">
        <f t="shared" si="55"/>
        <v xml:space="preserve">  </v>
      </c>
      <c r="M175" s="3" t="str">
        <f t="shared" si="62"/>
        <v xml:space="preserve">  </v>
      </c>
      <c r="N175" s="3" t="str">
        <f t="shared" si="46"/>
        <v xml:space="preserve">  </v>
      </c>
      <c r="O175" s="3" t="str">
        <f t="shared" si="56"/>
        <v xml:space="preserve">  </v>
      </c>
      <c r="P175" s="3" t="str">
        <f t="shared" si="48"/>
        <v xml:space="preserve">  </v>
      </c>
      <c r="Q175" s="4"/>
      <c r="R175" s="9"/>
      <c r="S175" s="6" t="str">
        <f t="shared" si="57"/>
        <v xml:space="preserve">  </v>
      </c>
      <c r="T175" s="5" t="str">
        <f t="shared" si="49"/>
        <v xml:space="preserve">  </v>
      </c>
      <c r="U175" s="9"/>
      <c r="V175" s="2" t="str">
        <f t="shared" si="58"/>
        <v xml:space="preserve">  </v>
      </c>
      <c r="W175" s="2" t="str">
        <f t="shared" si="50"/>
        <v xml:space="preserve">  </v>
      </c>
      <c r="X175" s="4"/>
      <c r="Y175" s="1" t="str">
        <f t="shared" si="63"/>
        <v xml:space="preserve">  </v>
      </c>
      <c r="Z175" s="1" t="str">
        <f t="shared" si="59"/>
        <v xml:space="preserve">  </v>
      </c>
      <c r="AA175" s="3" t="str">
        <f t="shared" si="47"/>
        <v xml:space="preserve">  </v>
      </c>
      <c r="AB175" s="3" t="str">
        <f t="shared" si="64"/>
        <v xml:space="preserve">  </v>
      </c>
      <c r="AC175" s="3" t="str">
        <f t="shared" si="65"/>
        <v xml:space="preserve">  </v>
      </c>
      <c r="AD175" s="4"/>
    </row>
    <row r="176" spans="2:30" x14ac:dyDescent="0.25">
      <c r="B176" t="str">
        <f t="shared" si="51"/>
        <v xml:space="preserve">  </v>
      </c>
      <c r="C176" s="4"/>
      <c r="D176" s="1" t="str">
        <f t="shared" si="60"/>
        <v xml:space="preserve">  </v>
      </c>
      <c r="E176" s="1">
        <f t="shared" si="45"/>
        <v>0</v>
      </c>
      <c r="F176" s="1" t="str">
        <f t="shared" si="52"/>
        <v xml:space="preserve">  </v>
      </c>
      <c r="G176" s="1" t="str">
        <f t="shared" si="53"/>
        <v xml:space="preserve">  </v>
      </c>
      <c r="I176" s="8"/>
      <c r="J176" s="7" t="str">
        <f t="shared" si="54"/>
        <v xml:space="preserve">  </v>
      </c>
      <c r="K176" s="2" t="str">
        <f t="shared" si="61"/>
        <v xml:space="preserve">  </v>
      </c>
      <c r="L176" s="3" t="str">
        <f t="shared" si="55"/>
        <v xml:space="preserve">  </v>
      </c>
      <c r="M176" s="3" t="str">
        <f t="shared" si="62"/>
        <v xml:space="preserve">  </v>
      </c>
      <c r="N176" s="3" t="str">
        <f t="shared" si="46"/>
        <v xml:space="preserve">  </v>
      </c>
      <c r="O176" s="3" t="str">
        <f t="shared" si="56"/>
        <v xml:space="preserve">  </v>
      </c>
      <c r="P176" s="3" t="str">
        <f t="shared" si="48"/>
        <v xml:space="preserve">  </v>
      </c>
      <c r="Q176" s="4"/>
      <c r="R176" s="9"/>
      <c r="S176" s="6" t="str">
        <f t="shared" si="57"/>
        <v xml:space="preserve">  </v>
      </c>
      <c r="T176" s="5" t="str">
        <f t="shared" si="49"/>
        <v xml:space="preserve">  </v>
      </c>
      <c r="U176" s="9"/>
      <c r="V176" s="2" t="str">
        <f t="shared" si="58"/>
        <v xml:space="preserve">  </v>
      </c>
      <c r="W176" s="2" t="str">
        <f t="shared" si="50"/>
        <v xml:space="preserve">  </v>
      </c>
      <c r="X176" s="4"/>
      <c r="Y176" s="1" t="str">
        <f t="shared" si="63"/>
        <v xml:space="preserve">  </v>
      </c>
      <c r="Z176" s="1" t="str">
        <f t="shared" si="59"/>
        <v xml:space="preserve">  </v>
      </c>
      <c r="AA176" s="3" t="str">
        <f t="shared" si="47"/>
        <v xml:space="preserve">  </v>
      </c>
      <c r="AB176" s="3" t="str">
        <f t="shared" si="64"/>
        <v xml:space="preserve">  </v>
      </c>
      <c r="AC176" s="3" t="str">
        <f t="shared" si="65"/>
        <v xml:space="preserve">  </v>
      </c>
      <c r="AD176" s="4"/>
    </row>
    <row r="177" spans="2:30" x14ac:dyDescent="0.25">
      <c r="B177" t="str">
        <f t="shared" si="51"/>
        <v xml:space="preserve">  </v>
      </c>
      <c r="C177" s="4"/>
      <c r="D177" s="1" t="str">
        <f t="shared" si="60"/>
        <v xml:space="preserve">  </v>
      </c>
      <c r="E177" s="1">
        <f t="shared" si="45"/>
        <v>0</v>
      </c>
      <c r="F177" s="1" t="str">
        <f t="shared" si="52"/>
        <v xml:space="preserve">  </v>
      </c>
      <c r="G177" s="1" t="str">
        <f t="shared" si="53"/>
        <v xml:space="preserve">  </v>
      </c>
      <c r="I177" s="8"/>
      <c r="J177" s="7" t="str">
        <f t="shared" si="54"/>
        <v xml:space="preserve">  </v>
      </c>
      <c r="K177" s="2" t="str">
        <f t="shared" si="61"/>
        <v xml:space="preserve">  </v>
      </c>
      <c r="L177" s="3" t="str">
        <f t="shared" si="55"/>
        <v xml:space="preserve">  </v>
      </c>
      <c r="M177" s="3" t="str">
        <f t="shared" si="62"/>
        <v xml:space="preserve">  </v>
      </c>
      <c r="N177" s="3" t="str">
        <f t="shared" si="46"/>
        <v xml:space="preserve">  </v>
      </c>
      <c r="O177" s="3" t="str">
        <f t="shared" si="56"/>
        <v xml:space="preserve">  </v>
      </c>
      <c r="P177" s="3" t="str">
        <f t="shared" si="48"/>
        <v xml:space="preserve">  </v>
      </c>
      <c r="Q177" s="4"/>
      <c r="R177" s="9"/>
      <c r="S177" s="6" t="str">
        <f t="shared" si="57"/>
        <v xml:space="preserve">  </v>
      </c>
      <c r="T177" s="5" t="str">
        <f t="shared" si="49"/>
        <v xml:space="preserve">  </v>
      </c>
      <c r="U177" s="9"/>
      <c r="V177" s="2" t="str">
        <f t="shared" si="58"/>
        <v xml:space="preserve">  </v>
      </c>
      <c r="W177" s="2" t="str">
        <f t="shared" si="50"/>
        <v xml:space="preserve">  </v>
      </c>
      <c r="X177" s="4"/>
      <c r="Y177" s="1" t="str">
        <f t="shared" si="63"/>
        <v xml:space="preserve">  </v>
      </c>
      <c r="Z177" s="1" t="str">
        <f t="shared" si="59"/>
        <v xml:space="preserve">  </v>
      </c>
      <c r="AA177" s="3" t="str">
        <f t="shared" si="47"/>
        <v xml:space="preserve">  </v>
      </c>
      <c r="AB177" s="3" t="str">
        <f t="shared" si="64"/>
        <v xml:space="preserve">  </v>
      </c>
      <c r="AC177" s="3" t="str">
        <f t="shared" si="65"/>
        <v xml:space="preserve">  </v>
      </c>
      <c r="AD177" s="4"/>
    </row>
    <row r="178" spans="2:30" x14ac:dyDescent="0.25">
      <c r="B178" t="str">
        <f t="shared" si="51"/>
        <v xml:space="preserve">  </v>
      </c>
      <c r="C178" s="4"/>
      <c r="D178" s="1" t="str">
        <f t="shared" si="60"/>
        <v xml:space="preserve">  </v>
      </c>
      <c r="E178" s="1">
        <f t="shared" si="45"/>
        <v>0</v>
      </c>
      <c r="F178" s="1" t="str">
        <f t="shared" si="52"/>
        <v xml:space="preserve">  </v>
      </c>
      <c r="G178" s="1" t="str">
        <f t="shared" si="53"/>
        <v xml:space="preserve">  </v>
      </c>
      <c r="I178" s="8"/>
      <c r="J178" s="7" t="str">
        <f t="shared" si="54"/>
        <v xml:space="preserve">  </v>
      </c>
      <c r="K178" s="2" t="str">
        <f t="shared" si="61"/>
        <v xml:space="preserve">  </v>
      </c>
      <c r="L178" s="3" t="str">
        <f t="shared" si="55"/>
        <v xml:space="preserve">  </v>
      </c>
      <c r="M178" s="3" t="str">
        <f t="shared" si="62"/>
        <v xml:space="preserve">  </v>
      </c>
      <c r="N178" s="3" t="str">
        <f t="shared" si="46"/>
        <v xml:space="preserve">  </v>
      </c>
      <c r="O178" s="3" t="str">
        <f t="shared" si="56"/>
        <v xml:space="preserve">  </v>
      </c>
      <c r="P178" s="3" t="str">
        <f t="shared" si="48"/>
        <v xml:space="preserve">  </v>
      </c>
      <c r="Q178" s="4"/>
      <c r="R178" s="9"/>
      <c r="S178" s="6" t="str">
        <f t="shared" si="57"/>
        <v xml:space="preserve">  </v>
      </c>
      <c r="T178" s="5" t="str">
        <f t="shared" si="49"/>
        <v xml:space="preserve">  </v>
      </c>
      <c r="U178" s="9"/>
      <c r="V178" s="2" t="str">
        <f t="shared" si="58"/>
        <v xml:space="preserve">  </v>
      </c>
      <c r="W178" s="2" t="str">
        <f t="shared" si="50"/>
        <v xml:space="preserve">  </v>
      </c>
      <c r="X178" s="4"/>
      <c r="Y178" s="1" t="str">
        <f t="shared" si="63"/>
        <v xml:space="preserve">  </v>
      </c>
      <c r="Z178" s="1" t="str">
        <f t="shared" si="59"/>
        <v xml:space="preserve">  </v>
      </c>
      <c r="AA178" s="3" t="str">
        <f t="shared" si="47"/>
        <v xml:space="preserve">  </v>
      </c>
      <c r="AB178" s="3" t="str">
        <f t="shared" si="64"/>
        <v xml:space="preserve">  </v>
      </c>
      <c r="AC178" s="3" t="str">
        <f t="shared" si="65"/>
        <v xml:space="preserve">  </v>
      </c>
      <c r="AD178" s="4"/>
    </row>
    <row r="179" spans="2:30" x14ac:dyDescent="0.25">
      <c r="B179" t="str">
        <f t="shared" si="51"/>
        <v xml:space="preserve">  </v>
      </c>
      <c r="C179" s="4"/>
      <c r="D179" s="1" t="str">
        <f t="shared" si="60"/>
        <v xml:space="preserve">  </v>
      </c>
      <c r="E179" s="1">
        <f t="shared" si="45"/>
        <v>0</v>
      </c>
      <c r="F179" s="1" t="str">
        <f t="shared" si="52"/>
        <v xml:space="preserve">  </v>
      </c>
      <c r="G179" s="1" t="str">
        <f t="shared" si="53"/>
        <v xml:space="preserve">  </v>
      </c>
      <c r="I179" s="8"/>
      <c r="J179" s="7" t="str">
        <f t="shared" si="54"/>
        <v xml:space="preserve">  </v>
      </c>
      <c r="K179" s="2" t="str">
        <f t="shared" si="61"/>
        <v xml:space="preserve">  </v>
      </c>
      <c r="L179" s="3" t="str">
        <f t="shared" si="55"/>
        <v xml:space="preserve">  </v>
      </c>
      <c r="M179" s="3" t="str">
        <f t="shared" si="62"/>
        <v xml:space="preserve">  </v>
      </c>
      <c r="N179" s="3" t="str">
        <f t="shared" si="46"/>
        <v xml:space="preserve">  </v>
      </c>
      <c r="O179" s="3" t="str">
        <f t="shared" si="56"/>
        <v xml:space="preserve">  </v>
      </c>
      <c r="P179" s="3" t="str">
        <f t="shared" si="48"/>
        <v xml:space="preserve">  </v>
      </c>
      <c r="Q179" s="4"/>
      <c r="R179" s="9"/>
      <c r="S179" s="6" t="str">
        <f t="shared" si="57"/>
        <v xml:space="preserve">  </v>
      </c>
      <c r="T179" s="5" t="str">
        <f t="shared" si="49"/>
        <v xml:space="preserve">  </v>
      </c>
      <c r="U179" s="9"/>
      <c r="V179" s="2" t="str">
        <f t="shared" si="58"/>
        <v xml:space="preserve">  </v>
      </c>
      <c r="W179" s="2" t="str">
        <f t="shared" si="50"/>
        <v xml:space="preserve">  </v>
      </c>
      <c r="X179" s="4"/>
      <c r="Y179" s="1" t="str">
        <f t="shared" si="63"/>
        <v xml:space="preserve">  </v>
      </c>
      <c r="Z179" s="1" t="str">
        <f t="shared" si="59"/>
        <v xml:space="preserve">  </v>
      </c>
      <c r="AA179" s="3" t="str">
        <f t="shared" si="47"/>
        <v xml:space="preserve">  </v>
      </c>
      <c r="AB179" s="3" t="str">
        <f t="shared" si="64"/>
        <v xml:space="preserve">  </v>
      </c>
      <c r="AC179" s="3" t="str">
        <f t="shared" si="65"/>
        <v xml:space="preserve">  </v>
      </c>
      <c r="AD179" s="4"/>
    </row>
    <row r="180" spans="2:30" x14ac:dyDescent="0.25">
      <c r="B180" t="str">
        <f t="shared" si="51"/>
        <v xml:space="preserve">  </v>
      </c>
      <c r="C180" s="4"/>
      <c r="D180" s="1" t="str">
        <f t="shared" si="60"/>
        <v xml:space="preserve">  </v>
      </c>
      <c r="E180" s="1">
        <f t="shared" si="45"/>
        <v>0</v>
      </c>
      <c r="F180" s="1" t="str">
        <f t="shared" si="52"/>
        <v xml:space="preserve">  </v>
      </c>
      <c r="G180" s="1" t="str">
        <f t="shared" si="53"/>
        <v xml:space="preserve">  </v>
      </c>
      <c r="I180" s="8"/>
      <c r="J180" s="7" t="str">
        <f t="shared" si="54"/>
        <v xml:space="preserve">  </v>
      </c>
      <c r="K180" s="2" t="str">
        <f t="shared" si="61"/>
        <v xml:space="preserve">  </v>
      </c>
      <c r="L180" s="3" t="str">
        <f t="shared" si="55"/>
        <v xml:space="preserve">  </v>
      </c>
      <c r="M180" s="3" t="str">
        <f t="shared" si="62"/>
        <v xml:space="preserve">  </v>
      </c>
      <c r="N180" s="3" t="str">
        <f t="shared" si="46"/>
        <v xml:space="preserve">  </v>
      </c>
      <c r="O180" s="3" t="str">
        <f t="shared" si="56"/>
        <v xml:space="preserve">  </v>
      </c>
      <c r="P180" s="3" t="str">
        <f t="shared" si="48"/>
        <v xml:space="preserve">  </v>
      </c>
      <c r="Q180" s="4"/>
      <c r="R180" s="9"/>
      <c r="S180" s="6" t="str">
        <f t="shared" si="57"/>
        <v xml:space="preserve">  </v>
      </c>
      <c r="T180" s="5" t="str">
        <f t="shared" si="49"/>
        <v xml:space="preserve">  </v>
      </c>
      <c r="U180" s="9"/>
      <c r="V180" s="2" t="str">
        <f t="shared" si="58"/>
        <v xml:space="preserve">  </v>
      </c>
      <c r="W180" s="2" t="str">
        <f t="shared" si="50"/>
        <v xml:space="preserve">  </v>
      </c>
      <c r="X180" s="4"/>
      <c r="Y180" s="1" t="str">
        <f t="shared" si="63"/>
        <v xml:space="preserve">  </v>
      </c>
      <c r="Z180" s="1" t="str">
        <f t="shared" si="59"/>
        <v xml:space="preserve">  </v>
      </c>
      <c r="AA180" s="3" t="str">
        <f t="shared" si="47"/>
        <v xml:space="preserve">  </v>
      </c>
      <c r="AB180" s="3" t="str">
        <f t="shared" si="64"/>
        <v xml:space="preserve">  </v>
      </c>
      <c r="AC180" s="3" t="str">
        <f t="shared" si="65"/>
        <v xml:space="preserve">  </v>
      </c>
      <c r="AD180" s="4"/>
    </row>
    <row r="181" spans="2:30" x14ac:dyDescent="0.25">
      <c r="B181" t="str">
        <f t="shared" si="51"/>
        <v xml:space="preserve">  </v>
      </c>
      <c r="C181" s="4"/>
      <c r="D181" s="1" t="str">
        <f t="shared" si="60"/>
        <v xml:space="preserve">  </v>
      </c>
      <c r="E181" s="1">
        <f t="shared" si="45"/>
        <v>0</v>
      </c>
      <c r="F181" s="1" t="str">
        <f t="shared" si="52"/>
        <v xml:space="preserve">  </v>
      </c>
      <c r="G181" s="1" t="str">
        <f t="shared" si="53"/>
        <v xml:space="preserve">  </v>
      </c>
      <c r="I181" s="8"/>
      <c r="J181" s="7" t="str">
        <f t="shared" si="54"/>
        <v xml:space="preserve">  </v>
      </c>
      <c r="K181" s="2" t="str">
        <f t="shared" si="61"/>
        <v xml:space="preserve">  </v>
      </c>
      <c r="L181" s="3" t="str">
        <f t="shared" si="55"/>
        <v xml:space="preserve">  </v>
      </c>
      <c r="M181" s="3" t="str">
        <f t="shared" si="62"/>
        <v xml:space="preserve">  </v>
      </c>
      <c r="N181" s="3" t="str">
        <f t="shared" si="46"/>
        <v xml:space="preserve">  </v>
      </c>
      <c r="O181" s="3" t="str">
        <f t="shared" si="56"/>
        <v xml:space="preserve">  </v>
      </c>
      <c r="P181" s="3" t="str">
        <f t="shared" si="48"/>
        <v xml:space="preserve">  </v>
      </c>
      <c r="Q181" s="4"/>
      <c r="R181" s="9"/>
      <c r="S181" s="6" t="str">
        <f t="shared" si="57"/>
        <v xml:space="preserve">  </v>
      </c>
      <c r="T181" s="5" t="str">
        <f t="shared" si="49"/>
        <v xml:space="preserve">  </v>
      </c>
      <c r="U181" s="9"/>
      <c r="V181" s="2" t="str">
        <f t="shared" si="58"/>
        <v xml:space="preserve">  </v>
      </c>
      <c r="W181" s="2" t="str">
        <f t="shared" si="50"/>
        <v xml:space="preserve">  </v>
      </c>
      <c r="X181" s="4"/>
      <c r="Y181" s="1" t="str">
        <f t="shared" si="63"/>
        <v xml:space="preserve">  </v>
      </c>
      <c r="Z181" s="1" t="str">
        <f t="shared" si="59"/>
        <v xml:space="preserve">  </v>
      </c>
      <c r="AA181" s="3" t="str">
        <f t="shared" si="47"/>
        <v xml:space="preserve">  </v>
      </c>
      <c r="AB181" s="3" t="str">
        <f t="shared" si="64"/>
        <v xml:space="preserve">  </v>
      </c>
      <c r="AC181" s="3" t="str">
        <f t="shared" si="65"/>
        <v xml:space="preserve">  </v>
      </c>
      <c r="AD181" s="4"/>
    </row>
    <row r="182" spans="2:30" x14ac:dyDescent="0.25">
      <c r="B182" t="str">
        <f t="shared" si="51"/>
        <v xml:space="preserve">  </v>
      </c>
      <c r="C182" s="4"/>
      <c r="D182" s="1" t="str">
        <f t="shared" si="60"/>
        <v xml:space="preserve">  </v>
      </c>
      <c r="E182" s="1">
        <f t="shared" si="45"/>
        <v>0</v>
      </c>
      <c r="F182" s="1" t="str">
        <f t="shared" si="52"/>
        <v xml:space="preserve">  </v>
      </c>
      <c r="G182" s="1" t="str">
        <f t="shared" si="53"/>
        <v xml:space="preserve">  </v>
      </c>
      <c r="I182" s="8"/>
      <c r="J182" s="7" t="str">
        <f t="shared" si="54"/>
        <v xml:space="preserve">  </v>
      </c>
      <c r="K182" s="2" t="str">
        <f t="shared" si="61"/>
        <v xml:space="preserve">  </v>
      </c>
      <c r="L182" s="3" t="str">
        <f t="shared" si="55"/>
        <v xml:space="preserve">  </v>
      </c>
      <c r="M182" s="3" t="str">
        <f t="shared" si="62"/>
        <v xml:space="preserve">  </v>
      </c>
      <c r="N182" s="3" t="str">
        <f t="shared" si="46"/>
        <v xml:space="preserve">  </v>
      </c>
      <c r="O182" s="3" t="str">
        <f t="shared" si="56"/>
        <v xml:space="preserve">  </v>
      </c>
      <c r="P182" s="3" t="str">
        <f t="shared" si="48"/>
        <v xml:space="preserve">  </v>
      </c>
      <c r="Q182" s="4"/>
      <c r="R182" s="9"/>
      <c r="S182" s="6" t="str">
        <f t="shared" si="57"/>
        <v xml:space="preserve">  </v>
      </c>
      <c r="T182" s="5" t="str">
        <f t="shared" si="49"/>
        <v xml:space="preserve">  </v>
      </c>
      <c r="U182" s="9"/>
      <c r="V182" s="2" t="str">
        <f t="shared" si="58"/>
        <v xml:space="preserve">  </v>
      </c>
      <c r="W182" s="2" t="str">
        <f t="shared" si="50"/>
        <v xml:space="preserve">  </v>
      </c>
      <c r="X182" s="4"/>
      <c r="Y182" s="1" t="str">
        <f t="shared" si="63"/>
        <v xml:space="preserve">  </v>
      </c>
      <c r="Z182" s="1" t="str">
        <f t="shared" si="59"/>
        <v xml:space="preserve">  </v>
      </c>
      <c r="AA182" s="3" t="str">
        <f t="shared" si="47"/>
        <v xml:space="preserve">  </v>
      </c>
      <c r="AB182" s="3" t="str">
        <f t="shared" si="64"/>
        <v xml:space="preserve">  </v>
      </c>
      <c r="AC182" s="3" t="str">
        <f t="shared" si="65"/>
        <v xml:space="preserve">  </v>
      </c>
      <c r="AD182" s="4"/>
    </row>
    <row r="183" spans="2:30" x14ac:dyDescent="0.25">
      <c r="B183" t="str">
        <f t="shared" si="51"/>
        <v xml:space="preserve">  </v>
      </c>
      <c r="C183" s="4"/>
      <c r="D183" s="1" t="str">
        <f t="shared" si="60"/>
        <v xml:space="preserve">  </v>
      </c>
      <c r="E183" s="1">
        <f t="shared" si="45"/>
        <v>0</v>
      </c>
      <c r="F183" s="1" t="str">
        <f t="shared" si="52"/>
        <v xml:space="preserve">  </v>
      </c>
      <c r="G183" s="1" t="str">
        <f t="shared" si="53"/>
        <v xml:space="preserve">  </v>
      </c>
      <c r="I183" s="8"/>
      <c r="J183" s="7" t="str">
        <f t="shared" si="54"/>
        <v xml:space="preserve">  </v>
      </c>
      <c r="K183" s="2" t="str">
        <f t="shared" si="61"/>
        <v xml:space="preserve">  </v>
      </c>
      <c r="L183" s="3" t="str">
        <f t="shared" si="55"/>
        <v xml:space="preserve">  </v>
      </c>
      <c r="M183" s="3" t="str">
        <f t="shared" si="62"/>
        <v xml:space="preserve">  </v>
      </c>
      <c r="N183" s="3" t="str">
        <f t="shared" si="46"/>
        <v xml:space="preserve">  </v>
      </c>
      <c r="O183" s="3" t="str">
        <f t="shared" si="56"/>
        <v xml:space="preserve">  </v>
      </c>
      <c r="P183" s="3" t="str">
        <f t="shared" si="48"/>
        <v xml:space="preserve">  </v>
      </c>
      <c r="Q183" s="4"/>
      <c r="R183" s="9"/>
      <c r="S183" s="6" t="str">
        <f t="shared" si="57"/>
        <v xml:space="preserve">  </v>
      </c>
      <c r="T183" s="5" t="str">
        <f t="shared" si="49"/>
        <v xml:space="preserve">  </v>
      </c>
      <c r="U183" s="9"/>
      <c r="V183" s="2" t="str">
        <f t="shared" si="58"/>
        <v xml:space="preserve">  </v>
      </c>
      <c r="W183" s="2" t="str">
        <f t="shared" si="50"/>
        <v xml:space="preserve">  </v>
      </c>
      <c r="X183" s="4"/>
      <c r="Y183" s="1" t="str">
        <f t="shared" si="63"/>
        <v xml:space="preserve">  </v>
      </c>
      <c r="Z183" s="1" t="str">
        <f t="shared" si="59"/>
        <v xml:space="preserve">  </v>
      </c>
      <c r="AA183" s="3" t="str">
        <f t="shared" si="47"/>
        <v xml:space="preserve">  </v>
      </c>
      <c r="AB183" s="3" t="str">
        <f t="shared" si="64"/>
        <v xml:space="preserve">  </v>
      </c>
      <c r="AC183" s="3" t="str">
        <f t="shared" si="65"/>
        <v xml:space="preserve">  </v>
      </c>
      <c r="AD183" s="4"/>
    </row>
    <row r="184" spans="2:30" x14ac:dyDescent="0.25">
      <c r="B184" t="str">
        <f t="shared" si="51"/>
        <v xml:space="preserve">  </v>
      </c>
      <c r="C184" s="4"/>
      <c r="D184" s="1" t="str">
        <f t="shared" si="60"/>
        <v xml:space="preserve">  </v>
      </c>
      <c r="E184" s="1">
        <f t="shared" si="45"/>
        <v>0</v>
      </c>
      <c r="F184" s="1" t="str">
        <f t="shared" si="52"/>
        <v xml:space="preserve">  </v>
      </c>
      <c r="G184" s="1" t="str">
        <f t="shared" si="53"/>
        <v xml:space="preserve">  </v>
      </c>
      <c r="I184" s="8"/>
      <c r="J184" s="7" t="str">
        <f t="shared" si="54"/>
        <v xml:space="preserve">  </v>
      </c>
      <c r="K184" s="2" t="str">
        <f t="shared" si="61"/>
        <v xml:space="preserve">  </v>
      </c>
      <c r="L184" s="3" t="str">
        <f t="shared" si="55"/>
        <v xml:space="preserve">  </v>
      </c>
      <c r="M184" s="3" t="str">
        <f t="shared" si="62"/>
        <v xml:space="preserve">  </v>
      </c>
      <c r="N184" s="3" t="str">
        <f t="shared" si="46"/>
        <v xml:space="preserve">  </v>
      </c>
      <c r="O184" s="3" t="str">
        <f t="shared" si="56"/>
        <v xml:space="preserve">  </v>
      </c>
      <c r="P184" s="3" t="str">
        <f t="shared" si="48"/>
        <v xml:space="preserve">  </v>
      </c>
      <c r="Q184" s="4"/>
      <c r="R184" s="9"/>
      <c r="S184" s="6" t="str">
        <f t="shared" si="57"/>
        <v xml:space="preserve">  </v>
      </c>
      <c r="T184" s="5" t="str">
        <f t="shared" si="49"/>
        <v xml:space="preserve">  </v>
      </c>
      <c r="U184" s="9"/>
      <c r="V184" s="2" t="str">
        <f t="shared" si="58"/>
        <v xml:space="preserve">  </v>
      </c>
      <c r="W184" s="2" t="str">
        <f t="shared" si="50"/>
        <v xml:space="preserve">  </v>
      </c>
      <c r="X184" s="4"/>
      <c r="Y184" s="1" t="str">
        <f t="shared" si="63"/>
        <v xml:space="preserve">  </v>
      </c>
      <c r="Z184" s="1" t="str">
        <f t="shared" si="59"/>
        <v xml:space="preserve">  </v>
      </c>
      <c r="AA184" s="3" t="str">
        <f t="shared" si="47"/>
        <v xml:space="preserve">  </v>
      </c>
      <c r="AB184" s="3" t="str">
        <f t="shared" si="64"/>
        <v xml:space="preserve">  </v>
      </c>
      <c r="AC184" s="3" t="str">
        <f t="shared" si="65"/>
        <v xml:space="preserve">  </v>
      </c>
      <c r="AD184" s="4"/>
    </row>
    <row r="185" spans="2:30" x14ac:dyDescent="0.25">
      <c r="B185" t="str">
        <f t="shared" si="51"/>
        <v xml:space="preserve">  </v>
      </c>
      <c r="C185" s="4"/>
      <c r="D185" s="1" t="str">
        <f t="shared" si="60"/>
        <v xml:space="preserve">  </v>
      </c>
      <c r="E185" s="1">
        <f t="shared" si="45"/>
        <v>0</v>
      </c>
      <c r="F185" s="1" t="str">
        <f t="shared" si="52"/>
        <v xml:space="preserve">  </v>
      </c>
      <c r="G185" s="1" t="str">
        <f t="shared" si="53"/>
        <v xml:space="preserve">  </v>
      </c>
      <c r="I185" s="8"/>
      <c r="J185" s="7" t="str">
        <f t="shared" si="54"/>
        <v xml:space="preserve">  </v>
      </c>
      <c r="K185" s="2" t="str">
        <f t="shared" si="61"/>
        <v xml:space="preserve">  </v>
      </c>
      <c r="L185" s="3" t="str">
        <f t="shared" si="55"/>
        <v xml:space="preserve">  </v>
      </c>
      <c r="M185" s="3" t="str">
        <f t="shared" si="62"/>
        <v xml:space="preserve">  </v>
      </c>
      <c r="N185" s="3" t="str">
        <f t="shared" si="46"/>
        <v xml:space="preserve">  </v>
      </c>
      <c r="O185" s="3" t="str">
        <f t="shared" si="56"/>
        <v xml:space="preserve">  </v>
      </c>
      <c r="P185" s="3" t="str">
        <f t="shared" si="48"/>
        <v xml:space="preserve">  </v>
      </c>
      <c r="Q185" s="4"/>
      <c r="R185" s="9"/>
      <c r="S185" s="6" t="str">
        <f t="shared" si="57"/>
        <v xml:space="preserve">  </v>
      </c>
      <c r="T185" s="5" t="str">
        <f t="shared" si="49"/>
        <v xml:space="preserve">  </v>
      </c>
      <c r="U185" s="9"/>
      <c r="V185" s="2" t="str">
        <f t="shared" si="58"/>
        <v xml:space="preserve">  </v>
      </c>
      <c r="W185" s="2" t="str">
        <f t="shared" si="50"/>
        <v xml:space="preserve">  </v>
      </c>
      <c r="X185" s="4"/>
      <c r="Y185" s="1" t="str">
        <f t="shared" si="63"/>
        <v xml:space="preserve">  </v>
      </c>
      <c r="Z185" s="1" t="str">
        <f t="shared" si="59"/>
        <v xml:space="preserve">  </v>
      </c>
      <c r="AA185" s="3" t="str">
        <f t="shared" si="47"/>
        <v xml:space="preserve">  </v>
      </c>
      <c r="AB185" s="3" t="str">
        <f t="shared" si="64"/>
        <v xml:space="preserve">  </v>
      </c>
      <c r="AC185" s="3" t="str">
        <f t="shared" si="65"/>
        <v xml:space="preserve">  </v>
      </c>
      <c r="AD185" s="4"/>
    </row>
    <row r="186" spans="2:30" x14ac:dyDescent="0.25">
      <c r="B186" t="str">
        <f t="shared" si="51"/>
        <v xml:space="preserve">  </v>
      </c>
      <c r="C186" s="4"/>
      <c r="D186" s="1" t="str">
        <f t="shared" si="60"/>
        <v xml:space="preserve">  </v>
      </c>
      <c r="E186" s="1">
        <f t="shared" si="45"/>
        <v>0</v>
      </c>
      <c r="F186" s="1" t="str">
        <f t="shared" si="52"/>
        <v xml:space="preserve">  </v>
      </c>
      <c r="G186" s="1" t="str">
        <f t="shared" si="53"/>
        <v xml:space="preserve">  </v>
      </c>
      <c r="I186" s="8"/>
      <c r="J186" s="7" t="str">
        <f t="shared" si="54"/>
        <v xml:space="preserve">  </v>
      </c>
      <c r="K186" s="2" t="str">
        <f t="shared" si="61"/>
        <v xml:space="preserve">  </v>
      </c>
      <c r="L186" s="3" t="str">
        <f t="shared" si="55"/>
        <v xml:space="preserve">  </v>
      </c>
      <c r="M186" s="3" t="str">
        <f t="shared" si="62"/>
        <v xml:space="preserve">  </v>
      </c>
      <c r="N186" s="3" t="str">
        <f t="shared" si="46"/>
        <v xml:space="preserve">  </v>
      </c>
      <c r="O186" s="3" t="str">
        <f t="shared" si="56"/>
        <v xml:space="preserve">  </v>
      </c>
      <c r="P186" s="3" t="str">
        <f t="shared" si="48"/>
        <v xml:space="preserve">  </v>
      </c>
      <c r="Q186" s="4"/>
      <c r="R186" s="9"/>
      <c r="S186" s="6" t="str">
        <f t="shared" si="57"/>
        <v xml:space="preserve">  </v>
      </c>
      <c r="T186" s="5" t="str">
        <f t="shared" si="49"/>
        <v xml:space="preserve">  </v>
      </c>
      <c r="U186" s="9"/>
      <c r="V186" s="2" t="str">
        <f t="shared" si="58"/>
        <v xml:space="preserve">  </v>
      </c>
      <c r="W186" s="2" t="str">
        <f t="shared" si="50"/>
        <v xml:space="preserve">  </v>
      </c>
      <c r="X186" s="4"/>
      <c r="Y186" s="1" t="str">
        <f t="shared" si="63"/>
        <v xml:space="preserve">  </v>
      </c>
      <c r="Z186" s="1" t="str">
        <f t="shared" si="59"/>
        <v xml:space="preserve">  </v>
      </c>
      <c r="AA186" s="3" t="str">
        <f t="shared" si="47"/>
        <v xml:space="preserve">  </v>
      </c>
      <c r="AB186" s="3" t="str">
        <f t="shared" si="64"/>
        <v xml:space="preserve">  </v>
      </c>
      <c r="AC186" s="3" t="str">
        <f t="shared" si="65"/>
        <v xml:space="preserve">  </v>
      </c>
      <c r="AD186" s="4"/>
    </row>
    <row r="187" spans="2:30" x14ac:dyDescent="0.25">
      <c r="B187" t="str">
        <f t="shared" si="51"/>
        <v xml:space="preserve">  </v>
      </c>
      <c r="C187" s="4"/>
      <c r="D187" s="1" t="str">
        <f t="shared" si="60"/>
        <v xml:space="preserve">  </v>
      </c>
      <c r="E187" s="1">
        <f t="shared" si="45"/>
        <v>0</v>
      </c>
      <c r="F187" s="1" t="str">
        <f t="shared" si="52"/>
        <v xml:space="preserve">  </v>
      </c>
      <c r="G187" s="1" t="str">
        <f t="shared" si="53"/>
        <v xml:space="preserve">  </v>
      </c>
      <c r="I187" s="8"/>
      <c r="J187" s="7" t="str">
        <f t="shared" si="54"/>
        <v xml:space="preserve">  </v>
      </c>
      <c r="K187" s="2" t="str">
        <f t="shared" si="61"/>
        <v xml:space="preserve">  </v>
      </c>
      <c r="L187" s="3" t="str">
        <f t="shared" si="55"/>
        <v xml:space="preserve">  </v>
      </c>
      <c r="M187" s="3" t="str">
        <f t="shared" si="62"/>
        <v xml:space="preserve">  </v>
      </c>
      <c r="N187" s="3" t="str">
        <f t="shared" si="46"/>
        <v xml:space="preserve">  </v>
      </c>
      <c r="O187" s="3" t="str">
        <f t="shared" si="56"/>
        <v xml:space="preserve">  </v>
      </c>
      <c r="P187" s="3" t="str">
        <f t="shared" si="48"/>
        <v xml:space="preserve">  </v>
      </c>
      <c r="Q187" s="4"/>
      <c r="R187" s="9"/>
      <c r="S187" s="6" t="str">
        <f t="shared" si="57"/>
        <v xml:space="preserve">  </v>
      </c>
      <c r="T187" s="5" t="str">
        <f t="shared" si="49"/>
        <v xml:space="preserve">  </v>
      </c>
      <c r="U187" s="9"/>
      <c r="V187" s="2" t="str">
        <f t="shared" si="58"/>
        <v xml:space="preserve">  </v>
      </c>
      <c r="W187" s="2" t="str">
        <f t="shared" si="50"/>
        <v xml:space="preserve">  </v>
      </c>
      <c r="X187" s="4"/>
      <c r="Y187" s="1" t="str">
        <f t="shared" si="63"/>
        <v xml:space="preserve">  </v>
      </c>
      <c r="Z187" s="1" t="str">
        <f t="shared" si="59"/>
        <v xml:space="preserve">  </v>
      </c>
      <c r="AA187" s="3" t="str">
        <f t="shared" si="47"/>
        <v xml:space="preserve">  </v>
      </c>
      <c r="AB187" s="3" t="str">
        <f t="shared" si="64"/>
        <v xml:space="preserve">  </v>
      </c>
      <c r="AC187" s="3" t="str">
        <f t="shared" si="65"/>
        <v xml:space="preserve">  </v>
      </c>
      <c r="AD187" s="4"/>
    </row>
    <row r="188" spans="2:30" x14ac:dyDescent="0.25">
      <c r="B188" t="str">
        <f t="shared" si="51"/>
        <v xml:space="preserve">  </v>
      </c>
      <c r="C188" s="4"/>
      <c r="D188" s="1" t="str">
        <f t="shared" si="60"/>
        <v xml:space="preserve">  </v>
      </c>
      <c r="E188" s="1">
        <f t="shared" si="45"/>
        <v>0</v>
      </c>
      <c r="F188" s="1" t="str">
        <f t="shared" si="52"/>
        <v xml:space="preserve">  </v>
      </c>
      <c r="G188" s="1" t="str">
        <f t="shared" si="53"/>
        <v xml:space="preserve">  </v>
      </c>
      <c r="I188" s="8"/>
      <c r="J188" s="7" t="str">
        <f t="shared" si="54"/>
        <v xml:space="preserve">  </v>
      </c>
      <c r="K188" s="2" t="str">
        <f t="shared" si="61"/>
        <v xml:space="preserve">  </v>
      </c>
      <c r="L188" s="3" t="str">
        <f t="shared" si="55"/>
        <v xml:space="preserve">  </v>
      </c>
      <c r="M188" s="3" t="str">
        <f t="shared" si="62"/>
        <v xml:space="preserve">  </v>
      </c>
      <c r="N188" s="3" t="str">
        <f t="shared" si="46"/>
        <v xml:space="preserve">  </v>
      </c>
      <c r="O188" s="3" t="str">
        <f t="shared" si="56"/>
        <v xml:space="preserve">  </v>
      </c>
      <c r="P188" s="3" t="str">
        <f t="shared" si="48"/>
        <v xml:space="preserve">  </v>
      </c>
      <c r="Q188" s="4"/>
      <c r="R188" s="9"/>
      <c r="S188" s="6" t="str">
        <f t="shared" si="57"/>
        <v xml:space="preserve">  </v>
      </c>
      <c r="T188" s="5" t="str">
        <f t="shared" si="49"/>
        <v xml:space="preserve">  </v>
      </c>
      <c r="U188" s="9"/>
      <c r="V188" s="2" t="str">
        <f t="shared" si="58"/>
        <v xml:space="preserve">  </v>
      </c>
      <c r="W188" s="2" t="str">
        <f t="shared" si="50"/>
        <v xml:space="preserve">  </v>
      </c>
      <c r="X188" s="4"/>
      <c r="Y188" s="1" t="str">
        <f t="shared" si="63"/>
        <v xml:space="preserve">  </v>
      </c>
      <c r="Z188" s="1" t="str">
        <f t="shared" si="59"/>
        <v xml:space="preserve">  </v>
      </c>
      <c r="AA188" s="3" t="str">
        <f t="shared" si="47"/>
        <v xml:space="preserve">  </v>
      </c>
      <c r="AB188" s="3" t="str">
        <f t="shared" si="64"/>
        <v xml:space="preserve">  </v>
      </c>
      <c r="AC188" s="3" t="str">
        <f t="shared" si="65"/>
        <v xml:space="preserve">  </v>
      </c>
      <c r="AD188" s="4"/>
    </row>
    <row r="189" spans="2:30" x14ac:dyDescent="0.25">
      <c r="B189" t="str">
        <f t="shared" si="51"/>
        <v xml:space="preserve">  </v>
      </c>
      <c r="C189" s="4"/>
      <c r="D189" s="1" t="str">
        <f t="shared" si="60"/>
        <v xml:space="preserve">  </v>
      </c>
      <c r="E189" s="1">
        <f t="shared" si="45"/>
        <v>0</v>
      </c>
      <c r="F189" s="1" t="str">
        <f t="shared" si="52"/>
        <v xml:space="preserve">  </v>
      </c>
      <c r="G189" s="1" t="str">
        <f t="shared" si="53"/>
        <v xml:space="preserve">  </v>
      </c>
      <c r="I189" s="8"/>
      <c r="J189" s="7" t="str">
        <f t="shared" si="54"/>
        <v xml:space="preserve">  </v>
      </c>
      <c r="K189" s="2" t="str">
        <f t="shared" si="61"/>
        <v xml:space="preserve">  </v>
      </c>
      <c r="L189" s="3" t="str">
        <f t="shared" si="55"/>
        <v xml:space="preserve">  </v>
      </c>
      <c r="M189" s="3" t="str">
        <f t="shared" si="62"/>
        <v xml:space="preserve">  </v>
      </c>
      <c r="N189" s="3" t="str">
        <f t="shared" si="46"/>
        <v xml:space="preserve">  </v>
      </c>
      <c r="O189" s="3" t="str">
        <f t="shared" si="56"/>
        <v xml:space="preserve">  </v>
      </c>
      <c r="P189" s="3" t="str">
        <f t="shared" si="48"/>
        <v xml:space="preserve">  </v>
      </c>
      <c r="Q189" s="4"/>
      <c r="R189" s="9"/>
      <c r="S189" s="6" t="str">
        <f t="shared" si="57"/>
        <v xml:space="preserve">  </v>
      </c>
      <c r="T189" s="5" t="str">
        <f t="shared" si="49"/>
        <v xml:space="preserve">  </v>
      </c>
      <c r="U189" s="9"/>
      <c r="V189" s="2" t="str">
        <f t="shared" si="58"/>
        <v xml:space="preserve">  </v>
      </c>
      <c r="W189" s="2" t="str">
        <f t="shared" si="50"/>
        <v xml:space="preserve">  </v>
      </c>
      <c r="X189" s="4"/>
      <c r="Y189" s="1" t="str">
        <f t="shared" si="63"/>
        <v xml:space="preserve">  </v>
      </c>
      <c r="Z189" s="1" t="str">
        <f t="shared" si="59"/>
        <v xml:space="preserve">  </v>
      </c>
      <c r="AA189" s="3" t="str">
        <f t="shared" si="47"/>
        <v xml:space="preserve">  </v>
      </c>
      <c r="AB189" s="3" t="str">
        <f t="shared" si="64"/>
        <v xml:space="preserve">  </v>
      </c>
      <c r="AC189" s="3" t="str">
        <f t="shared" si="65"/>
        <v xml:space="preserve">  </v>
      </c>
      <c r="AD189" s="4"/>
    </row>
    <row r="190" spans="2:30" x14ac:dyDescent="0.25">
      <c r="B190" t="str">
        <f t="shared" si="51"/>
        <v xml:space="preserve">  </v>
      </c>
      <c r="C190" s="4"/>
      <c r="D190" s="1" t="str">
        <f t="shared" si="60"/>
        <v xml:space="preserve">  </v>
      </c>
      <c r="E190" s="1">
        <f t="shared" si="45"/>
        <v>0</v>
      </c>
      <c r="F190" s="1" t="str">
        <f t="shared" si="52"/>
        <v xml:space="preserve">  </v>
      </c>
      <c r="G190" s="1" t="str">
        <f t="shared" si="53"/>
        <v xml:space="preserve">  </v>
      </c>
      <c r="I190" s="8"/>
      <c r="J190" s="7" t="str">
        <f t="shared" si="54"/>
        <v xml:space="preserve">  </v>
      </c>
      <c r="K190" s="2" t="str">
        <f t="shared" si="61"/>
        <v xml:space="preserve">  </v>
      </c>
      <c r="L190" s="3" t="str">
        <f t="shared" si="55"/>
        <v xml:space="preserve">  </v>
      </c>
      <c r="M190" s="3" t="str">
        <f t="shared" si="62"/>
        <v xml:space="preserve">  </v>
      </c>
      <c r="N190" s="3" t="str">
        <f t="shared" si="46"/>
        <v xml:space="preserve">  </v>
      </c>
      <c r="O190" s="3" t="str">
        <f t="shared" si="56"/>
        <v xml:space="preserve">  </v>
      </c>
      <c r="P190" s="3" t="str">
        <f t="shared" si="48"/>
        <v xml:space="preserve">  </v>
      </c>
      <c r="Q190" s="4"/>
      <c r="R190" s="9"/>
      <c r="S190" s="6" t="str">
        <f t="shared" si="57"/>
        <v xml:space="preserve">  </v>
      </c>
      <c r="T190" s="5" t="str">
        <f t="shared" si="49"/>
        <v xml:space="preserve">  </v>
      </c>
      <c r="U190" s="9"/>
      <c r="V190" s="2" t="str">
        <f t="shared" si="58"/>
        <v xml:space="preserve">  </v>
      </c>
      <c r="W190" s="2" t="str">
        <f t="shared" si="50"/>
        <v xml:space="preserve">  </v>
      </c>
      <c r="X190" s="4"/>
      <c r="Y190" s="1" t="str">
        <f t="shared" si="63"/>
        <v xml:space="preserve">  </v>
      </c>
      <c r="Z190" s="1" t="str">
        <f t="shared" si="59"/>
        <v xml:space="preserve">  </v>
      </c>
      <c r="AA190" s="3" t="str">
        <f t="shared" si="47"/>
        <v xml:space="preserve">  </v>
      </c>
      <c r="AB190" s="3" t="str">
        <f t="shared" si="64"/>
        <v xml:space="preserve">  </v>
      </c>
      <c r="AC190" s="3" t="str">
        <f t="shared" si="65"/>
        <v xml:space="preserve">  </v>
      </c>
      <c r="AD190" s="4"/>
    </row>
    <row r="191" spans="2:30" x14ac:dyDescent="0.25">
      <c r="B191" t="str">
        <f t="shared" si="51"/>
        <v xml:space="preserve">  </v>
      </c>
      <c r="C191" s="4"/>
      <c r="D191" s="1" t="str">
        <f t="shared" si="60"/>
        <v xml:space="preserve">  </v>
      </c>
      <c r="E191" s="1">
        <f t="shared" si="45"/>
        <v>0</v>
      </c>
      <c r="F191" s="1" t="str">
        <f t="shared" si="52"/>
        <v xml:space="preserve">  </v>
      </c>
      <c r="G191" s="1" t="str">
        <f t="shared" si="53"/>
        <v xml:space="preserve">  </v>
      </c>
      <c r="I191" s="8"/>
      <c r="J191" s="7" t="str">
        <f t="shared" si="54"/>
        <v xml:space="preserve">  </v>
      </c>
      <c r="K191" s="2" t="str">
        <f t="shared" si="61"/>
        <v xml:space="preserve">  </v>
      </c>
      <c r="L191" s="3" t="str">
        <f t="shared" si="55"/>
        <v xml:space="preserve">  </v>
      </c>
      <c r="M191" s="3" t="str">
        <f t="shared" si="62"/>
        <v xml:space="preserve">  </v>
      </c>
      <c r="N191" s="3" t="str">
        <f t="shared" si="46"/>
        <v xml:space="preserve">  </v>
      </c>
      <c r="O191" s="3" t="str">
        <f t="shared" si="56"/>
        <v xml:space="preserve">  </v>
      </c>
      <c r="P191" s="3" t="str">
        <f t="shared" si="48"/>
        <v xml:space="preserve">  </v>
      </c>
      <c r="Q191" s="4"/>
      <c r="R191" s="9"/>
      <c r="S191" s="6" t="str">
        <f t="shared" si="57"/>
        <v xml:space="preserve">  </v>
      </c>
      <c r="T191" s="5" t="str">
        <f t="shared" si="49"/>
        <v xml:space="preserve">  </v>
      </c>
      <c r="U191" s="9"/>
      <c r="V191" s="2" t="str">
        <f t="shared" si="58"/>
        <v xml:space="preserve">  </v>
      </c>
      <c r="W191" s="2" t="str">
        <f t="shared" si="50"/>
        <v xml:space="preserve">  </v>
      </c>
      <c r="X191" s="4"/>
      <c r="Y191" s="1" t="str">
        <f t="shared" si="63"/>
        <v xml:space="preserve">  </v>
      </c>
      <c r="Z191" s="1" t="str">
        <f t="shared" si="59"/>
        <v xml:space="preserve">  </v>
      </c>
      <c r="AA191" s="3" t="str">
        <f t="shared" si="47"/>
        <v xml:space="preserve">  </v>
      </c>
      <c r="AB191" s="3" t="str">
        <f t="shared" si="64"/>
        <v xml:space="preserve">  </v>
      </c>
      <c r="AC191" s="3" t="str">
        <f t="shared" si="65"/>
        <v xml:space="preserve">  </v>
      </c>
      <c r="AD191" s="4"/>
    </row>
    <row r="192" spans="2:30" x14ac:dyDescent="0.25">
      <c r="B192" t="str">
        <f t="shared" si="51"/>
        <v xml:space="preserve">  </v>
      </c>
      <c r="C192" s="4"/>
      <c r="D192" s="1" t="str">
        <f t="shared" si="60"/>
        <v xml:space="preserve">  </v>
      </c>
      <c r="E192" s="1">
        <f t="shared" si="45"/>
        <v>0</v>
      </c>
      <c r="F192" s="1" t="str">
        <f t="shared" si="52"/>
        <v xml:space="preserve">  </v>
      </c>
      <c r="G192" s="1" t="str">
        <f t="shared" si="53"/>
        <v xml:space="preserve">  </v>
      </c>
      <c r="I192" s="8"/>
      <c r="J192" s="7" t="str">
        <f t="shared" si="54"/>
        <v xml:space="preserve">  </v>
      </c>
      <c r="K192" s="2" t="str">
        <f t="shared" si="61"/>
        <v xml:space="preserve">  </v>
      </c>
      <c r="L192" s="3" t="str">
        <f t="shared" si="55"/>
        <v xml:space="preserve">  </v>
      </c>
      <c r="M192" s="3" t="str">
        <f t="shared" si="62"/>
        <v xml:space="preserve">  </v>
      </c>
      <c r="N192" s="3" t="str">
        <f t="shared" si="46"/>
        <v xml:space="preserve">  </v>
      </c>
      <c r="O192" s="3" t="str">
        <f t="shared" si="56"/>
        <v xml:space="preserve">  </v>
      </c>
      <c r="P192" s="3" t="str">
        <f t="shared" si="48"/>
        <v xml:space="preserve">  </v>
      </c>
      <c r="Q192" s="4"/>
      <c r="R192" s="9"/>
      <c r="S192" s="6" t="str">
        <f t="shared" si="57"/>
        <v xml:space="preserve">  </v>
      </c>
      <c r="T192" s="5" t="str">
        <f t="shared" si="49"/>
        <v xml:space="preserve">  </v>
      </c>
      <c r="U192" s="9"/>
      <c r="V192" s="2" t="str">
        <f t="shared" si="58"/>
        <v xml:space="preserve">  </v>
      </c>
      <c r="W192" s="2" t="str">
        <f t="shared" si="50"/>
        <v xml:space="preserve">  </v>
      </c>
      <c r="X192" s="4"/>
      <c r="Y192" s="1" t="str">
        <f t="shared" si="63"/>
        <v xml:space="preserve">  </v>
      </c>
      <c r="Z192" s="1" t="str">
        <f t="shared" si="59"/>
        <v xml:space="preserve">  </v>
      </c>
      <c r="AA192" s="3" t="str">
        <f t="shared" si="47"/>
        <v xml:space="preserve">  </v>
      </c>
      <c r="AB192" s="3" t="str">
        <f t="shared" si="64"/>
        <v xml:space="preserve">  </v>
      </c>
      <c r="AC192" s="3" t="str">
        <f t="shared" si="65"/>
        <v xml:space="preserve">  </v>
      </c>
      <c r="AD192" s="4"/>
    </row>
    <row r="193" spans="2:30" x14ac:dyDescent="0.25">
      <c r="B193" t="str">
        <f t="shared" si="51"/>
        <v xml:space="preserve">  </v>
      </c>
      <c r="C193" s="4"/>
      <c r="D193" s="1" t="str">
        <f t="shared" si="60"/>
        <v xml:space="preserve">  </v>
      </c>
      <c r="E193" s="1">
        <f t="shared" si="45"/>
        <v>0</v>
      </c>
      <c r="F193" s="1" t="str">
        <f t="shared" si="52"/>
        <v xml:space="preserve">  </v>
      </c>
      <c r="G193" s="1" t="str">
        <f t="shared" si="53"/>
        <v xml:space="preserve">  </v>
      </c>
      <c r="I193" s="8"/>
      <c r="J193" s="7" t="str">
        <f t="shared" si="54"/>
        <v xml:space="preserve">  </v>
      </c>
      <c r="K193" s="2" t="str">
        <f t="shared" si="61"/>
        <v xml:space="preserve">  </v>
      </c>
      <c r="L193" s="3" t="str">
        <f t="shared" si="55"/>
        <v xml:space="preserve">  </v>
      </c>
      <c r="M193" s="3" t="str">
        <f t="shared" si="62"/>
        <v xml:space="preserve">  </v>
      </c>
      <c r="N193" s="3" t="str">
        <f t="shared" si="46"/>
        <v xml:space="preserve">  </v>
      </c>
      <c r="O193" s="3" t="str">
        <f t="shared" si="56"/>
        <v xml:space="preserve">  </v>
      </c>
      <c r="P193" s="3" t="str">
        <f t="shared" si="48"/>
        <v xml:space="preserve">  </v>
      </c>
      <c r="Q193" s="4"/>
      <c r="R193" s="9"/>
      <c r="S193" s="6" t="str">
        <f t="shared" si="57"/>
        <v xml:space="preserve">  </v>
      </c>
      <c r="T193" s="5" t="str">
        <f t="shared" si="49"/>
        <v xml:space="preserve">  </v>
      </c>
      <c r="U193" s="9"/>
      <c r="V193" s="2" t="str">
        <f t="shared" si="58"/>
        <v xml:space="preserve">  </v>
      </c>
      <c r="W193" s="2" t="str">
        <f t="shared" si="50"/>
        <v xml:space="preserve">  </v>
      </c>
      <c r="X193" s="4"/>
      <c r="Y193" s="1" t="str">
        <f t="shared" si="63"/>
        <v xml:space="preserve">  </v>
      </c>
      <c r="Z193" s="1" t="str">
        <f t="shared" si="59"/>
        <v xml:space="preserve">  </v>
      </c>
      <c r="AA193" s="3" t="str">
        <f t="shared" si="47"/>
        <v xml:space="preserve">  </v>
      </c>
      <c r="AB193" s="3" t="str">
        <f t="shared" si="64"/>
        <v xml:space="preserve">  </v>
      </c>
      <c r="AC193" s="3" t="str">
        <f t="shared" si="65"/>
        <v xml:space="preserve">  </v>
      </c>
      <c r="AD193" s="4"/>
    </row>
    <row r="194" spans="2:30" x14ac:dyDescent="0.25">
      <c r="B194" t="str">
        <f t="shared" si="51"/>
        <v xml:space="preserve">  </v>
      </c>
      <c r="C194" s="4"/>
      <c r="D194" s="1" t="str">
        <f t="shared" si="60"/>
        <v xml:space="preserve">  </v>
      </c>
      <c r="E194" s="1">
        <f t="shared" ref="E194:E257" si="66">IFERROR(VALUE(D194),0)</f>
        <v>0</v>
      </c>
      <c r="F194" s="1" t="str">
        <f t="shared" si="52"/>
        <v xml:space="preserve">  </v>
      </c>
      <c r="G194" s="1" t="str">
        <f t="shared" si="53"/>
        <v xml:space="preserve">  </v>
      </c>
      <c r="I194" s="8"/>
      <c r="J194" s="7" t="str">
        <f t="shared" si="54"/>
        <v xml:space="preserve">  </v>
      </c>
      <c r="K194" s="2" t="str">
        <f t="shared" si="61"/>
        <v xml:space="preserve">  </v>
      </c>
      <c r="L194" s="3" t="str">
        <f t="shared" si="55"/>
        <v xml:space="preserve">  </v>
      </c>
      <c r="M194" s="3" t="str">
        <f t="shared" si="62"/>
        <v xml:space="preserve">  </v>
      </c>
      <c r="N194" s="3" t="str">
        <f t="shared" si="46"/>
        <v xml:space="preserve">  </v>
      </c>
      <c r="O194" s="3" t="str">
        <f t="shared" si="56"/>
        <v xml:space="preserve">  </v>
      </c>
      <c r="P194" s="3" t="str">
        <f t="shared" si="48"/>
        <v xml:space="preserve">  </v>
      </c>
      <c r="Q194" s="4"/>
      <c r="R194" s="9"/>
      <c r="S194" s="6" t="str">
        <f t="shared" si="57"/>
        <v xml:space="preserve">  </v>
      </c>
      <c r="T194" s="5" t="str">
        <f t="shared" si="49"/>
        <v xml:space="preserve">  </v>
      </c>
      <c r="U194" s="9"/>
      <c r="V194" s="2" t="str">
        <f t="shared" si="58"/>
        <v xml:space="preserve">  </v>
      </c>
      <c r="W194" s="2" t="str">
        <f t="shared" si="50"/>
        <v xml:space="preserve">  </v>
      </c>
      <c r="X194" s="4"/>
      <c r="Y194" s="1" t="str">
        <f t="shared" si="63"/>
        <v xml:space="preserve">  </v>
      </c>
      <c r="Z194" s="1" t="str">
        <f t="shared" si="59"/>
        <v xml:space="preserve">  </v>
      </c>
      <c r="AA194" s="3" t="str">
        <f t="shared" si="47"/>
        <v xml:space="preserve">  </v>
      </c>
      <c r="AB194" s="3" t="str">
        <f t="shared" si="64"/>
        <v xml:space="preserve">  </v>
      </c>
      <c r="AC194" s="3" t="str">
        <f t="shared" si="65"/>
        <v xml:space="preserve">  </v>
      </c>
      <c r="AD194" s="4"/>
    </row>
    <row r="195" spans="2:30" x14ac:dyDescent="0.25">
      <c r="B195" t="str">
        <f t="shared" si="51"/>
        <v xml:space="preserve">  </v>
      </c>
      <c r="C195" s="4"/>
      <c r="D195" s="1" t="str">
        <f t="shared" si="60"/>
        <v xml:space="preserve">  </v>
      </c>
      <c r="E195" s="1">
        <f t="shared" si="66"/>
        <v>0</v>
      </c>
      <c r="F195" s="1" t="str">
        <f t="shared" si="52"/>
        <v xml:space="preserve">  </v>
      </c>
      <c r="G195" s="1" t="str">
        <f t="shared" si="53"/>
        <v xml:space="preserve">  </v>
      </c>
      <c r="I195" s="8"/>
      <c r="J195" s="7" t="str">
        <f t="shared" si="54"/>
        <v xml:space="preserve">  </v>
      </c>
      <c r="K195" s="2" t="str">
        <f t="shared" si="61"/>
        <v xml:space="preserve">  </v>
      </c>
      <c r="L195" s="3" t="str">
        <f t="shared" si="55"/>
        <v xml:space="preserve">  </v>
      </c>
      <c r="M195" s="3" t="str">
        <f t="shared" si="62"/>
        <v xml:space="preserve">  </v>
      </c>
      <c r="N195" s="3" t="str">
        <f t="shared" si="46"/>
        <v xml:space="preserve">  </v>
      </c>
      <c r="O195" s="3" t="str">
        <f t="shared" si="56"/>
        <v xml:space="preserve">  </v>
      </c>
      <c r="P195" s="3" t="str">
        <f t="shared" si="48"/>
        <v xml:space="preserve">  </v>
      </c>
      <c r="Q195" s="4"/>
      <c r="R195" s="9"/>
      <c r="S195" s="6" t="str">
        <f t="shared" si="57"/>
        <v xml:space="preserve">  </v>
      </c>
      <c r="T195" s="5" t="str">
        <f t="shared" si="49"/>
        <v xml:space="preserve">  </v>
      </c>
      <c r="U195" s="9"/>
      <c r="V195" s="2" t="str">
        <f t="shared" si="58"/>
        <v xml:space="preserve">  </v>
      </c>
      <c r="W195" s="2" t="str">
        <f t="shared" si="50"/>
        <v xml:space="preserve">  </v>
      </c>
      <c r="X195" s="4"/>
      <c r="Y195" s="1" t="str">
        <f t="shared" si="63"/>
        <v xml:space="preserve">  </v>
      </c>
      <c r="Z195" s="1" t="str">
        <f t="shared" si="59"/>
        <v xml:space="preserve">  </v>
      </c>
      <c r="AA195" s="3" t="str">
        <f t="shared" si="47"/>
        <v xml:space="preserve">  </v>
      </c>
      <c r="AB195" s="3" t="str">
        <f t="shared" si="64"/>
        <v xml:space="preserve">  </v>
      </c>
      <c r="AC195" s="3" t="str">
        <f t="shared" si="65"/>
        <v xml:space="preserve">  </v>
      </c>
      <c r="AD195" s="4"/>
    </row>
    <row r="196" spans="2:30" x14ac:dyDescent="0.25">
      <c r="B196" t="str">
        <f t="shared" si="51"/>
        <v xml:space="preserve">  </v>
      </c>
      <c r="C196" s="4"/>
      <c r="D196" s="1" t="str">
        <f t="shared" si="60"/>
        <v xml:space="preserve">  </v>
      </c>
      <c r="E196" s="1">
        <f t="shared" si="66"/>
        <v>0</v>
      </c>
      <c r="F196" s="1" t="str">
        <f t="shared" si="52"/>
        <v xml:space="preserve">  </v>
      </c>
      <c r="G196" s="1" t="str">
        <f t="shared" si="53"/>
        <v xml:space="preserve">  </v>
      </c>
      <c r="I196" s="8"/>
      <c r="J196" s="7" t="str">
        <f t="shared" si="54"/>
        <v xml:space="preserve">  </v>
      </c>
      <c r="K196" s="2" t="str">
        <f t="shared" si="61"/>
        <v xml:space="preserve">  </v>
      </c>
      <c r="L196" s="3" t="str">
        <f t="shared" si="55"/>
        <v xml:space="preserve">  </v>
      </c>
      <c r="M196" s="3" t="str">
        <f t="shared" si="62"/>
        <v xml:space="preserve">  </v>
      </c>
      <c r="N196" s="3" t="str">
        <f t="shared" si="46"/>
        <v xml:space="preserve">  </v>
      </c>
      <c r="O196" s="3" t="str">
        <f t="shared" si="56"/>
        <v xml:space="preserve">  </v>
      </c>
      <c r="P196" s="3" t="str">
        <f t="shared" si="48"/>
        <v xml:space="preserve">  </v>
      </c>
      <c r="Q196" s="4"/>
      <c r="R196" s="9"/>
      <c r="S196" s="6" t="str">
        <f t="shared" si="57"/>
        <v xml:space="preserve">  </v>
      </c>
      <c r="T196" s="5" t="str">
        <f t="shared" si="49"/>
        <v xml:space="preserve">  </v>
      </c>
      <c r="U196" s="9"/>
      <c r="V196" s="2" t="str">
        <f t="shared" si="58"/>
        <v xml:space="preserve">  </v>
      </c>
      <c r="W196" s="2" t="str">
        <f t="shared" si="50"/>
        <v xml:space="preserve">  </v>
      </c>
      <c r="X196" s="4"/>
      <c r="Y196" s="1" t="str">
        <f t="shared" si="63"/>
        <v xml:space="preserve">  </v>
      </c>
      <c r="Z196" s="1" t="str">
        <f t="shared" si="59"/>
        <v xml:space="preserve">  </v>
      </c>
      <c r="AA196" s="3" t="str">
        <f t="shared" si="47"/>
        <v xml:space="preserve">  </v>
      </c>
      <c r="AB196" s="3" t="str">
        <f t="shared" si="64"/>
        <v xml:space="preserve">  </v>
      </c>
      <c r="AC196" s="3" t="str">
        <f t="shared" si="65"/>
        <v xml:space="preserve">  </v>
      </c>
      <c r="AD196" s="4"/>
    </row>
    <row r="197" spans="2:30" x14ac:dyDescent="0.25">
      <c r="B197" t="str">
        <f t="shared" si="51"/>
        <v xml:space="preserve">  </v>
      </c>
      <c r="C197" s="4"/>
      <c r="D197" s="1" t="str">
        <f t="shared" si="60"/>
        <v xml:space="preserve">  </v>
      </c>
      <c r="E197" s="1">
        <f t="shared" si="66"/>
        <v>0</v>
      </c>
      <c r="F197" s="1" t="str">
        <f t="shared" si="52"/>
        <v xml:space="preserve">  </v>
      </c>
      <c r="G197" s="1" t="str">
        <f t="shared" si="53"/>
        <v xml:space="preserve">  </v>
      </c>
      <c r="I197" s="8"/>
      <c r="J197" s="7" t="str">
        <f t="shared" si="54"/>
        <v xml:space="preserve">  </v>
      </c>
      <c r="K197" s="2" t="str">
        <f t="shared" si="61"/>
        <v xml:space="preserve">  </v>
      </c>
      <c r="L197" s="3" t="str">
        <f t="shared" si="55"/>
        <v xml:space="preserve">  </v>
      </c>
      <c r="M197" s="3" t="str">
        <f t="shared" si="62"/>
        <v xml:space="preserve">  </v>
      </c>
      <c r="N197" s="3" t="str">
        <f t="shared" si="46"/>
        <v xml:space="preserve">  </v>
      </c>
      <c r="O197" s="3" t="str">
        <f t="shared" si="56"/>
        <v xml:space="preserve">  </v>
      </c>
      <c r="P197" s="3" t="str">
        <f t="shared" si="48"/>
        <v xml:space="preserve">  </v>
      </c>
      <c r="Q197" s="4"/>
      <c r="R197" s="9"/>
      <c r="S197" s="6" t="str">
        <f t="shared" si="57"/>
        <v xml:space="preserve">  </v>
      </c>
      <c r="T197" s="5" t="str">
        <f t="shared" si="49"/>
        <v xml:space="preserve">  </v>
      </c>
      <c r="U197" s="9"/>
      <c r="V197" s="2" t="str">
        <f t="shared" si="58"/>
        <v xml:space="preserve">  </v>
      </c>
      <c r="W197" s="2" t="str">
        <f t="shared" si="50"/>
        <v xml:space="preserve">  </v>
      </c>
      <c r="X197" s="4"/>
      <c r="Y197" s="1" t="str">
        <f t="shared" si="63"/>
        <v xml:space="preserve">  </v>
      </c>
      <c r="Z197" s="1" t="str">
        <f t="shared" si="59"/>
        <v xml:space="preserve">  </v>
      </c>
      <c r="AA197" s="3" t="str">
        <f t="shared" si="47"/>
        <v xml:space="preserve">  </v>
      </c>
      <c r="AB197" s="3" t="str">
        <f t="shared" si="64"/>
        <v xml:space="preserve">  </v>
      </c>
      <c r="AC197" s="3" t="str">
        <f t="shared" si="65"/>
        <v xml:space="preserve">  </v>
      </c>
      <c r="AD197" s="4"/>
    </row>
    <row r="198" spans="2:30" x14ac:dyDescent="0.25">
      <c r="B198" t="str">
        <f t="shared" si="51"/>
        <v xml:space="preserve">  </v>
      </c>
      <c r="C198" s="4"/>
      <c r="D198" s="1" t="str">
        <f t="shared" si="60"/>
        <v xml:space="preserve">  </v>
      </c>
      <c r="E198" s="1">
        <f t="shared" si="66"/>
        <v>0</v>
      </c>
      <c r="F198" s="1" t="str">
        <f t="shared" si="52"/>
        <v xml:space="preserve">  </v>
      </c>
      <c r="G198" s="1" t="str">
        <f t="shared" si="53"/>
        <v xml:space="preserve">  </v>
      </c>
      <c r="I198" s="8"/>
      <c r="J198" s="7" t="str">
        <f t="shared" si="54"/>
        <v xml:space="preserve">  </v>
      </c>
      <c r="K198" s="2" t="str">
        <f t="shared" si="61"/>
        <v xml:space="preserve">  </v>
      </c>
      <c r="L198" s="3" t="str">
        <f t="shared" si="55"/>
        <v xml:space="preserve">  </v>
      </c>
      <c r="M198" s="3" t="str">
        <f t="shared" si="62"/>
        <v xml:space="preserve">  </v>
      </c>
      <c r="N198" s="3" t="str">
        <f t="shared" si="46"/>
        <v xml:space="preserve">  </v>
      </c>
      <c r="O198" s="3" t="str">
        <f t="shared" si="56"/>
        <v xml:space="preserve">  </v>
      </c>
      <c r="P198" s="3" t="str">
        <f t="shared" si="48"/>
        <v xml:space="preserve">  </v>
      </c>
      <c r="Q198" s="4"/>
      <c r="R198" s="9"/>
      <c r="S198" s="6" t="str">
        <f t="shared" si="57"/>
        <v xml:space="preserve">  </v>
      </c>
      <c r="T198" s="5" t="str">
        <f t="shared" si="49"/>
        <v xml:space="preserve">  </v>
      </c>
      <c r="U198" s="9"/>
      <c r="V198" s="2" t="str">
        <f t="shared" si="58"/>
        <v xml:space="preserve">  </v>
      </c>
      <c r="W198" s="2" t="str">
        <f t="shared" si="50"/>
        <v xml:space="preserve">  </v>
      </c>
      <c r="X198" s="4"/>
      <c r="Y198" s="1" t="str">
        <f t="shared" si="63"/>
        <v xml:space="preserve">  </v>
      </c>
      <c r="Z198" s="1" t="str">
        <f t="shared" si="59"/>
        <v xml:space="preserve">  </v>
      </c>
      <c r="AA198" s="3" t="str">
        <f t="shared" si="47"/>
        <v xml:space="preserve">  </v>
      </c>
      <c r="AB198" s="3" t="str">
        <f t="shared" si="64"/>
        <v xml:space="preserve">  </v>
      </c>
      <c r="AC198" s="3" t="str">
        <f t="shared" si="65"/>
        <v xml:space="preserve">  </v>
      </c>
      <c r="AD198" s="4"/>
    </row>
    <row r="199" spans="2:30" x14ac:dyDescent="0.25">
      <c r="B199" t="str">
        <f t="shared" si="51"/>
        <v xml:space="preserve">  </v>
      </c>
      <c r="C199" s="4"/>
      <c r="D199" s="1" t="str">
        <f t="shared" si="60"/>
        <v xml:space="preserve">  </v>
      </c>
      <c r="E199" s="1">
        <f t="shared" si="66"/>
        <v>0</v>
      </c>
      <c r="F199" s="1" t="str">
        <f t="shared" si="52"/>
        <v xml:space="preserve">  </v>
      </c>
      <c r="G199" s="1" t="str">
        <f t="shared" si="53"/>
        <v xml:space="preserve">  </v>
      </c>
      <c r="I199" s="8"/>
      <c r="J199" s="7" t="str">
        <f t="shared" si="54"/>
        <v xml:space="preserve">  </v>
      </c>
      <c r="K199" s="2" t="str">
        <f t="shared" si="61"/>
        <v xml:space="preserve">  </v>
      </c>
      <c r="L199" s="3" t="str">
        <f t="shared" si="55"/>
        <v xml:space="preserve">  </v>
      </c>
      <c r="M199" s="3" t="str">
        <f t="shared" si="62"/>
        <v xml:space="preserve">  </v>
      </c>
      <c r="N199" s="3" t="str">
        <f t="shared" ref="N199:N262" si="67">IFERROR(-I199+M199,"  ")</f>
        <v xml:space="preserve">  </v>
      </c>
      <c r="O199" s="3" t="str">
        <f t="shared" si="56"/>
        <v xml:space="preserve">  </v>
      </c>
      <c r="P199" s="3" t="str">
        <f t="shared" si="48"/>
        <v xml:space="preserve">  </v>
      </c>
      <c r="Q199" s="4"/>
      <c r="R199" s="9"/>
      <c r="S199" s="6" t="str">
        <f t="shared" si="57"/>
        <v xml:space="preserve">  </v>
      </c>
      <c r="T199" s="5" t="str">
        <f t="shared" si="49"/>
        <v xml:space="preserve">  </v>
      </c>
      <c r="U199" s="9"/>
      <c r="V199" s="2" t="str">
        <f t="shared" si="58"/>
        <v xml:space="preserve">  </v>
      </c>
      <c r="W199" s="2" t="str">
        <f t="shared" si="50"/>
        <v xml:space="preserve">  </v>
      </c>
      <c r="X199" s="4"/>
      <c r="Y199" s="1" t="str">
        <f t="shared" si="63"/>
        <v xml:space="preserve">  </v>
      </c>
      <c r="Z199" s="1" t="str">
        <f t="shared" si="59"/>
        <v xml:space="preserve">  </v>
      </c>
      <c r="AA199" s="3" t="str">
        <f t="shared" si="47"/>
        <v xml:space="preserve">  </v>
      </c>
      <c r="AB199" s="3" t="str">
        <f t="shared" si="64"/>
        <v xml:space="preserve">  </v>
      </c>
      <c r="AC199" s="3" t="str">
        <f t="shared" si="65"/>
        <v xml:space="preserve">  </v>
      </c>
      <c r="AD199" s="4"/>
    </row>
    <row r="200" spans="2:30" x14ac:dyDescent="0.25">
      <c r="B200" t="str">
        <f t="shared" si="51"/>
        <v xml:space="preserve">  </v>
      </c>
      <c r="C200" s="4"/>
      <c r="D200" s="1" t="str">
        <f t="shared" si="60"/>
        <v xml:space="preserve">  </v>
      </c>
      <c r="E200" s="1">
        <f t="shared" si="66"/>
        <v>0</v>
      </c>
      <c r="F200" s="1" t="str">
        <f t="shared" si="52"/>
        <v xml:space="preserve">  </v>
      </c>
      <c r="G200" s="1" t="str">
        <f t="shared" si="53"/>
        <v xml:space="preserve">  </v>
      </c>
      <c r="I200" s="8"/>
      <c r="J200" s="7" t="str">
        <f t="shared" si="54"/>
        <v xml:space="preserve">  </v>
      </c>
      <c r="K200" s="2" t="str">
        <f t="shared" si="61"/>
        <v xml:space="preserve">  </v>
      </c>
      <c r="L200" s="3" t="str">
        <f t="shared" si="55"/>
        <v xml:space="preserve">  </v>
      </c>
      <c r="M200" s="3" t="str">
        <f t="shared" si="62"/>
        <v xml:space="preserve">  </v>
      </c>
      <c r="N200" s="3" t="str">
        <f t="shared" si="67"/>
        <v xml:space="preserve">  </v>
      </c>
      <c r="O200" s="3" t="str">
        <f t="shared" si="56"/>
        <v xml:space="preserve">  </v>
      </c>
      <c r="P200" s="3" t="str">
        <f t="shared" si="48"/>
        <v xml:space="preserve">  </v>
      </c>
      <c r="Q200" s="4"/>
      <c r="R200" s="9"/>
      <c r="S200" s="6" t="str">
        <f t="shared" si="57"/>
        <v xml:space="preserve">  </v>
      </c>
      <c r="T200" s="5" t="str">
        <f t="shared" si="49"/>
        <v xml:space="preserve">  </v>
      </c>
      <c r="U200" s="9"/>
      <c r="V200" s="2" t="str">
        <f t="shared" si="58"/>
        <v xml:space="preserve">  </v>
      </c>
      <c r="W200" s="2" t="str">
        <f t="shared" si="50"/>
        <v xml:space="preserve">  </v>
      </c>
      <c r="X200" s="4"/>
      <c r="Y200" s="1" t="str">
        <f t="shared" si="63"/>
        <v xml:space="preserve">  </v>
      </c>
      <c r="Z200" s="1" t="str">
        <f t="shared" si="59"/>
        <v xml:space="preserve">  </v>
      </c>
      <c r="AA200" s="3" t="str">
        <f t="shared" ref="AA200:AA263" si="68">IF(AC199&gt;0,AC199,"  ")</f>
        <v xml:space="preserve">  </v>
      </c>
      <c r="AB200" s="3" t="str">
        <f t="shared" si="64"/>
        <v xml:space="preserve">  </v>
      </c>
      <c r="AC200" s="3" t="str">
        <f t="shared" si="65"/>
        <v xml:space="preserve">  </v>
      </c>
      <c r="AD200" s="4"/>
    </row>
    <row r="201" spans="2:30" x14ac:dyDescent="0.25">
      <c r="B201" t="str">
        <f t="shared" si="51"/>
        <v xml:space="preserve">  </v>
      </c>
      <c r="C201" s="4"/>
      <c r="D201" s="1" t="str">
        <f t="shared" si="60"/>
        <v xml:space="preserve">  </v>
      </c>
      <c r="E201" s="1">
        <f t="shared" si="66"/>
        <v>0</v>
      </c>
      <c r="F201" s="1" t="str">
        <f t="shared" si="52"/>
        <v xml:space="preserve">  </v>
      </c>
      <c r="G201" s="1" t="str">
        <f t="shared" si="53"/>
        <v xml:space="preserve">  </v>
      </c>
      <c r="I201" s="8"/>
      <c r="J201" s="7" t="str">
        <f t="shared" si="54"/>
        <v xml:space="preserve">  </v>
      </c>
      <c r="K201" s="2" t="str">
        <f t="shared" si="61"/>
        <v xml:space="preserve">  </v>
      </c>
      <c r="L201" s="3" t="str">
        <f t="shared" si="55"/>
        <v xml:space="preserve">  </v>
      </c>
      <c r="M201" s="3" t="str">
        <f t="shared" si="62"/>
        <v xml:space="preserve">  </v>
      </c>
      <c r="N201" s="3" t="str">
        <f t="shared" si="67"/>
        <v xml:space="preserve">  </v>
      </c>
      <c r="O201" s="3" t="str">
        <f t="shared" si="56"/>
        <v xml:space="preserve">  </v>
      </c>
      <c r="P201" s="3" t="str">
        <f t="shared" si="48"/>
        <v xml:space="preserve">  </v>
      </c>
      <c r="Q201" s="4"/>
      <c r="R201" s="9"/>
      <c r="S201" s="6" t="str">
        <f t="shared" si="57"/>
        <v xml:space="preserve">  </v>
      </c>
      <c r="T201" s="5" t="str">
        <f t="shared" si="49"/>
        <v xml:space="preserve">  </v>
      </c>
      <c r="U201" s="9"/>
      <c r="V201" s="2" t="str">
        <f t="shared" si="58"/>
        <v xml:space="preserve">  </v>
      </c>
      <c r="W201" s="2" t="str">
        <f t="shared" si="50"/>
        <v xml:space="preserve">  </v>
      </c>
      <c r="X201" s="4"/>
      <c r="Y201" s="1" t="str">
        <f t="shared" si="63"/>
        <v xml:space="preserve">  </v>
      </c>
      <c r="Z201" s="1" t="str">
        <f t="shared" si="59"/>
        <v xml:space="preserve">  </v>
      </c>
      <c r="AA201" s="3" t="str">
        <f t="shared" si="68"/>
        <v xml:space="preserve">  </v>
      </c>
      <c r="AB201" s="3" t="str">
        <f t="shared" si="64"/>
        <v xml:space="preserve">  </v>
      </c>
      <c r="AC201" s="3" t="str">
        <f t="shared" si="65"/>
        <v xml:space="preserve">  </v>
      </c>
      <c r="AD201" s="4"/>
    </row>
    <row r="202" spans="2:30" x14ac:dyDescent="0.25">
      <c r="B202" t="str">
        <f t="shared" si="51"/>
        <v xml:space="preserve">  </v>
      </c>
      <c r="C202" s="4"/>
      <c r="D202" s="1" t="str">
        <f t="shared" si="60"/>
        <v xml:space="preserve">  </v>
      </c>
      <c r="E202" s="1">
        <f t="shared" si="66"/>
        <v>0</v>
      </c>
      <c r="F202" s="1" t="str">
        <f t="shared" si="52"/>
        <v xml:space="preserve">  </v>
      </c>
      <c r="G202" s="1" t="str">
        <f t="shared" si="53"/>
        <v xml:space="preserve">  </v>
      </c>
      <c r="I202" s="8"/>
      <c r="J202" s="7" t="str">
        <f t="shared" si="54"/>
        <v xml:space="preserve">  </v>
      </c>
      <c r="K202" s="2" t="str">
        <f t="shared" si="61"/>
        <v xml:space="preserve">  </v>
      </c>
      <c r="L202" s="3" t="str">
        <f t="shared" si="55"/>
        <v xml:space="preserve">  </v>
      </c>
      <c r="M202" s="3" t="str">
        <f t="shared" si="62"/>
        <v xml:space="preserve">  </v>
      </c>
      <c r="N202" s="3" t="str">
        <f t="shared" si="67"/>
        <v xml:space="preserve">  </v>
      </c>
      <c r="O202" s="3" t="str">
        <f t="shared" si="56"/>
        <v xml:space="preserve">  </v>
      </c>
      <c r="P202" s="3" t="str">
        <f t="shared" si="48"/>
        <v xml:space="preserve">  </v>
      </c>
      <c r="Q202" s="4"/>
      <c r="R202" s="9"/>
      <c r="S202" s="6" t="str">
        <f t="shared" si="57"/>
        <v xml:space="preserve">  </v>
      </c>
      <c r="T202" s="5" t="str">
        <f t="shared" si="49"/>
        <v xml:space="preserve">  </v>
      </c>
      <c r="U202" s="9"/>
      <c r="V202" s="2" t="str">
        <f t="shared" si="58"/>
        <v xml:space="preserve">  </v>
      </c>
      <c r="W202" s="2" t="str">
        <f t="shared" si="50"/>
        <v xml:space="preserve">  </v>
      </c>
      <c r="X202" s="4"/>
      <c r="Y202" s="1" t="str">
        <f t="shared" si="63"/>
        <v xml:space="preserve">  </v>
      </c>
      <c r="Z202" s="1" t="str">
        <f t="shared" si="59"/>
        <v xml:space="preserve">  </v>
      </c>
      <c r="AA202" s="3" t="str">
        <f t="shared" si="68"/>
        <v xml:space="preserve">  </v>
      </c>
      <c r="AB202" s="3" t="str">
        <f t="shared" si="64"/>
        <v xml:space="preserve">  </v>
      </c>
      <c r="AC202" s="3" t="str">
        <f t="shared" si="65"/>
        <v xml:space="preserve">  </v>
      </c>
      <c r="AD202" s="4"/>
    </row>
    <row r="203" spans="2:30" x14ac:dyDescent="0.25">
      <c r="B203" t="str">
        <f t="shared" si="51"/>
        <v xml:space="preserve">  </v>
      </c>
      <c r="C203" s="4"/>
      <c r="D203" s="1" t="str">
        <f t="shared" si="60"/>
        <v xml:space="preserve">  </v>
      </c>
      <c r="E203" s="1">
        <f t="shared" si="66"/>
        <v>0</v>
      </c>
      <c r="F203" s="1" t="str">
        <f t="shared" si="52"/>
        <v xml:space="preserve">  </v>
      </c>
      <c r="G203" s="1" t="str">
        <f t="shared" si="53"/>
        <v xml:space="preserve">  </v>
      </c>
      <c r="I203" s="8"/>
      <c r="J203" s="7" t="str">
        <f t="shared" si="54"/>
        <v xml:space="preserve">  </v>
      </c>
      <c r="K203" s="2" t="str">
        <f t="shared" si="61"/>
        <v xml:space="preserve">  </v>
      </c>
      <c r="L203" s="3" t="str">
        <f t="shared" si="55"/>
        <v xml:space="preserve">  </v>
      </c>
      <c r="M203" s="3" t="str">
        <f t="shared" si="62"/>
        <v xml:space="preserve">  </v>
      </c>
      <c r="N203" s="3" t="str">
        <f t="shared" si="67"/>
        <v xml:space="preserve">  </v>
      </c>
      <c r="O203" s="3" t="str">
        <f t="shared" si="56"/>
        <v xml:space="preserve">  </v>
      </c>
      <c r="P203" s="3" t="str">
        <f t="shared" ref="P203:P266" si="69">IFERROR((G203-D203)/(G203-EOMONTH(G203,-1))*O203*$I$2/12,"  ")</f>
        <v xml:space="preserve">  </v>
      </c>
      <c r="Q203" s="4"/>
      <c r="R203" s="9"/>
      <c r="S203" s="6" t="str">
        <f t="shared" si="57"/>
        <v xml:space="preserve">  </v>
      </c>
      <c r="T203" s="5" t="str">
        <f t="shared" ref="T203:T266" si="70">IF(F203&lt;=$I$4,R203-I203,"  ")</f>
        <v xml:space="preserve">  </v>
      </c>
      <c r="U203" s="9"/>
      <c r="V203" s="2" t="str">
        <f t="shared" si="58"/>
        <v xml:space="preserve">  </v>
      </c>
      <c r="W203" s="2" t="str">
        <f t="shared" ref="W203:W266" si="71">IFERROR(V203-I203,"  ")</f>
        <v xml:space="preserve">  </v>
      </c>
      <c r="X203" s="4"/>
      <c r="Y203" s="1" t="str">
        <f t="shared" si="63"/>
        <v xml:space="preserve">  </v>
      </c>
      <c r="Z203" s="1" t="str">
        <f t="shared" si="59"/>
        <v xml:space="preserve">  </v>
      </c>
      <c r="AA203" s="3" t="str">
        <f t="shared" si="68"/>
        <v xml:space="preserve">  </v>
      </c>
      <c r="AB203" s="3" t="str">
        <f t="shared" si="64"/>
        <v xml:space="preserve">  </v>
      </c>
      <c r="AC203" s="3" t="str">
        <f t="shared" si="65"/>
        <v xml:space="preserve">  </v>
      </c>
      <c r="AD203" s="4"/>
    </row>
    <row r="204" spans="2:30" x14ac:dyDescent="0.25">
      <c r="B204" t="str">
        <f t="shared" ref="B204:B267" si="72">IF(D204&gt;$I$7,"  ",B203+1)</f>
        <v xml:space="preserve">  </v>
      </c>
      <c r="C204" s="4"/>
      <c r="D204" s="1" t="str">
        <f t="shared" si="60"/>
        <v xml:space="preserve">  </v>
      </c>
      <c r="E204" s="1">
        <f t="shared" si="66"/>
        <v>0</v>
      </c>
      <c r="F204" s="1" t="str">
        <f t="shared" ref="F204:F267" si="73">IFERROR(VALUE(D204),"  ")</f>
        <v xml:space="preserve">  </v>
      </c>
      <c r="G204" s="1" t="str">
        <f t="shared" ref="G204:G267" si="74">IFERROR(EOMONTH(D204,0),"  ")</f>
        <v xml:space="preserve">  </v>
      </c>
      <c r="I204" s="8"/>
      <c r="J204" s="7" t="str">
        <f t="shared" ref="J204:J267" si="75">IF(AND(E204&gt;0,I204=0),"**warning - no payment entered**","  ")</f>
        <v xml:space="preserve">  </v>
      </c>
      <c r="K204" s="2" t="str">
        <f t="shared" si="61"/>
        <v xml:space="preserve">  </v>
      </c>
      <c r="L204" s="3" t="str">
        <f t="shared" ref="L204:L267" si="76">IF(D203&lt;$I$7,O203,"  ")</f>
        <v xml:space="preserve">  </v>
      </c>
      <c r="M204" s="3" t="str">
        <f t="shared" si="62"/>
        <v xml:space="preserve">  </v>
      </c>
      <c r="N204" s="3" t="str">
        <f t="shared" si="67"/>
        <v xml:space="preserve">  </v>
      </c>
      <c r="O204" s="3" t="str">
        <f t="shared" ref="O204:O267" si="77">IFERROR(L204+N204,"  ")</f>
        <v xml:space="preserve">  </v>
      </c>
      <c r="P204" s="3" t="str">
        <f t="shared" si="69"/>
        <v xml:space="preserve">  </v>
      </c>
      <c r="Q204" s="4"/>
      <c r="R204" s="9"/>
      <c r="S204" s="6" t="str">
        <f t="shared" ref="S204:S267" si="78">IF(AND(F204&lt;=$I$4,R204=0),"**warning - no payment entered**","  ")</f>
        <v xml:space="preserve">  </v>
      </c>
      <c r="T204" s="5" t="str">
        <f t="shared" si="70"/>
        <v xml:space="preserve">  </v>
      </c>
      <c r="U204" s="9"/>
      <c r="V204" s="2" t="str">
        <f t="shared" ref="V204:V267" si="79">IF((R204+U204)&lt;&gt;0,R204+U204,"  ")</f>
        <v xml:space="preserve">  </v>
      </c>
      <c r="W204" s="2" t="str">
        <f t="shared" si="71"/>
        <v xml:space="preserve">  </v>
      </c>
      <c r="X204" s="4"/>
      <c r="Y204" s="1" t="str">
        <f t="shared" si="63"/>
        <v xml:space="preserve">  </v>
      </c>
      <c r="Z204" s="1" t="str">
        <f t="shared" ref="Z204:Z267" si="80">IFERROR(EOMONTH(Y204,0),"  ")</f>
        <v xml:space="preserve">  </v>
      </c>
      <c r="AA204" s="3" t="str">
        <f t="shared" si="68"/>
        <v xml:space="preserve">  </v>
      </c>
      <c r="AB204" s="3" t="str">
        <f t="shared" si="64"/>
        <v xml:space="preserve">  </v>
      </c>
      <c r="AC204" s="3" t="str">
        <f t="shared" si="65"/>
        <v xml:space="preserve">  </v>
      </c>
      <c r="AD204" s="4"/>
    </row>
    <row r="205" spans="2:30" x14ac:dyDescent="0.25">
      <c r="B205" t="str">
        <f t="shared" si="72"/>
        <v xml:space="preserve">  </v>
      </c>
      <c r="C205" s="4"/>
      <c r="D205" s="1" t="str">
        <f t="shared" ref="D205:D268" si="81">IFERROR(IF(EDATE(D204,$I$1)&gt;$I$7,"  ",IF(D204=EOMONTH(D204,0),EOMONTH(D204,$I$1),EDATE(D204,$I$1))),"  ")</f>
        <v xml:space="preserve">  </v>
      </c>
      <c r="E205" s="1">
        <f t="shared" si="66"/>
        <v>0</v>
      </c>
      <c r="F205" s="1" t="str">
        <f t="shared" si="73"/>
        <v xml:space="preserve">  </v>
      </c>
      <c r="G205" s="1" t="str">
        <f t="shared" si="74"/>
        <v xml:space="preserve">  </v>
      </c>
      <c r="I205" s="8"/>
      <c r="J205" s="7" t="str">
        <f t="shared" si="75"/>
        <v xml:space="preserve">  </v>
      </c>
      <c r="K205" s="2" t="str">
        <f t="shared" ref="K205:K268" si="82">IFERROR(I205/(1+($I$2/12*$I$1))^B205,"  ")</f>
        <v xml:space="preserve">  </v>
      </c>
      <c r="L205" s="3" t="str">
        <f t="shared" si="76"/>
        <v xml:space="preserve">  </v>
      </c>
      <c r="M205" s="3" t="str">
        <f t="shared" ref="M205:M268" si="83">IFERROR(IF(D205&lt;=$I$7,L205*$I$2/12*$I$1,"  "),"  ")</f>
        <v xml:space="preserve">  </v>
      </c>
      <c r="N205" s="3" t="str">
        <f t="shared" si="67"/>
        <v xml:space="preserve">  </v>
      </c>
      <c r="O205" s="3" t="str">
        <f t="shared" si="77"/>
        <v xml:space="preserve">  </v>
      </c>
      <c r="P205" s="3" t="str">
        <f t="shared" si="69"/>
        <v xml:space="preserve">  </v>
      </c>
      <c r="Q205" s="4"/>
      <c r="R205" s="9"/>
      <c r="S205" s="6" t="str">
        <f t="shared" si="78"/>
        <v xml:space="preserve">  </v>
      </c>
      <c r="T205" s="5" t="str">
        <f t="shared" si="70"/>
        <v xml:space="preserve">  </v>
      </c>
      <c r="U205" s="9"/>
      <c r="V205" s="2" t="str">
        <f t="shared" si="79"/>
        <v xml:space="preserve">  </v>
      </c>
      <c r="W205" s="2" t="str">
        <f t="shared" si="71"/>
        <v xml:space="preserve">  </v>
      </c>
      <c r="X205" s="4"/>
      <c r="Y205" s="1" t="str">
        <f t="shared" ref="Y205:Y268" si="84">IFERROR(IF(EDATE(Y204,$I$1)&lt;=$I$5,EDATE(Y204,$I$1),"  "),"  ")</f>
        <v xml:space="preserve">  </v>
      </c>
      <c r="Z205" s="1" t="str">
        <f t="shared" si="80"/>
        <v xml:space="preserve">  </v>
      </c>
      <c r="AA205" s="3" t="str">
        <f t="shared" si="68"/>
        <v xml:space="preserve">  </v>
      </c>
      <c r="AB205" s="3" t="str">
        <f t="shared" ref="AB205:AB268" si="85">IF(Y205&lt;=$I$5,$AA$11/$AB$8,"  ")</f>
        <v xml:space="preserve">  </v>
      </c>
      <c r="AC205" s="3" t="str">
        <f t="shared" ref="AC205:AC268" si="86">IFERROR(IF(AA205&gt;0,AA205-AB205,"  "),"  ")</f>
        <v xml:space="preserve">  </v>
      </c>
      <c r="AD205" s="4"/>
    </row>
    <row r="206" spans="2:30" x14ac:dyDescent="0.25">
      <c r="B206" t="str">
        <f t="shared" si="72"/>
        <v xml:space="preserve">  </v>
      </c>
      <c r="C206" s="4"/>
      <c r="D206" s="1" t="str">
        <f t="shared" si="81"/>
        <v xml:space="preserve">  </v>
      </c>
      <c r="E206" s="1">
        <f t="shared" si="66"/>
        <v>0</v>
      </c>
      <c r="F206" s="1" t="str">
        <f t="shared" si="73"/>
        <v xml:space="preserve">  </v>
      </c>
      <c r="G206" s="1" t="str">
        <f t="shared" si="74"/>
        <v xml:space="preserve">  </v>
      </c>
      <c r="I206" s="8"/>
      <c r="J206" s="7" t="str">
        <f t="shared" si="75"/>
        <v xml:space="preserve">  </v>
      </c>
      <c r="K206" s="2" t="str">
        <f t="shared" si="82"/>
        <v xml:space="preserve">  </v>
      </c>
      <c r="L206" s="3" t="str">
        <f t="shared" si="76"/>
        <v xml:space="preserve">  </v>
      </c>
      <c r="M206" s="3" t="str">
        <f t="shared" si="83"/>
        <v xml:space="preserve">  </v>
      </c>
      <c r="N206" s="3" t="str">
        <f t="shared" si="67"/>
        <v xml:space="preserve">  </v>
      </c>
      <c r="O206" s="3" t="str">
        <f t="shared" si="77"/>
        <v xml:space="preserve">  </v>
      </c>
      <c r="P206" s="3" t="str">
        <f t="shared" si="69"/>
        <v xml:space="preserve">  </v>
      </c>
      <c r="Q206" s="4"/>
      <c r="R206" s="9"/>
      <c r="S206" s="6" t="str">
        <f t="shared" si="78"/>
        <v xml:space="preserve">  </v>
      </c>
      <c r="T206" s="5" t="str">
        <f t="shared" si="70"/>
        <v xml:space="preserve">  </v>
      </c>
      <c r="U206" s="9"/>
      <c r="V206" s="2" t="str">
        <f t="shared" si="79"/>
        <v xml:space="preserve">  </v>
      </c>
      <c r="W206" s="2" t="str">
        <f t="shared" si="71"/>
        <v xml:space="preserve">  </v>
      </c>
      <c r="X206" s="4"/>
      <c r="Y206" s="1" t="str">
        <f t="shared" si="84"/>
        <v xml:space="preserve">  </v>
      </c>
      <c r="Z206" s="1" t="str">
        <f t="shared" si="80"/>
        <v xml:space="preserve">  </v>
      </c>
      <c r="AA206" s="3" t="str">
        <f t="shared" si="68"/>
        <v xml:space="preserve">  </v>
      </c>
      <c r="AB206" s="3" t="str">
        <f t="shared" si="85"/>
        <v xml:space="preserve">  </v>
      </c>
      <c r="AC206" s="3" t="str">
        <f t="shared" si="86"/>
        <v xml:space="preserve">  </v>
      </c>
      <c r="AD206" s="4"/>
    </row>
    <row r="207" spans="2:30" x14ac:dyDescent="0.25">
      <c r="B207" t="str">
        <f t="shared" si="72"/>
        <v xml:space="preserve">  </v>
      </c>
      <c r="C207" s="4"/>
      <c r="D207" s="1" t="str">
        <f t="shared" si="81"/>
        <v xml:space="preserve">  </v>
      </c>
      <c r="E207" s="1">
        <f t="shared" si="66"/>
        <v>0</v>
      </c>
      <c r="F207" s="1" t="str">
        <f t="shared" si="73"/>
        <v xml:space="preserve">  </v>
      </c>
      <c r="G207" s="1" t="str">
        <f t="shared" si="74"/>
        <v xml:space="preserve">  </v>
      </c>
      <c r="I207" s="8"/>
      <c r="J207" s="7" t="str">
        <f t="shared" si="75"/>
        <v xml:space="preserve">  </v>
      </c>
      <c r="K207" s="2" t="str">
        <f t="shared" si="82"/>
        <v xml:space="preserve">  </v>
      </c>
      <c r="L207" s="3" t="str">
        <f t="shared" si="76"/>
        <v xml:space="preserve">  </v>
      </c>
      <c r="M207" s="3" t="str">
        <f t="shared" si="83"/>
        <v xml:space="preserve">  </v>
      </c>
      <c r="N207" s="3" t="str">
        <f t="shared" si="67"/>
        <v xml:space="preserve">  </v>
      </c>
      <c r="O207" s="3" t="str">
        <f t="shared" si="77"/>
        <v xml:space="preserve">  </v>
      </c>
      <c r="P207" s="3" t="str">
        <f t="shared" si="69"/>
        <v xml:space="preserve">  </v>
      </c>
      <c r="Q207" s="4"/>
      <c r="R207" s="9"/>
      <c r="S207" s="6" t="str">
        <f t="shared" si="78"/>
        <v xml:space="preserve">  </v>
      </c>
      <c r="T207" s="5" t="str">
        <f t="shared" si="70"/>
        <v xml:space="preserve">  </v>
      </c>
      <c r="U207" s="9"/>
      <c r="V207" s="2" t="str">
        <f t="shared" si="79"/>
        <v xml:space="preserve">  </v>
      </c>
      <c r="W207" s="2" t="str">
        <f t="shared" si="71"/>
        <v xml:space="preserve">  </v>
      </c>
      <c r="X207" s="4"/>
      <c r="Y207" s="1" t="str">
        <f t="shared" si="84"/>
        <v xml:space="preserve">  </v>
      </c>
      <c r="Z207" s="1" t="str">
        <f t="shared" si="80"/>
        <v xml:space="preserve">  </v>
      </c>
      <c r="AA207" s="3" t="str">
        <f t="shared" si="68"/>
        <v xml:space="preserve">  </v>
      </c>
      <c r="AB207" s="3" t="str">
        <f t="shared" si="85"/>
        <v xml:space="preserve">  </v>
      </c>
      <c r="AC207" s="3" t="str">
        <f t="shared" si="86"/>
        <v xml:space="preserve">  </v>
      </c>
      <c r="AD207" s="4"/>
    </row>
    <row r="208" spans="2:30" x14ac:dyDescent="0.25">
      <c r="B208" t="str">
        <f t="shared" si="72"/>
        <v xml:space="preserve">  </v>
      </c>
      <c r="C208" s="4"/>
      <c r="D208" s="1" t="str">
        <f t="shared" si="81"/>
        <v xml:space="preserve">  </v>
      </c>
      <c r="E208" s="1">
        <f t="shared" si="66"/>
        <v>0</v>
      </c>
      <c r="F208" s="1" t="str">
        <f t="shared" si="73"/>
        <v xml:space="preserve">  </v>
      </c>
      <c r="G208" s="1" t="str">
        <f t="shared" si="74"/>
        <v xml:space="preserve">  </v>
      </c>
      <c r="I208" s="8"/>
      <c r="J208" s="7" t="str">
        <f t="shared" si="75"/>
        <v xml:space="preserve">  </v>
      </c>
      <c r="K208" s="2" t="str">
        <f t="shared" si="82"/>
        <v xml:space="preserve">  </v>
      </c>
      <c r="L208" s="3" t="str">
        <f t="shared" si="76"/>
        <v xml:space="preserve">  </v>
      </c>
      <c r="M208" s="3" t="str">
        <f t="shared" si="83"/>
        <v xml:space="preserve">  </v>
      </c>
      <c r="N208" s="3" t="str">
        <f t="shared" si="67"/>
        <v xml:space="preserve">  </v>
      </c>
      <c r="O208" s="3" t="str">
        <f t="shared" si="77"/>
        <v xml:space="preserve">  </v>
      </c>
      <c r="P208" s="3" t="str">
        <f t="shared" si="69"/>
        <v xml:space="preserve">  </v>
      </c>
      <c r="Q208" s="4"/>
      <c r="R208" s="9"/>
      <c r="S208" s="6" t="str">
        <f t="shared" si="78"/>
        <v xml:space="preserve">  </v>
      </c>
      <c r="T208" s="5" t="str">
        <f t="shared" si="70"/>
        <v xml:space="preserve">  </v>
      </c>
      <c r="U208" s="9"/>
      <c r="V208" s="2" t="str">
        <f t="shared" si="79"/>
        <v xml:space="preserve">  </v>
      </c>
      <c r="W208" s="2" t="str">
        <f t="shared" si="71"/>
        <v xml:space="preserve">  </v>
      </c>
      <c r="X208" s="4"/>
      <c r="Y208" s="1" t="str">
        <f t="shared" si="84"/>
        <v xml:space="preserve">  </v>
      </c>
      <c r="Z208" s="1" t="str">
        <f t="shared" si="80"/>
        <v xml:space="preserve">  </v>
      </c>
      <c r="AA208" s="3" t="str">
        <f t="shared" si="68"/>
        <v xml:space="preserve">  </v>
      </c>
      <c r="AB208" s="3" t="str">
        <f t="shared" si="85"/>
        <v xml:space="preserve">  </v>
      </c>
      <c r="AC208" s="3" t="str">
        <f t="shared" si="86"/>
        <v xml:space="preserve">  </v>
      </c>
      <c r="AD208" s="4"/>
    </row>
    <row r="209" spans="2:30" x14ac:dyDescent="0.25">
      <c r="B209" t="str">
        <f t="shared" si="72"/>
        <v xml:space="preserve">  </v>
      </c>
      <c r="C209" s="4"/>
      <c r="D209" s="1" t="str">
        <f t="shared" si="81"/>
        <v xml:space="preserve">  </v>
      </c>
      <c r="E209" s="1">
        <f t="shared" si="66"/>
        <v>0</v>
      </c>
      <c r="F209" s="1" t="str">
        <f t="shared" si="73"/>
        <v xml:space="preserve">  </v>
      </c>
      <c r="G209" s="1" t="str">
        <f t="shared" si="74"/>
        <v xml:space="preserve">  </v>
      </c>
      <c r="I209" s="8"/>
      <c r="J209" s="7" t="str">
        <f t="shared" si="75"/>
        <v xml:space="preserve">  </v>
      </c>
      <c r="K209" s="2" t="str">
        <f t="shared" si="82"/>
        <v xml:space="preserve">  </v>
      </c>
      <c r="L209" s="3" t="str">
        <f t="shared" si="76"/>
        <v xml:space="preserve">  </v>
      </c>
      <c r="M209" s="3" t="str">
        <f t="shared" si="83"/>
        <v xml:space="preserve">  </v>
      </c>
      <c r="N209" s="3" t="str">
        <f t="shared" si="67"/>
        <v xml:space="preserve">  </v>
      </c>
      <c r="O209" s="3" t="str">
        <f t="shared" si="77"/>
        <v xml:space="preserve">  </v>
      </c>
      <c r="P209" s="3" t="str">
        <f t="shared" si="69"/>
        <v xml:space="preserve">  </v>
      </c>
      <c r="Q209" s="4"/>
      <c r="R209" s="9"/>
      <c r="S209" s="6" t="str">
        <f t="shared" si="78"/>
        <v xml:space="preserve">  </v>
      </c>
      <c r="T209" s="5" t="str">
        <f t="shared" si="70"/>
        <v xml:space="preserve">  </v>
      </c>
      <c r="U209" s="9"/>
      <c r="V209" s="2" t="str">
        <f t="shared" si="79"/>
        <v xml:space="preserve">  </v>
      </c>
      <c r="W209" s="2" t="str">
        <f t="shared" si="71"/>
        <v xml:space="preserve">  </v>
      </c>
      <c r="X209" s="4"/>
      <c r="Y209" s="1" t="str">
        <f t="shared" si="84"/>
        <v xml:space="preserve">  </v>
      </c>
      <c r="Z209" s="1" t="str">
        <f t="shared" si="80"/>
        <v xml:space="preserve">  </v>
      </c>
      <c r="AA209" s="3" t="str">
        <f t="shared" si="68"/>
        <v xml:space="preserve">  </v>
      </c>
      <c r="AB209" s="3" t="str">
        <f t="shared" si="85"/>
        <v xml:space="preserve">  </v>
      </c>
      <c r="AC209" s="3" t="str">
        <f t="shared" si="86"/>
        <v xml:space="preserve">  </v>
      </c>
      <c r="AD209" s="4"/>
    </row>
    <row r="210" spans="2:30" x14ac:dyDescent="0.25">
      <c r="B210" t="str">
        <f t="shared" si="72"/>
        <v xml:space="preserve">  </v>
      </c>
      <c r="C210" s="4"/>
      <c r="D210" s="1" t="str">
        <f t="shared" si="81"/>
        <v xml:space="preserve">  </v>
      </c>
      <c r="E210" s="1">
        <f t="shared" si="66"/>
        <v>0</v>
      </c>
      <c r="F210" s="1" t="str">
        <f t="shared" si="73"/>
        <v xml:space="preserve">  </v>
      </c>
      <c r="G210" s="1" t="str">
        <f t="shared" si="74"/>
        <v xml:space="preserve">  </v>
      </c>
      <c r="I210" s="8"/>
      <c r="J210" s="7" t="str">
        <f t="shared" si="75"/>
        <v xml:space="preserve">  </v>
      </c>
      <c r="K210" s="2" t="str">
        <f t="shared" si="82"/>
        <v xml:space="preserve">  </v>
      </c>
      <c r="L210" s="3" t="str">
        <f t="shared" si="76"/>
        <v xml:space="preserve">  </v>
      </c>
      <c r="M210" s="3" t="str">
        <f t="shared" si="83"/>
        <v xml:space="preserve">  </v>
      </c>
      <c r="N210" s="3" t="str">
        <f t="shared" si="67"/>
        <v xml:space="preserve">  </v>
      </c>
      <c r="O210" s="3" t="str">
        <f t="shared" si="77"/>
        <v xml:space="preserve">  </v>
      </c>
      <c r="P210" s="3" t="str">
        <f t="shared" si="69"/>
        <v xml:space="preserve">  </v>
      </c>
      <c r="Q210" s="4"/>
      <c r="R210" s="9"/>
      <c r="S210" s="6" t="str">
        <f t="shared" si="78"/>
        <v xml:space="preserve">  </v>
      </c>
      <c r="T210" s="5" t="str">
        <f t="shared" si="70"/>
        <v xml:space="preserve">  </v>
      </c>
      <c r="U210" s="9"/>
      <c r="V210" s="2" t="str">
        <f t="shared" si="79"/>
        <v xml:space="preserve">  </v>
      </c>
      <c r="W210" s="2" t="str">
        <f t="shared" si="71"/>
        <v xml:space="preserve">  </v>
      </c>
      <c r="X210" s="4"/>
      <c r="Y210" s="1" t="str">
        <f t="shared" si="84"/>
        <v xml:space="preserve">  </v>
      </c>
      <c r="Z210" s="1" t="str">
        <f t="shared" si="80"/>
        <v xml:space="preserve">  </v>
      </c>
      <c r="AA210" s="3" t="str">
        <f t="shared" si="68"/>
        <v xml:space="preserve">  </v>
      </c>
      <c r="AB210" s="3" t="str">
        <f t="shared" si="85"/>
        <v xml:space="preserve">  </v>
      </c>
      <c r="AC210" s="3" t="str">
        <f t="shared" si="86"/>
        <v xml:space="preserve">  </v>
      </c>
      <c r="AD210" s="4"/>
    </row>
    <row r="211" spans="2:30" x14ac:dyDescent="0.25">
      <c r="B211" t="str">
        <f t="shared" si="72"/>
        <v xml:space="preserve">  </v>
      </c>
      <c r="C211" s="4"/>
      <c r="D211" s="1" t="str">
        <f t="shared" si="81"/>
        <v xml:space="preserve">  </v>
      </c>
      <c r="E211" s="1">
        <f t="shared" si="66"/>
        <v>0</v>
      </c>
      <c r="F211" s="1" t="str">
        <f t="shared" si="73"/>
        <v xml:space="preserve">  </v>
      </c>
      <c r="G211" s="1" t="str">
        <f t="shared" si="74"/>
        <v xml:space="preserve">  </v>
      </c>
      <c r="I211" s="8"/>
      <c r="J211" s="7" t="str">
        <f t="shared" si="75"/>
        <v xml:space="preserve">  </v>
      </c>
      <c r="K211" s="2" t="str">
        <f t="shared" si="82"/>
        <v xml:space="preserve">  </v>
      </c>
      <c r="L211" s="3" t="str">
        <f t="shared" si="76"/>
        <v xml:space="preserve">  </v>
      </c>
      <c r="M211" s="3" t="str">
        <f t="shared" si="83"/>
        <v xml:space="preserve">  </v>
      </c>
      <c r="N211" s="3" t="str">
        <f t="shared" si="67"/>
        <v xml:space="preserve">  </v>
      </c>
      <c r="O211" s="3" t="str">
        <f t="shared" si="77"/>
        <v xml:space="preserve">  </v>
      </c>
      <c r="P211" s="3" t="str">
        <f t="shared" si="69"/>
        <v xml:space="preserve">  </v>
      </c>
      <c r="Q211" s="4"/>
      <c r="R211" s="9"/>
      <c r="S211" s="6" t="str">
        <f t="shared" si="78"/>
        <v xml:space="preserve">  </v>
      </c>
      <c r="T211" s="5" t="str">
        <f t="shared" si="70"/>
        <v xml:space="preserve">  </v>
      </c>
      <c r="U211" s="9"/>
      <c r="V211" s="2" t="str">
        <f t="shared" si="79"/>
        <v xml:space="preserve">  </v>
      </c>
      <c r="W211" s="2" t="str">
        <f t="shared" si="71"/>
        <v xml:space="preserve">  </v>
      </c>
      <c r="X211" s="4"/>
      <c r="Y211" s="1" t="str">
        <f t="shared" si="84"/>
        <v xml:space="preserve">  </v>
      </c>
      <c r="Z211" s="1" t="str">
        <f t="shared" si="80"/>
        <v xml:space="preserve">  </v>
      </c>
      <c r="AA211" s="3" t="str">
        <f t="shared" si="68"/>
        <v xml:space="preserve">  </v>
      </c>
      <c r="AB211" s="3" t="str">
        <f t="shared" si="85"/>
        <v xml:space="preserve">  </v>
      </c>
      <c r="AC211" s="3" t="str">
        <f t="shared" si="86"/>
        <v xml:space="preserve">  </v>
      </c>
      <c r="AD211" s="4"/>
    </row>
    <row r="212" spans="2:30" x14ac:dyDescent="0.25">
      <c r="B212" t="str">
        <f t="shared" si="72"/>
        <v xml:space="preserve">  </v>
      </c>
      <c r="C212" s="4"/>
      <c r="D212" s="1" t="str">
        <f t="shared" si="81"/>
        <v xml:space="preserve">  </v>
      </c>
      <c r="E212" s="1">
        <f t="shared" si="66"/>
        <v>0</v>
      </c>
      <c r="F212" s="1" t="str">
        <f t="shared" si="73"/>
        <v xml:space="preserve">  </v>
      </c>
      <c r="G212" s="1" t="str">
        <f t="shared" si="74"/>
        <v xml:space="preserve">  </v>
      </c>
      <c r="I212" s="8"/>
      <c r="J212" s="7" t="str">
        <f t="shared" si="75"/>
        <v xml:space="preserve">  </v>
      </c>
      <c r="K212" s="2" t="str">
        <f t="shared" si="82"/>
        <v xml:space="preserve">  </v>
      </c>
      <c r="L212" s="3" t="str">
        <f t="shared" si="76"/>
        <v xml:space="preserve">  </v>
      </c>
      <c r="M212" s="3" t="str">
        <f t="shared" si="83"/>
        <v xml:space="preserve">  </v>
      </c>
      <c r="N212" s="3" t="str">
        <f t="shared" si="67"/>
        <v xml:space="preserve">  </v>
      </c>
      <c r="O212" s="3" t="str">
        <f t="shared" si="77"/>
        <v xml:space="preserve">  </v>
      </c>
      <c r="P212" s="3" t="str">
        <f t="shared" si="69"/>
        <v xml:space="preserve">  </v>
      </c>
      <c r="Q212" s="4"/>
      <c r="R212" s="9"/>
      <c r="S212" s="6" t="str">
        <f t="shared" si="78"/>
        <v xml:space="preserve">  </v>
      </c>
      <c r="T212" s="5" t="str">
        <f t="shared" si="70"/>
        <v xml:space="preserve">  </v>
      </c>
      <c r="U212" s="9"/>
      <c r="V212" s="2" t="str">
        <f t="shared" si="79"/>
        <v xml:space="preserve">  </v>
      </c>
      <c r="W212" s="2" t="str">
        <f t="shared" si="71"/>
        <v xml:space="preserve">  </v>
      </c>
      <c r="X212" s="4"/>
      <c r="Y212" s="1" t="str">
        <f t="shared" si="84"/>
        <v xml:space="preserve">  </v>
      </c>
      <c r="Z212" s="1" t="str">
        <f t="shared" si="80"/>
        <v xml:space="preserve">  </v>
      </c>
      <c r="AA212" s="3" t="str">
        <f t="shared" si="68"/>
        <v xml:space="preserve">  </v>
      </c>
      <c r="AB212" s="3" t="str">
        <f t="shared" si="85"/>
        <v xml:space="preserve">  </v>
      </c>
      <c r="AC212" s="3" t="str">
        <f t="shared" si="86"/>
        <v xml:space="preserve">  </v>
      </c>
      <c r="AD212" s="4"/>
    </row>
    <row r="213" spans="2:30" x14ac:dyDescent="0.25">
      <c r="B213" t="str">
        <f t="shared" si="72"/>
        <v xml:space="preserve">  </v>
      </c>
      <c r="C213" s="4"/>
      <c r="D213" s="1" t="str">
        <f t="shared" si="81"/>
        <v xml:space="preserve">  </v>
      </c>
      <c r="E213" s="1">
        <f t="shared" si="66"/>
        <v>0</v>
      </c>
      <c r="F213" s="1" t="str">
        <f t="shared" si="73"/>
        <v xml:space="preserve">  </v>
      </c>
      <c r="G213" s="1" t="str">
        <f t="shared" si="74"/>
        <v xml:space="preserve">  </v>
      </c>
      <c r="I213" s="8"/>
      <c r="J213" s="7" t="str">
        <f t="shared" si="75"/>
        <v xml:space="preserve">  </v>
      </c>
      <c r="K213" s="2" t="str">
        <f t="shared" si="82"/>
        <v xml:space="preserve">  </v>
      </c>
      <c r="L213" s="3" t="str">
        <f t="shared" si="76"/>
        <v xml:space="preserve">  </v>
      </c>
      <c r="M213" s="3" t="str">
        <f t="shared" si="83"/>
        <v xml:space="preserve">  </v>
      </c>
      <c r="N213" s="3" t="str">
        <f t="shared" si="67"/>
        <v xml:space="preserve">  </v>
      </c>
      <c r="O213" s="3" t="str">
        <f t="shared" si="77"/>
        <v xml:space="preserve">  </v>
      </c>
      <c r="P213" s="3" t="str">
        <f t="shared" si="69"/>
        <v xml:space="preserve">  </v>
      </c>
      <c r="Q213" s="4"/>
      <c r="R213" s="9"/>
      <c r="S213" s="6" t="str">
        <f t="shared" si="78"/>
        <v xml:space="preserve">  </v>
      </c>
      <c r="T213" s="5" t="str">
        <f t="shared" si="70"/>
        <v xml:space="preserve">  </v>
      </c>
      <c r="U213" s="9"/>
      <c r="V213" s="2" t="str">
        <f t="shared" si="79"/>
        <v xml:space="preserve">  </v>
      </c>
      <c r="W213" s="2" t="str">
        <f t="shared" si="71"/>
        <v xml:space="preserve">  </v>
      </c>
      <c r="X213" s="4"/>
      <c r="Y213" s="1" t="str">
        <f t="shared" si="84"/>
        <v xml:space="preserve">  </v>
      </c>
      <c r="Z213" s="1" t="str">
        <f t="shared" si="80"/>
        <v xml:space="preserve">  </v>
      </c>
      <c r="AA213" s="3" t="str">
        <f t="shared" si="68"/>
        <v xml:space="preserve">  </v>
      </c>
      <c r="AB213" s="3" t="str">
        <f t="shared" si="85"/>
        <v xml:space="preserve">  </v>
      </c>
      <c r="AC213" s="3" t="str">
        <f t="shared" si="86"/>
        <v xml:space="preserve">  </v>
      </c>
      <c r="AD213" s="4"/>
    </row>
    <row r="214" spans="2:30" x14ac:dyDescent="0.25">
      <c r="B214" t="str">
        <f t="shared" si="72"/>
        <v xml:space="preserve">  </v>
      </c>
      <c r="C214" s="4"/>
      <c r="D214" s="1" t="str">
        <f t="shared" si="81"/>
        <v xml:space="preserve">  </v>
      </c>
      <c r="E214" s="1">
        <f t="shared" si="66"/>
        <v>0</v>
      </c>
      <c r="F214" s="1" t="str">
        <f t="shared" si="73"/>
        <v xml:space="preserve">  </v>
      </c>
      <c r="G214" s="1" t="str">
        <f t="shared" si="74"/>
        <v xml:space="preserve">  </v>
      </c>
      <c r="I214" s="8"/>
      <c r="J214" s="7" t="str">
        <f t="shared" si="75"/>
        <v xml:space="preserve">  </v>
      </c>
      <c r="K214" s="2" t="str">
        <f t="shared" si="82"/>
        <v xml:space="preserve">  </v>
      </c>
      <c r="L214" s="3" t="str">
        <f t="shared" si="76"/>
        <v xml:space="preserve">  </v>
      </c>
      <c r="M214" s="3" t="str">
        <f t="shared" si="83"/>
        <v xml:space="preserve">  </v>
      </c>
      <c r="N214" s="3" t="str">
        <f t="shared" si="67"/>
        <v xml:space="preserve">  </v>
      </c>
      <c r="O214" s="3" t="str">
        <f t="shared" si="77"/>
        <v xml:space="preserve">  </v>
      </c>
      <c r="P214" s="3" t="str">
        <f t="shared" si="69"/>
        <v xml:space="preserve">  </v>
      </c>
      <c r="Q214" s="4"/>
      <c r="R214" s="9"/>
      <c r="S214" s="6" t="str">
        <f t="shared" si="78"/>
        <v xml:space="preserve">  </v>
      </c>
      <c r="T214" s="5" t="str">
        <f t="shared" si="70"/>
        <v xml:space="preserve">  </v>
      </c>
      <c r="U214" s="9"/>
      <c r="V214" s="2" t="str">
        <f t="shared" si="79"/>
        <v xml:space="preserve">  </v>
      </c>
      <c r="W214" s="2" t="str">
        <f t="shared" si="71"/>
        <v xml:space="preserve">  </v>
      </c>
      <c r="X214" s="4"/>
      <c r="Y214" s="1" t="str">
        <f t="shared" si="84"/>
        <v xml:space="preserve">  </v>
      </c>
      <c r="Z214" s="1" t="str">
        <f t="shared" si="80"/>
        <v xml:space="preserve">  </v>
      </c>
      <c r="AA214" s="3" t="str">
        <f t="shared" si="68"/>
        <v xml:space="preserve">  </v>
      </c>
      <c r="AB214" s="3" t="str">
        <f t="shared" si="85"/>
        <v xml:space="preserve">  </v>
      </c>
      <c r="AC214" s="3" t="str">
        <f t="shared" si="86"/>
        <v xml:space="preserve">  </v>
      </c>
      <c r="AD214" s="4"/>
    </row>
    <row r="215" spans="2:30" x14ac:dyDescent="0.25">
      <c r="B215" t="str">
        <f t="shared" si="72"/>
        <v xml:space="preserve">  </v>
      </c>
      <c r="C215" s="4"/>
      <c r="D215" s="1" t="str">
        <f t="shared" si="81"/>
        <v xml:space="preserve">  </v>
      </c>
      <c r="E215" s="1">
        <f t="shared" si="66"/>
        <v>0</v>
      </c>
      <c r="F215" s="1" t="str">
        <f t="shared" si="73"/>
        <v xml:space="preserve">  </v>
      </c>
      <c r="G215" s="1" t="str">
        <f t="shared" si="74"/>
        <v xml:space="preserve">  </v>
      </c>
      <c r="I215" s="8"/>
      <c r="J215" s="7" t="str">
        <f t="shared" si="75"/>
        <v xml:space="preserve">  </v>
      </c>
      <c r="K215" s="2" t="str">
        <f t="shared" si="82"/>
        <v xml:space="preserve">  </v>
      </c>
      <c r="L215" s="3" t="str">
        <f t="shared" si="76"/>
        <v xml:space="preserve">  </v>
      </c>
      <c r="M215" s="3" t="str">
        <f t="shared" si="83"/>
        <v xml:space="preserve">  </v>
      </c>
      <c r="N215" s="3" t="str">
        <f t="shared" si="67"/>
        <v xml:space="preserve">  </v>
      </c>
      <c r="O215" s="3" t="str">
        <f t="shared" si="77"/>
        <v xml:space="preserve">  </v>
      </c>
      <c r="P215" s="3" t="str">
        <f t="shared" si="69"/>
        <v xml:space="preserve">  </v>
      </c>
      <c r="Q215" s="4"/>
      <c r="R215" s="9"/>
      <c r="S215" s="6" t="str">
        <f t="shared" si="78"/>
        <v xml:space="preserve">  </v>
      </c>
      <c r="T215" s="5" t="str">
        <f t="shared" si="70"/>
        <v xml:space="preserve">  </v>
      </c>
      <c r="U215" s="9"/>
      <c r="V215" s="2" t="str">
        <f t="shared" si="79"/>
        <v xml:space="preserve">  </v>
      </c>
      <c r="W215" s="2" t="str">
        <f t="shared" si="71"/>
        <v xml:space="preserve">  </v>
      </c>
      <c r="X215" s="4"/>
      <c r="Y215" s="1" t="str">
        <f t="shared" si="84"/>
        <v xml:space="preserve">  </v>
      </c>
      <c r="Z215" s="1" t="str">
        <f t="shared" si="80"/>
        <v xml:space="preserve">  </v>
      </c>
      <c r="AA215" s="3" t="str">
        <f t="shared" si="68"/>
        <v xml:space="preserve">  </v>
      </c>
      <c r="AB215" s="3" t="str">
        <f t="shared" si="85"/>
        <v xml:space="preserve">  </v>
      </c>
      <c r="AC215" s="3" t="str">
        <f t="shared" si="86"/>
        <v xml:space="preserve">  </v>
      </c>
      <c r="AD215" s="4"/>
    </row>
    <row r="216" spans="2:30" x14ac:dyDescent="0.25">
      <c r="B216" t="str">
        <f t="shared" si="72"/>
        <v xml:space="preserve">  </v>
      </c>
      <c r="C216" s="4"/>
      <c r="D216" s="1" t="str">
        <f t="shared" si="81"/>
        <v xml:space="preserve">  </v>
      </c>
      <c r="E216" s="1">
        <f t="shared" si="66"/>
        <v>0</v>
      </c>
      <c r="F216" s="1" t="str">
        <f t="shared" si="73"/>
        <v xml:space="preserve">  </v>
      </c>
      <c r="G216" s="1" t="str">
        <f t="shared" si="74"/>
        <v xml:space="preserve">  </v>
      </c>
      <c r="I216" s="8"/>
      <c r="J216" s="7" t="str">
        <f t="shared" si="75"/>
        <v xml:space="preserve">  </v>
      </c>
      <c r="K216" s="2" t="str">
        <f t="shared" si="82"/>
        <v xml:space="preserve">  </v>
      </c>
      <c r="L216" s="3" t="str">
        <f t="shared" si="76"/>
        <v xml:space="preserve">  </v>
      </c>
      <c r="M216" s="3" t="str">
        <f t="shared" si="83"/>
        <v xml:space="preserve">  </v>
      </c>
      <c r="N216" s="3" t="str">
        <f t="shared" si="67"/>
        <v xml:space="preserve">  </v>
      </c>
      <c r="O216" s="3" t="str">
        <f t="shared" si="77"/>
        <v xml:space="preserve">  </v>
      </c>
      <c r="P216" s="3" t="str">
        <f t="shared" si="69"/>
        <v xml:space="preserve">  </v>
      </c>
      <c r="Q216" s="4"/>
      <c r="R216" s="9"/>
      <c r="S216" s="6" t="str">
        <f t="shared" si="78"/>
        <v xml:space="preserve">  </v>
      </c>
      <c r="T216" s="5" t="str">
        <f t="shared" si="70"/>
        <v xml:space="preserve">  </v>
      </c>
      <c r="U216" s="9"/>
      <c r="V216" s="2" t="str">
        <f t="shared" si="79"/>
        <v xml:space="preserve">  </v>
      </c>
      <c r="W216" s="2" t="str">
        <f t="shared" si="71"/>
        <v xml:space="preserve">  </v>
      </c>
      <c r="X216" s="4"/>
      <c r="Y216" s="1" t="str">
        <f t="shared" si="84"/>
        <v xml:space="preserve">  </v>
      </c>
      <c r="Z216" s="1" t="str">
        <f t="shared" si="80"/>
        <v xml:space="preserve">  </v>
      </c>
      <c r="AA216" s="3" t="str">
        <f t="shared" si="68"/>
        <v xml:space="preserve">  </v>
      </c>
      <c r="AB216" s="3" t="str">
        <f t="shared" si="85"/>
        <v xml:space="preserve">  </v>
      </c>
      <c r="AC216" s="3" t="str">
        <f t="shared" si="86"/>
        <v xml:space="preserve">  </v>
      </c>
      <c r="AD216" s="4"/>
    </row>
    <row r="217" spans="2:30" x14ac:dyDescent="0.25">
      <c r="B217" t="str">
        <f t="shared" si="72"/>
        <v xml:space="preserve">  </v>
      </c>
      <c r="C217" s="4"/>
      <c r="D217" s="1" t="str">
        <f t="shared" si="81"/>
        <v xml:space="preserve">  </v>
      </c>
      <c r="E217" s="1">
        <f t="shared" si="66"/>
        <v>0</v>
      </c>
      <c r="F217" s="1" t="str">
        <f t="shared" si="73"/>
        <v xml:space="preserve">  </v>
      </c>
      <c r="G217" s="1" t="str">
        <f t="shared" si="74"/>
        <v xml:space="preserve">  </v>
      </c>
      <c r="I217" s="8"/>
      <c r="J217" s="7" t="str">
        <f t="shared" si="75"/>
        <v xml:space="preserve">  </v>
      </c>
      <c r="K217" s="2" t="str">
        <f t="shared" si="82"/>
        <v xml:space="preserve">  </v>
      </c>
      <c r="L217" s="3" t="str">
        <f t="shared" si="76"/>
        <v xml:space="preserve">  </v>
      </c>
      <c r="M217" s="3" t="str">
        <f t="shared" si="83"/>
        <v xml:space="preserve">  </v>
      </c>
      <c r="N217" s="3" t="str">
        <f t="shared" si="67"/>
        <v xml:space="preserve">  </v>
      </c>
      <c r="O217" s="3" t="str">
        <f t="shared" si="77"/>
        <v xml:space="preserve">  </v>
      </c>
      <c r="P217" s="3" t="str">
        <f t="shared" si="69"/>
        <v xml:space="preserve">  </v>
      </c>
      <c r="Q217" s="4"/>
      <c r="R217" s="9"/>
      <c r="S217" s="6" t="str">
        <f t="shared" si="78"/>
        <v xml:space="preserve">  </v>
      </c>
      <c r="T217" s="5" t="str">
        <f t="shared" si="70"/>
        <v xml:space="preserve">  </v>
      </c>
      <c r="U217" s="9"/>
      <c r="V217" s="2" t="str">
        <f t="shared" si="79"/>
        <v xml:space="preserve">  </v>
      </c>
      <c r="W217" s="2" t="str">
        <f t="shared" si="71"/>
        <v xml:space="preserve">  </v>
      </c>
      <c r="X217" s="4"/>
      <c r="Y217" s="1" t="str">
        <f t="shared" si="84"/>
        <v xml:space="preserve">  </v>
      </c>
      <c r="Z217" s="1" t="str">
        <f t="shared" si="80"/>
        <v xml:space="preserve">  </v>
      </c>
      <c r="AA217" s="3" t="str">
        <f t="shared" si="68"/>
        <v xml:space="preserve">  </v>
      </c>
      <c r="AB217" s="3" t="str">
        <f t="shared" si="85"/>
        <v xml:space="preserve">  </v>
      </c>
      <c r="AC217" s="3" t="str">
        <f t="shared" si="86"/>
        <v xml:space="preserve">  </v>
      </c>
      <c r="AD217" s="4"/>
    </row>
    <row r="218" spans="2:30" x14ac:dyDescent="0.25">
      <c r="B218" t="str">
        <f t="shared" si="72"/>
        <v xml:space="preserve">  </v>
      </c>
      <c r="C218" s="4"/>
      <c r="D218" s="1" t="str">
        <f t="shared" si="81"/>
        <v xml:space="preserve">  </v>
      </c>
      <c r="E218" s="1">
        <f t="shared" si="66"/>
        <v>0</v>
      </c>
      <c r="F218" s="1" t="str">
        <f t="shared" si="73"/>
        <v xml:space="preserve">  </v>
      </c>
      <c r="G218" s="1" t="str">
        <f t="shared" si="74"/>
        <v xml:space="preserve">  </v>
      </c>
      <c r="I218" s="8"/>
      <c r="J218" s="7" t="str">
        <f t="shared" si="75"/>
        <v xml:space="preserve">  </v>
      </c>
      <c r="K218" s="2" t="str">
        <f t="shared" si="82"/>
        <v xml:space="preserve">  </v>
      </c>
      <c r="L218" s="3" t="str">
        <f t="shared" si="76"/>
        <v xml:space="preserve">  </v>
      </c>
      <c r="M218" s="3" t="str">
        <f t="shared" si="83"/>
        <v xml:space="preserve">  </v>
      </c>
      <c r="N218" s="3" t="str">
        <f t="shared" si="67"/>
        <v xml:space="preserve">  </v>
      </c>
      <c r="O218" s="3" t="str">
        <f t="shared" si="77"/>
        <v xml:space="preserve">  </v>
      </c>
      <c r="P218" s="3" t="str">
        <f t="shared" si="69"/>
        <v xml:space="preserve">  </v>
      </c>
      <c r="Q218" s="4"/>
      <c r="R218" s="9"/>
      <c r="S218" s="6" t="str">
        <f t="shared" si="78"/>
        <v xml:space="preserve">  </v>
      </c>
      <c r="T218" s="5" t="str">
        <f t="shared" si="70"/>
        <v xml:space="preserve">  </v>
      </c>
      <c r="U218" s="9"/>
      <c r="V218" s="2" t="str">
        <f t="shared" si="79"/>
        <v xml:space="preserve">  </v>
      </c>
      <c r="W218" s="2" t="str">
        <f t="shared" si="71"/>
        <v xml:space="preserve">  </v>
      </c>
      <c r="X218" s="4"/>
      <c r="Y218" s="1" t="str">
        <f t="shared" si="84"/>
        <v xml:space="preserve">  </v>
      </c>
      <c r="Z218" s="1" t="str">
        <f t="shared" si="80"/>
        <v xml:space="preserve">  </v>
      </c>
      <c r="AA218" s="3" t="str">
        <f t="shared" si="68"/>
        <v xml:space="preserve">  </v>
      </c>
      <c r="AB218" s="3" t="str">
        <f t="shared" si="85"/>
        <v xml:space="preserve">  </v>
      </c>
      <c r="AC218" s="3" t="str">
        <f t="shared" si="86"/>
        <v xml:space="preserve">  </v>
      </c>
      <c r="AD218" s="4"/>
    </row>
    <row r="219" spans="2:30" x14ac:dyDescent="0.25">
      <c r="B219" t="str">
        <f t="shared" si="72"/>
        <v xml:space="preserve">  </v>
      </c>
      <c r="C219" s="4"/>
      <c r="D219" s="1" t="str">
        <f t="shared" si="81"/>
        <v xml:space="preserve">  </v>
      </c>
      <c r="E219" s="1">
        <f t="shared" si="66"/>
        <v>0</v>
      </c>
      <c r="F219" s="1" t="str">
        <f t="shared" si="73"/>
        <v xml:space="preserve">  </v>
      </c>
      <c r="G219" s="1" t="str">
        <f t="shared" si="74"/>
        <v xml:space="preserve">  </v>
      </c>
      <c r="I219" s="8"/>
      <c r="J219" s="7" t="str">
        <f t="shared" si="75"/>
        <v xml:space="preserve">  </v>
      </c>
      <c r="K219" s="2" t="str">
        <f t="shared" si="82"/>
        <v xml:space="preserve">  </v>
      </c>
      <c r="L219" s="3" t="str">
        <f t="shared" si="76"/>
        <v xml:space="preserve">  </v>
      </c>
      <c r="M219" s="3" t="str">
        <f t="shared" si="83"/>
        <v xml:space="preserve">  </v>
      </c>
      <c r="N219" s="3" t="str">
        <f t="shared" si="67"/>
        <v xml:space="preserve">  </v>
      </c>
      <c r="O219" s="3" t="str">
        <f t="shared" si="77"/>
        <v xml:space="preserve">  </v>
      </c>
      <c r="P219" s="3" t="str">
        <f t="shared" si="69"/>
        <v xml:space="preserve">  </v>
      </c>
      <c r="Q219" s="4"/>
      <c r="R219" s="9"/>
      <c r="S219" s="6" t="str">
        <f t="shared" si="78"/>
        <v xml:space="preserve">  </v>
      </c>
      <c r="T219" s="5" t="str">
        <f t="shared" si="70"/>
        <v xml:space="preserve">  </v>
      </c>
      <c r="U219" s="9"/>
      <c r="V219" s="2" t="str">
        <f t="shared" si="79"/>
        <v xml:space="preserve">  </v>
      </c>
      <c r="W219" s="2" t="str">
        <f t="shared" si="71"/>
        <v xml:space="preserve">  </v>
      </c>
      <c r="X219" s="4"/>
      <c r="Y219" s="1" t="str">
        <f t="shared" si="84"/>
        <v xml:space="preserve">  </v>
      </c>
      <c r="Z219" s="1" t="str">
        <f t="shared" si="80"/>
        <v xml:space="preserve">  </v>
      </c>
      <c r="AA219" s="3" t="str">
        <f t="shared" si="68"/>
        <v xml:space="preserve">  </v>
      </c>
      <c r="AB219" s="3" t="str">
        <f t="shared" si="85"/>
        <v xml:space="preserve">  </v>
      </c>
      <c r="AC219" s="3" t="str">
        <f t="shared" si="86"/>
        <v xml:space="preserve">  </v>
      </c>
      <c r="AD219" s="4"/>
    </row>
    <row r="220" spans="2:30" x14ac:dyDescent="0.25">
      <c r="B220" t="str">
        <f t="shared" si="72"/>
        <v xml:space="preserve">  </v>
      </c>
      <c r="C220" s="4"/>
      <c r="D220" s="1" t="str">
        <f t="shared" si="81"/>
        <v xml:space="preserve">  </v>
      </c>
      <c r="E220" s="1">
        <f t="shared" si="66"/>
        <v>0</v>
      </c>
      <c r="F220" s="1" t="str">
        <f t="shared" si="73"/>
        <v xml:space="preserve">  </v>
      </c>
      <c r="G220" s="1" t="str">
        <f t="shared" si="74"/>
        <v xml:space="preserve">  </v>
      </c>
      <c r="I220" s="8"/>
      <c r="J220" s="7" t="str">
        <f t="shared" si="75"/>
        <v xml:space="preserve">  </v>
      </c>
      <c r="K220" s="2" t="str">
        <f t="shared" si="82"/>
        <v xml:space="preserve">  </v>
      </c>
      <c r="L220" s="3" t="str">
        <f t="shared" si="76"/>
        <v xml:space="preserve">  </v>
      </c>
      <c r="M220" s="3" t="str">
        <f t="shared" si="83"/>
        <v xml:space="preserve">  </v>
      </c>
      <c r="N220" s="3" t="str">
        <f t="shared" si="67"/>
        <v xml:space="preserve">  </v>
      </c>
      <c r="O220" s="3" t="str">
        <f t="shared" si="77"/>
        <v xml:space="preserve">  </v>
      </c>
      <c r="P220" s="3" t="str">
        <f t="shared" si="69"/>
        <v xml:space="preserve">  </v>
      </c>
      <c r="Q220" s="4"/>
      <c r="R220" s="9"/>
      <c r="S220" s="6" t="str">
        <f t="shared" si="78"/>
        <v xml:space="preserve">  </v>
      </c>
      <c r="T220" s="5" t="str">
        <f t="shared" si="70"/>
        <v xml:space="preserve">  </v>
      </c>
      <c r="U220" s="9"/>
      <c r="V220" s="2" t="str">
        <f t="shared" si="79"/>
        <v xml:space="preserve">  </v>
      </c>
      <c r="W220" s="2" t="str">
        <f t="shared" si="71"/>
        <v xml:space="preserve">  </v>
      </c>
      <c r="X220" s="4"/>
      <c r="Y220" s="1" t="str">
        <f t="shared" si="84"/>
        <v xml:space="preserve">  </v>
      </c>
      <c r="Z220" s="1" t="str">
        <f t="shared" si="80"/>
        <v xml:space="preserve">  </v>
      </c>
      <c r="AA220" s="3" t="str">
        <f t="shared" si="68"/>
        <v xml:space="preserve">  </v>
      </c>
      <c r="AB220" s="3" t="str">
        <f t="shared" si="85"/>
        <v xml:space="preserve">  </v>
      </c>
      <c r="AC220" s="3" t="str">
        <f t="shared" si="86"/>
        <v xml:space="preserve">  </v>
      </c>
      <c r="AD220" s="4"/>
    </row>
    <row r="221" spans="2:30" x14ac:dyDescent="0.25">
      <c r="B221" t="str">
        <f t="shared" si="72"/>
        <v xml:space="preserve">  </v>
      </c>
      <c r="C221" s="4"/>
      <c r="D221" s="1" t="str">
        <f t="shared" si="81"/>
        <v xml:space="preserve">  </v>
      </c>
      <c r="E221" s="1">
        <f t="shared" si="66"/>
        <v>0</v>
      </c>
      <c r="F221" s="1" t="str">
        <f t="shared" si="73"/>
        <v xml:space="preserve">  </v>
      </c>
      <c r="G221" s="1" t="str">
        <f t="shared" si="74"/>
        <v xml:space="preserve">  </v>
      </c>
      <c r="I221" s="8"/>
      <c r="J221" s="7" t="str">
        <f t="shared" si="75"/>
        <v xml:space="preserve">  </v>
      </c>
      <c r="K221" s="2" t="str">
        <f t="shared" si="82"/>
        <v xml:space="preserve">  </v>
      </c>
      <c r="L221" s="3" t="str">
        <f t="shared" si="76"/>
        <v xml:space="preserve">  </v>
      </c>
      <c r="M221" s="3" t="str">
        <f t="shared" si="83"/>
        <v xml:space="preserve">  </v>
      </c>
      <c r="N221" s="3" t="str">
        <f t="shared" si="67"/>
        <v xml:space="preserve">  </v>
      </c>
      <c r="O221" s="3" t="str">
        <f t="shared" si="77"/>
        <v xml:space="preserve">  </v>
      </c>
      <c r="P221" s="3" t="str">
        <f t="shared" si="69"/>
        <v xml:space="preserve">  </v>
      </c>
      <c r="Q221" s="4"/>
      <c r="R221" s="9"/>
      <c r="S221" s="6" t="str">
        <f t="shared" si="78"/>
        <v xml:space="preserve">  </v>
      </c>
      <c r="T221" s="5" t="str">
        <f t="shared" si="70"/>
        <v xml:space="preserve">  </v>
      </c>
      <c r="U221" s="9"/>
      <c r="V221" s="2" t="str">
        <f t="shared" si="79"/>
        <v xml:space="preserve">  </v>
      </c>
      <c r="W221" s="2" t="str">
        <f t="shared" si="71"/>
        <v xml:space="preserve">  </v>
      </c>
      <c r="X221" s="4"/>
      <c r="Y221" s="1" t="str">
        <f t="shared" si="84"/>
        <v xml:space="preserve">  </v>
      </c>
      <c r="Z221" s="1" t="str">
        <f t="shared" si="80"/>
        <v xml:space="preserve">  </v>
      </c>
      <c r="AA221" s="3" t="str">
        <f t="shared" si="68"/>
        <v xml:space="preserve">  </v>
      </c>
      <c r="AB221" s="3" t="str">
        <f t="shared" si="85"/>
        <v xml:space="preserve">  </v>
      </c>
      <c r="AC221" s="3" t="str">
        <f t="shared" si="86"/>
        <v xml:space="preserve">  </v>
      </c>
      <c r="AD221" s="4"/>
    </row>
    <row r="222" spans="2:30" x14ac:dyDescent="0.25">
      <c r="B222" t="str">
        <f t="shared" si="72"/>
        <v xml:space="preserve">  </v>
      </c>
      <c r="C222" s="4"/>
      <c r="D222" s="1" t="str">
        <f t="shared" si="81"/>
        <v xml:space="preserve">  </v>
      </c>
      <c r="E222" s="1">
        <f t="shared" si="66"/>
        <v>0</v>
      </c>
      <c r="F222" s="1" t="str">
        <f t="shared" si="73"/>
        <v xml:space="preserve">  </v>
      </c>
      <c r="G222" s="1" t="str">
        <f t="shared" si="74"/>
        <v xml:space="preserve">  </v>
      </c>
      <c r="I222" s="8"/>
      <c r="J222" s="7" t="str">
        <f t="shared" si="75"/>
        <v xml:space="preserve">  </v>
      </c>
      <c r="K222" s="2" t="str">
        <f t="shared" si="82"/>
        <v xml:space="preserve">  </v>
      </c>
      <c r="L222" s="3" t="str">
        <f t="shared" si="76"/>
        <v xml:space="preserve">  </v>
      </c>
      <c r="M222" s="3" t="str">
        <f t="shared" si="83"/>
        <v xml:space="preserve">  </v>
      </c>
      <c r="N222" s="3" t="str">
        <f t="shared" si="67"/>
        <v xml:space="preserve">  </v>
      </c>
      <c r="O222" s="3" t="str">
        <f t="shared" si="77"/>
        <v xml:space="preserve">  </v>
      </c>
      <c r="P222" s="3" t="str">
        <f t="shared" si="69"/>
        <v xml:space="preserve">  </v>
      </c>
      <c r="Q222" s="4"/>
      <c r="R222" s="9"/>
      <c r="S222" s="6" t="str">
        <f t="shared" si="78"/>
        <v xml:space="preserve">  </v>
      </c>
      <c r="T222" s="5" t="str">
        <f t="shared" si="70"/>
        <v xml:space="preserve">  </v>
      </c>
      <c r="U222" s="9"/>
      <c r="V222" s="2" t="str">
        <f t="shared" si="79"/>
        <v xml:space="preserve">  </v>
      </c>
      <c r="W222" s="2" t="str">
        <f t="shared" si="71"/>
        <v xml:space="preserve">  </v>
      </c>
      <c r="X222" s="4"/>
      <c r="Y222" s="1" t="str">
        <f t="shared" si="84"/>
        <v xml:space="preserve">  </v>
      </c>
      <c r="Z222" s="1" t="str">
        <f t="shared" si="80"/>
        <v xml:space="preserve">  </v>
      </c>
      <c r="AA222" s="3" t="str">
        <f t="shared" si="68"/>
        <v xml:space="preserve">  </v>
      </c>
      <c r="AB222" s="3" t="str">
        <f t="shared" si="85"/>
        <v xml:space="preserve">  </v>
      </c>
      <c r="AC222" s="3" t="str">
        <f t="shared" si="86"/>
        <v xml:space="preserve">  </v>
      </c>
      <c r="AD222" s="4"/>
    </row>
    <row r="223" spans="2:30" x14ac:dyDescent="0.25">
      <c r="B223" t="str">
        <f t="shared" si="72"/>
        <v xml:space="preserve">  </v>
      </c>
      <c r="C223" s="4"/>
      <c r="D223" s="1" t="str">
        <f t="shared" si="81"/>
        <v xml:space="preserve">  </v>
      </c>
      <c r="E223" s="1">
        <f t="shared" si="66"/>
        <v>0</v>
      </c>
      <c r="F223" s="1" t="str">
        <f t="shared" si="73"/>
        <v xml:space="preserve">  </v>
      </c>
      <c r="G223" s="1" t="str">
        <f t="shared" si="74"/>
        <v xml:space="preserve">  </v>
      </c>
      <c r="I223" s="8"/>
      <c r="J223" s="7" t="str">
        <f t="shared" si="75"/>
        <v xml:space="preserve">  </v>
      </c>
      <c r="K223" s="2" t="str">
        <f t="shared" si="82"/>
        <v xml:space="preserve">  </v>
      </c>
      <c r="L223" s="3" t="str">
        <f t="shared" si="76"/>
        <v xml:space="preserve">  </v>
      </c>
      <c r="M223" s="3" t="str">
        <f t="shared" si="83"/>
        <v xml:space="preserve">  </v>
      </c>
      <c r="N223" s="3" t="str">
        <f t="shared" si="67"/>
        <v xml:space="preserve">  </v>
      </c>
      <c r="O223" s="3" t="str">
        <f t="shared" si="77"/>
        <v xml:space="preserve">  </v>
      </c>
      <c r="P223" s="3" t="str">
        <f t="shared" si="69"/>
        <v xml:space="preserve">  </v>
      </c>
      <c r="Q223" s="4"/>
      <c r="R223" s="9"/>
      <c r="S223" s="6" t="str">
        <f t="shared" si="78"/>
        <v xml:space="preserve">  </v>
      </c>
      <c r="T223" s="5" t="str">
        <f t="shared" si="70"/>
        <v xml:space="preserve">  </v>
      </c>
      <c r="U223" s="9"/>
      <c r="V223" s="2" t="str">
        <f t="shared" si="79"/>
        <v xml:space="preserve">  </v>
      </c>
      <c r="W223" s="2" t="str">
        <f t="shared" si="71"/>
        <v xml:space="preserve">  </v>
      </c>
      <c r="X223" s="4"/>
      <c r="Y223" s="1" t="str">
        <f t="shared" si="84"/>
        <v xml:space="preserve">  </v>
      </c>
      <c r="Z223" s="1" t="str">
        <f t="shared" si="80"/>
        <v xml:space="preserve">  </v>
      </c>
      <c r="AA223" s="3" t="str">
        <f t="shared" si="68"/>
        <v xml:space="preserve">  </v>
      </c>
      <c r="AB223" s="3" t="str">
        <f t="shared" si="85"/>
        <v xml:space="preserve">  </v>
      </c>
      <c r="AC223" s="3" t="str">
        <f t="shared" si="86"/>
        <v xml:space="preserve">  </v>
      </c>
      <c r="AD223" s="4"/>
    </row>
    <row r="224" spans="2:30" x14ac:dyDescent="0.25">
      <c r="B224" t="str">
        <f t="shared" si="72"/>
        <v xml:space="preserve">  </v>
      </c>
      <c r="C224" s="4"/>
      <c r="D224" s="1" t="str">
        <f t="shared" si="81"/>
        <v xml:space="preserve">  </v>
      </c>
      <c r="E224" s="1">
        <f t="shared" si="66"/>
        <v>0</v>
      </c>
      <c r="F224" s="1" t="str">
        <f t="shared" si="73"/>
        <v xml:space="preserve">  </v>
      </c>
      <c r="G224" s="1" t="str">
        <f t="shared" si="74"/>
        <v xml:space="preserve">  </v>
      </c>
      <c r="I224" s="8"/>
      <c r="J224" s="7" t="str">
        <f t="shared" si="75"/>
        <v xml:space="preserve">  </v>
      </c>
      <c r="K224" s="2" t="str">
        <f t="shared" si="82"/>
        <v xml:space="preserve">  </v>
      </c>
      <c r="L224" s="3" t="str">
        <f t="shared" si="76"/>
        <v xml:space="preserve">  </v>
      </c>
      <c r="M224" s="3" t="str">
        <f t="shared" si="83"/>
        <v xml:space="preserve">  </v>
      </c>
      <c r="N224" s="3" t="str">
        <f t="shared" si="67"/>
        <v xml:space="preserve">  </v>
      </c>
      <c r="O224" s="3" t="str">
        <f t="shared" si="77"/>
        <v xml:space="preserve">  </v>
      </c>
      <c r="P224" s="3" t="str">
        <f t="shared" si="69"/>
        <v xml:space="preserve">  </v>
      </c>
      <c r="Q224" s="4"/>
      <c r="R224" s="9"/>
      <c r="S224" s="6" t="str">
        <f t="shared" si="78"/>
        <v xml:space="preserve">  </v>
      </c>
      <c r="T224" s="5" t="str">
        <f t="shared" si="70"/>
        <v xml:space="preserve">  </v>
      </c>
      <c r="U224" s="9"/>
      <c r="V224" s="2" t="str">
        <f t="shared" si="79"/>
        <v xml:space="preserve">  </v>
      </c>
      <c r="W224" s="2" t="str">
        <f t="shared" si="71"/>
        <v xml:space="preserve">  </v>
      </c>
      <c r="X224" s="4"/>
      <c r="Y224" s="1" t="str">
        <f t="shared" si="84"/>
        <v xml:space="preserve">  </v>
      </c>
      <c r="Z224" s="1" t="str">
        <f t="shared" si="80"/>
        <v xml:space="preserve">  </v>
      </c>
      <c r="AA224" s="3" t="str">
        <f t="shared" si="68"/>
        <v xml:space="preserve">  </v>
      </c>
      <c r="AB224" s="3" t="str">
        <f t="shared" si="85"/>
        <v xml:space="preserve">  </v>
      </c>
      <c r="AC224" s="3" t="str">
        <f t="shared" si="86"/>
        <v xml:space="preserve">  </v>
      </c>
      <c r="AD224" s="4"/>
    </row>
    <row r="225" spans="2:30" x14ac:dyDescent="0.25">
      <c r="B225" t="str">
        <f t="shared" si="72"/>
        <v xml:space="preserve">  </v>
      </c>
      <c r="C225" s="4"/>
      <c r="D225" s="1" t="str">
        <f t="shared" si="81"/>
        <v xml:space="preserve">  </v>
      </c>
      <c r="E225" s="1">
        <f t="shared" si="66"/>
        <v>0</v>
      </c>
      <c r="F225" s="1" t="str">
        <f t="shared" si="73"/>
        <v xml:space="preserve">  </v>
      </c>
      <c r="G225" s="1" t="str">
        <f t="shared" si="74"/>
        <v xml:space="preserve">  </v>
      </c>
      <c r="I225" s="8"/>
      <c r="J225" s="7" t="str">
        <f t="shared" si="75"/>
        <v xml:space="preserve">  </v>
      </c>
      <c r="K225" s="2" t="str">
        <f t="shared" si="82"/>
        <v xml:space="preserve">  </v>
      </c>
      <c r="L225" s="3" t="str">
        <f t="shared" si="76"/>
        <v xml:space="preserve">  </v>
      </c>
      <c r="M225" s="3" t="str">
        <f t="shared" si="83"/>
        <v xml:space="preserve">  </v>
      </c>
      <c r="N225" s="3" t="str">
        <f t="shared" si="67"/>
        <v xml:space="preserve">  </v>
      </c>
      <c r="O225" s="3" t="str">
        <f t="shared" si="77"/>
        <v xml:space="preserve">  </v>
      </c>
      <c r="P225" s="3" t="str">
        <f t="shared" si="69"/>
        <v xml:space="preserve">  </v>
      </c>
      <c r="Q225" s="4"/>
      <c r="R225" s="9"/>
      <c r="S225" s="6" t="str">
        <f t="shared" si="78"/>
        <v xml:space="preserve">  </v>
      </c>
      <c r="T225" s="5" t="str">
        <f t="shared" si="70"/>
        <v xml:space="preserve">  </v>
      </c>
      <c r="U225" s="9"/>
      <c r="V225" s="2" t="str">
        <f t="shared" si="79"/>
        <v xml:space="preserve">  </v>
      </c>
      <c r="W225" s="2" t="str">
        <f t="shared" si="71"/>
        <v xml:space="preserve">  </v>
      </c>
      <c r="X225" s="4"/>
      <c r="Y225" s="1" t="str">
        <f t="shared" si="84"/>
        <v xml:space="preserve">  </v>
      </c>
      <c r="Z225" s="1" t="str">
        <f t="shared" si="80"/>
        <v xml:space="preserve">  </v>
      </c>
      <c r="AA225" s="3" t="str">
        <f t="shared" si="68"/>
        <v xml:space="preserve">  </v>
      </c>
      <c r="AB225" s="3" t="str">
        <f t="shared" si="85"/>
        <v xml:space="preserve">  </v>
      </c>
      <c r="AC225" s="3" t="str">
        <f t="shared" si="86"/>
        <v xml:space="preserve">  </v>
      </c>
      <c r="AD225" s="4"/>
    </row>
    <row r="226" spans="2:30" x14ac:dyDescent="0.25">
      <c r="B226" t="str">
        <f t="shared" si="72"/>
        <v xml:space="preserve">  </v>
      </c>
      <c r="C226" s="4"/>
      <c r="D226" s="1" t="str">
        <f t="shared" si="81"/>
        <v xml:space="preserve">  </v>
      </c>
      <c r="E226" s="1">
        <f t="shared" si="66"/>
        <v>0</v>
      </c>
      <c r="F226" s="1" t="str">
        <f t="shared" si="73"/>
        <v xml:space="preserve">  </v>
      </c>
      <c r="G226" s="1" t="str">
        <f t="shared" si="74"/>
        <v xml:space="preserve">  </v>
      </c>
      <c r="I226" s="8"/>
      <c r="J226" s="7" t="str">
        <f t="shared" si="75"/>
        <v xml:space="preserve">  </v>
      </c>
      <c r="K226" s="2" t="str">
        <f t="shared" si="82"/>
        <v xml:space="preserve">  </v>
      </c>
      <c r="L226" s="3" t="str">
        <f t="shared" si="76"/>
        <v xml:space="preserve">  </v>
      </c>
      <c r="M226" s="3" t="str">
        <f t="shared" si="83"/>
        <v xml:space="preserve">  </v>
      </c>
      <c r="N226" s="3" t="str">
        <f t="shared" si="67"/>
        <v xml:space="preserve">  </v>
      </c>
      <c r="O226" s="3" t="str">
        <f t="shared" si="77"/>
        <v xml:space="preserve">  </v>
      </c>
      <c r="P226" s="3" t="str">
        <f t="shared" si="69"/>
        <v xml:space="preserve">  </v>
      </c>
      <c r="Q226" s="4"/>
      <c r="R226" s="9"/>
      <c r="S226" s="6" t="str">
        <f t="shared" si="78"/>
        <v xml:space="preserve">  </v>
      </c>
      <c r="T226" s="5" t="str">
        <f t="shared" si="70"/>
        <v xml:space="preserve">  </v>
      </c>
      <c r="U226" s="9"/>
      <c r="V226" s="2" t="str">
        <f t="shared" si="79"/>
        <v xml:space="preserve">  </v>
      </c>
      <c r="W226" s="2" t="str">
        <f t="shared" si="71"/>
        <v xml:space="preserve">  </v>
      </c>
      <c r="X226" s="4"/>
      <c r="Y226" s="1" t="str">
        <f t="shared" si="84"/>
        <v xml:space="preserve">  </v>
      </c>
      <c r="Z226" s="1" t="str">
        <f t="shared" si="80"/>
        <v xml:space="preserve">  </v>
      </c>
      <c r="AA226" s="3" t="str">
        <f t="shared" si="68"/>
        <v xml:space="preserve">  </v>
      </c>
      <c r="AB226" s="3" t="str">
        <f t="shared" si="85"/>
        <v xml:space="preserve">  </v>
      </c>
      <c r="AC226" s="3" t="str">
        <f t="shared" si="86"/>
        <v xml:space="preserve">  </v>
      </c>
      <c r="AD226" s="4"/>
    </row>
    <row r="227" spans="2:30" x14ac:dyDescent="0.25">
      <c r="B227" t="str">
        <f t="shared" si="72"/>
        <v xml:space="preserve">  </v>
      </c>
      <c r="C227" s="4"/>
      <c r="D227" s="1" t="str">
        <f t="shared" si="81"/>
        <v xml:space="preserve">  </v>
      </c>
      <c r="E227" s="1">
        <f t="shared" si="66"/>
        <v>0</v>
      </c>
      <c r="F227" s="1" t="str">
        <f t="shared" si="73"/>
        <v xml:space="preserve">  </v>
      </c>
      <c r="G227" s="1" t="str">
        <f t="shared" si="74"/>
        <v xml:space="preserve">  </v>
      </c>
      <c r="I227" s="8"/>
      <c r="J227" s="7" t="str">
        <f t="shared" si="75"/>
        <v xml:space="preserve">  </v>
      </c>
      <c r="K227" s="2" t="str">
        <f t="shared" si="82"/>
        <v xml:space="preserve">  </v>
      </c>
      <c r="L227" s="3" t="str">
        <f t="shared" si="76"/>
        <v xml:space="preserve">  </v>
      </c>
      <c r="M227" s="3" t="str">
        <f t="shared" si="83"/>
        <v xml:space="preserve">  </v>
      </c>
      <c r="N227" s="3" t="str">
        <f t="shared" si="67"/>
        <v xml:space="preserve">  </v>
      </c>
      <c r="O227" s="3" t="str">
        <f t="shared" si="77"/>
        <v xml:space="preserve">  </v>
      </c>
      <c r="P227" s="3" t="str">
        <f t="shared" si="69"/>
        <v xml:space="preserve">  </v>
      </c>
      <c r="Q227" s="4"/>
      <c r="R227" s="9"/>
      <c r="S227" s="6" t="str">
        <f t="shared" si="78"/>
        <v xml:space="preserve">  </v>
      </c>
      <c r="T227" s="5" t="str">
        <f t="shared" si="70"/>
        <v xml:space="preserve">  </v>
      </c>
      <c r="U227" s="9"/>
      <c r="V227" s="2" t="str">
        <f t="shared" si="79"/>
        <v xml:space="preserve">  </v>
      </c>
      <c r="W227" s="2" t="str">
        <f t="shared" si="71"/>
        <v xml:space="preserve">  </v>
      </c>
      <c r="X227" s="4"/>
      <c r="Y227" s="1" t="str">
        <f t="shared" si="84"/>
        <v xml:space="preserve">  </v>
      </c>
      <c r="Z227" s="1" t="str">
        <f t="shared" si="80"/>
        <v xml:space="preserve">  </v>
      </c>
      <c r="AA227" s="3" t="str">
        <f t="shared" si="68"/>
        <v xml:space="preserve">  </v>
      </c>
      <c r="AB227" s="3" t="str">
        <f t="shared" si="85"/>
        <v xml:space="preserve">  </v>
      </c>
      <c r="AC227" s="3" t="str">
        <f t="shared" si="86"/>
        <v xml:space="preserve">  </v>
      </c>
      <c r="AD227" s="4"/>
    </row>
    <row r="228" spans="2:30" x14ac:dyDescent="0.25">
      <c r="B228" t="str">
        <f t="shared" si="72"/>
        <v xml:space="preserve">  </v>
      </c>
      <c r="C228" s="4"/>
      <c r="D228" s="1" t="str">
        <f t="shared" si="81"/>
        <v xml:space="preserve">  </v>
      </c>
      <c r="E228" s="1">
        <f t="shared" si="66"/>
        <v>0</v>
      </c>
      <c r="F228" s="1" t="str">
        <f t="shared" si="73"/>
        <v xml:space="preserve">  </v>
      </c>
      <c r="G228" s="1" t="str">
        <f t="shared" si="74"/>
        <v xml:space="preserve">  </v>
      </c>
      <c r="I228" s="8"/>
      <c r="J228" s="7" t="str">
        <f t="shared" si="75"/>
        <v xml:space="preserve">  </v>
      </c>
      <c r="K228" s="2" t="str">
        <f t="shared" si="82"/>
        <v xml:space="preserve">  </v>
      </c>
      <c r="L228" s="3" t="str">
        <f t="shared" si="76"/>
        <v xml:space="preserve">  </v>
      </c>
      <c r="M228" s="3" t="str">
        <f t="shared" si="83"/>
        <v xml:space="preserve">  </v>
      </c>
      <c r="N228" s="3" t="str">
        <f t="shared" si="67"/>
        <v xml:space="preserve">  </v>
      </c>
      <c r="O228" s="3" t="str">
        <f t="shared" si="77"/>
        <v xml:space="preserve">  </v>
      </c>
      <c r="P228" s="3" t="str">
        <f t="shared" si="69"/>
        <v xml:space="preserve">  </v>
      </c>
      <c r="Q228" s="4"/>
      <c r="R228" s="9"/>
      <c r="S228" s="6" t="str">
        <f t="shared" si="78"/>
        <v xml:space="preserve">  </v>
      </c>
      <c r="T228" s="5" t="str">
        <f t="shared" si="70"/>
        <v xml:space="preserve">  </v>
      </c>
      <c r="U228" s="9"/>
      <c r="V228" s="2" t="str">
        <f t="shared" si="79"/>
        <v xml:space="preserve">  </v>
      </c>
      <c r="W228" s="2" t="str">
        <f t="shared" si="71"/>
        <v xml:space="preserve">  </v>
      </c>
      <c r="X228" s="4"/>
      <c r="Y228" s="1" t="str">
        <f t="shared" si="84"/>
        <v xml:space="preserve">  </v>
      </c>
      <c r="Z228" s="1" t="str">
        <f t="shared" si="80"/>
        <v xml:space="preserve">  </v>
      </c>
      <c r="AA228" s="3" t="str">
        <f t="shared" si="68"/>
        <v xml:space="preserve">  </v>
      </c>
      <c r="AB228" s="3" t="str">
        <f t="shared" si="85"/>
        <v xml:space="preserve">  </v>
      </c>
      <c r="AC228" s="3" t="str">
        <f t="shared" si="86"/>
        <v xml:space="preserve">  </v>
      </c>
      <c r="AD228" s="4"/>
    </row>
    <row r="229" spans="2:30" x14ac:dyDescent="0.25">
      <c r="B229" t="str">
        <f t="shared" si="72"/>
        <v xml:space="preserve">  </v>
      </c>
      <c r="C229" s="4"/>
      <c r="D229" s="1" t="str">
        <f t="shared" si="81"/>
        <v xml:space="preserve">  </v>
      </c>
      <c r="E229" s="1">
        <f t="shared" si="66"/>
        <v>0</v>
      </c>
      <c r="F229" s="1" t="str">
        <f t="shared" si="73"/>
        <v xml:space="preserve">  </v>
      </c>
      <c r="G229" s="1" t="str">
        <f t="shared" si="74"/>
        <v xml:space="preserve">  </v>
      </c>
      <c r="I229" s="8"/>
      <c r="J229" s="7" t="str">
        <f t="shared" si="75"/>
        <v xml:space="preserve">  </v>
      </c>
      <c r="K229" s="2" t="str">
        <f t="shared" si="82"/>
        <v xml:space="preserve">  </v>
      </c>
      <c r="L229" s="3" t="str">
        <f t="shared" si="76"/>
        <v xml:space="preserve">  </v>
      </c>
      <c r="M229" s="3" t="str">
        <f t="shared" si="83"/>
        <v xml:space="preserve">  </v>
      </c>
      <c r="N229" s="3" t="str">
        <f t="shared" si="67"/>
        <v xml:space="preserve">  </v>
      </c>
      <c r="O229" s="3" t="str">
        <f t="shared" si="77"/>
        <v xml:space="preserve">  </v>
      </c>
      <c r="P229" s="3" t="str">
        <f t="shared" si="69"/>
        <v xml:space="preserve">  </v>
      </c>
      <c r="Q229" s="4"/>
      <c r="R229" s="9"/>
      <c r="S229" s="6" t="str">
        <f t="shared" si="78"/>
        <v xml:space="preserve">  </v>
      </c>
      <c r="T229" s="5" t="str">
        <f t="shared" si="70"/>
        <v xml:space="preserve">  </v>
      </c>
      <c r="U229" s="9"/>
      <c r="V229" s="2" t="str">
        <f t="shared" si="79"/>
        <v xml:space="preserve">  </v>
      </c>
      <c r="W229" s="2" t="str">
        <f t="shared" si="71"/>
        <v xml:space="preserve">  </v>
      </c>
      <c r="X229" s="4"/>
      <c r="Y229" s="1" t="str">
        <f t="shared" si="84"/>
        <v xml:space="preserve">  </v>
      </c>
      <c r="Z229" s="1" t="str">
        <f t="shared" si="80"/>
        <v xml:space="preserve">  </v>
      </c>
      <c r="AA229" s="3" t="str">
        <f t="shared" si="68"/>
        <v xml:space="preserve">  </v>
      </c>
      <c r="AB229" s="3" t="str">
        <f t="shared" si="85"/>
        <v xml:space="preserve">  </v>
      </c>
      <c r="AC229" s="3" t="str">
        <f t="shared" si="86"/>
        <v xml:space="preserve">  </v>
      </c>
      <c r="AD229" s="4"/>
    </row>
    <row r="230" spans="2:30" x14ac:dyDescent="0.25">
      <c r="B230" t="str">
        <f t="shared" si="72"/>
        <v xml:space="preserve">  </v>
      </c>
      <c r="C230" s="4"/>
      <c r="D230" s="1" t="str">
        <f t="shared" si="81"/>
        <v xml:space="preserve">  </v>
      </c>
      <c r="E230" s="1">
        <f t="shared" si="66"/>
        <v>0</v>
      </c>
      <c r="F230" s="1" t="str">
        <f t="shared" si="73"/>
        <v xml:space="preserve">  </v>
      </c>
      <c r="G230" s="1" t="str">
        <f t="shared" si="74"/>
        <v xml:space="preserve">  </v>
      </c>
      <c r="I230" s="8"/>
      <c r="J230" s="7" t="str">
        <f t="shared" si="75"/>
        <v xml:space="preserve">  </v>
      </c>
      <c r="K230" s="2" t="str">
        <f t="shared" si="82"/>
        <v xml:space="preserve">  </v>
      </c>
      <c r="L230" s="3" t="str">
        <f t="shared" si="76"/>
        <v xml:space="preserve">  </v>
      </c>
      <c r="M230" s="3" t="str">
        <f t="shared" si="83"/>
        <v xml:space="preserve">  </v>
      </c>
      <c r="N230" s="3" t="str">
        <f t="shared" si="67"/>
        <v xml:space="preserve">  </v>
      </c>
      <c r="O230" s="3" t="str">
        <f t="shared" si="77"/>
        <v xml:space="preserve">  </v>
      </c>
      <c r="P230" s="3" t="str">
        <f t="shared" si="69"/>
        <v xml:space="preserve">  </v>
      </c>
      <c r="Q230" s="4"/>
      <c r="R230" s="9"/>
      <c r="S230" s="6" t="str">
        <f t="shared" si="78"/>
        <v xml:space="preserve">  </v>
      </c>
      <c r="T230" s="5" t="str">
        <f t="shared" si="70"/>
        <v xml:space="preserve">  </v>
      </c>
      <c r="U230" s="9"/>
      <c r="V230" s="2" t="str">
        <f t="shared" si="79"/>
        <v xml:space="preserve">  </v>
      </c>
      <c r="W230" s="2" t="str">
        <f t="shared" si="71"/>
        <v xml:space="preserve">  </v>
      </c>
      <c r="X230" s="4"/>
      <c r="Y230" s="1" t="str">
        <f t="shared" si="84"/>
        <v xml:space="preserve">  </v>
      </c>
      <c r="Z230" s="1" t="str">
        <f t="shared" si="80"/>
        <v xml:space="preserve">  </v>
      </c>
      <c r="AA230" s="3" t="str">
        <f t="shared" si="68"/>
        <v xml:space="preserve">  </v>
      </c>
      <c r="AB230" s="3" t="str">
        <f t="shared" si="85"/>
        <v xml:space="preserve">  </v>
      </c>
      <c r="AC230" s="3" t="str">
        <f t="shared" si="86"/>
        <v xml:space="preserve">  </v>
      </c>
      <c r="AD230" s="4"/>
    </row>
    <row r="231" spans="2:30" x14ac:dyDescent="0.25">
      <c r="B231" t="str">
        <f t="shared" si="72"/>
        <v xml:space="preserve">  </v>
      </c>
      <c r="C231" s="4"/>
      <c r="D231" s="1" t="str">
        <f t="shared" si="81"/>
        <v xml:space="preserve">  </v>
      </c>
      <c r="E231" s="1">
        <f t="shared" si="66"/>
        <v>0</v>
      </c>
      <c r="F231" s="1" t="str">
        <f t="shared" si="73"/>
        <v xml:space="preserve">  </v>
      </c>
      <c r="G231" s="1" t="str">
        <f t="shared" si="74"/>
        <v xml:space="preserve">  </v>
      </c>
      <c r="I231" s="8"/>
      <c r="J231" s="7" t="str">
        <f t="shared" si="75"/>
        <v xml:space="preserve">  </v>
      </c>
      <c r="K231" s="2" t="str">
        <f t="shared" si="82"/>
        <v xml:space="preserve">  </v>
      </c>
      <c r="L231" s="3" t="str">
        <f t="shared" si="76"/>
        <v xml:space="preserve">  </v>
      </c>
      <c r="M231" s="3" t="str">
        <f t="shared" si="83"/>
        <v xml:space="preserve">  </v>
      </c>
      <c r="N231" s="3" t="str">
        <f t="shared" si="67"/>
        <v xml:space="preserve">  </v>
      </c>
      <c r="O231" s="3" t="str">
        <f t="shared" si="77"/>
        <v xml:space="preserve">  </v>
      </c>
      <c r="P231" s="3" t="str">
        <f t="shared" si="69"/>
        <v xml:space="preserve">  </v>
      </c>
      <c r="Q231" s="4"/>
      <c r="R231" s="9"/>
      <c r="S231" s="6" t="str">
        <f t="shared" si="78"/>
        <v xml:space="preserve">  </v>
      </c>
      <c r="T231" s="5" t="str">
        <f t="shared" si="70"/>
        <v xml:space="preserve">  </v>
      </c>
      <c r="U231" s="9"/>
      <c r="V231" s="2" t="str">
        <f t="shared" si="79"/>
        <v xml:space="preserve">  </v>
      </c>
      <c r="W231" s="2" t="str">
        <f t="shared" si="71"/>
        <v xml:space="preserve">  </v>
      </c>
      <c r="X231" s="4"/>
      <c r="Y231" s="1" t="str">
        <f t="shared" si="84"/>
        <v xml:space="preserve">  </v>
      </c>
      <c r="Z231" s="1" t="str">
        <f t="shared" si="80"/>
        <v xml:space="preserve">  </v>
      </c>
      <c r="AA231" s="3" t="str">
        <f t="shared" si="68"/>
        <v xml:space="preserve">  </v>
      </c>
      <c r="AB231" s="3" t="str">
        <f t="shared" si="85"/>
        <v xml:space="preserve">  </v>
      </c>
      <c r="AC231" s="3" t="str">
        <f t="shared" si="86"/>
        <v xml:space="preserve">  </v>
      </c>
      <c r="AD231" s="4"/>
    </row>
    <row r="232" spans="2:30" x14ac:dyDescent="0.25">
      <c r="B232" t="str">
        <f t="shared" si="72"/>
        <v xml:space="preserve">  </v>
      </c>
      <c r="C232" s="4"/>
      <c r="D232" s="1" t="str">
        <f t="shared" si="81"/>
        <v xml:space="preserve">  </v>
      </c>
      <c r="E232" s="1">
        <f t="shared" si="66"/>
        <v>0</v>
      </c>
      <c r="F232" s="1" t="str">
        <f t="shared" si="73"/>
        <v xml:space="preserve">  </v>
      </c>
      <c r="G232" s="1" t="str">
        <f t="shared" si="74"/>
        <v xml:space="preserve">  </v>
      </c>
      <c r="I232" s="8"/>
      <c r="J232" s="7" t="str">
        <f t="shared" si="75"/>
        <v xml:space="preserve">  </v>
      </c>
      <c r="K232" s="2" t="str">
        <f t="shared" si="82"/>
        <v xml:space="preserve">  </v>
      </c>
      <c r="L232" s="3" t="str">
        <f t="shared" si="76"/>
        <v xml:space="preserve">  </v>
      </c>
      <c r="M232" s="3" t="str">
        <f t="shared" si="83"/>
        <v xml:space="preserve">  </v>
      </c>
      <c r="N232" s="3" t="str">
        <f t="shared" si="67"/>
        <v xml:space="preserve">  </v>
      </c>
      <c r="O232" s="3" t="str">
        <f t="shared" si="77"/>
        <v xml:space="preserve">  </v>
      </c>
      <c r="P232" s="3" t="str">
        <f t="shared" si="69"/>
        <v xml:space="preserve">  </v>
      </c>
      <c r="Q232" s="4"/>
      <c r="R232" s="9"/>
      <c r="S232" s="6" t="str">
        <f t="shared" si="78"/>
        <v xml:space="preserve">  </v>
      </c>
      <c r="T232" s="5" t="str">
        <f t="shared" si="70"/>
        <v xml:space="preserve">  </v>
      </c>
      <c r="U232" s="9"/>
      <c r="V232" s="2" t="str">
        <f t="shared" si="79"/>
        <v xml:space="preserve">  </v>
      </c>
      <c r="W232" s="2" t="str">
        <f t="shared" si="71"/>
        <v xml:space="preserve">  </v>
      </c>
      <c r="X232" s="4"/>
      <c r="Y232" s="1" t="str">
        <f t="shared" si="84"/>
        <v xml:space="preserve">  </v>
      </c>
      <c r="Z232" s="1" t="str">
        <f t="shared" si="80"/>
        <v xml:space="preserve">  </v>
      </c>
      <c r="AA232" s="3" t="str">
        <f t="shared" si="68"/>
        <v xml:space="preserve">  </v>
      </c>
      <c r="AB232" s="3" t="str">
        <f t="shared" si="85"/>
        <v xml:space="preserve">  </v>
      </c>
      <c r="AC232" s="3" t="str">
        <f t="shared" si="86"/>
        <v xml:space="preserve">  </v>
      </c>
      <c r="AD232" s="4"/>
    </row>
    <row r="233" spans="2:30" x14ac:dyDescent="0.25">
      <c r="B233" t="str">
        <f t="shared" si="72"/>
        <v xml:space="preserve">  </v>
      </c>
      <c r="C233" s="4"/>
      <c r="D233" s="1" t="str">
        <f t="shared" si="81"/>
        <v xml:space="preserve">  </v>
      </c>
      <c r="E233" s="1">
        <f t="shared" si="66"/>
        <v>0</v>
      </c>
      <c r="F233" s="1" t="str">
        <f t="shared" si="73"/>
        <v xml:space="preserve">  </v>
      </c>
      <c r="G233" s="1" t="str">
        <f t="shared" si="74"/>
        <v xml:space="preserve">  </v>
      </c>
      <c r="I233" s="8"/>
      <c r="J233" s="7" t="str">
        <f t="shared" si="75"/>
        <v xml:space="preserve">  </v>
      </c>
      <c r="K233" s="2" t="str">
        <f t="shared" si="82"/>
        <v xml:space="preserve">  </v>
      </c>
      <c r="L233" s="3" t="str">
        <f t="shared" si="76"/>
        <v xml:space="preserve">  </v>
      </c>
      <c r="M233" s="3" t="str">
        <f t="shared" si="83"/>
        <v xml:space="preserve">  </v>
      </c>
      <c r="N233" s="3" t="str">
        <f t="shared" si="67"/>
        <v xml:space="preserve">  </v>
      </c>
      <c r="O233" s="3" t="str">
        <f t="shared" si="77"/>
        <v xml:space="preserve">  </v>
      </c>
      <c r="P233" s="3" t="str">
        <f t="shared" si="69"/>
        <v xml:space="preserve">  </v>
      </c>
      <c r="Q233" s="4"/>
      <c r="R233" s="9"/>
      <c r="S233" s="6" t="str">
        <f t="shared" si="78"/>
        <v xml:space="preserve">  </v>
      </c>
      <c r="T233" s="5" t="str">
        <f t="shared" si="70"/>
        <v xml:space="preserve">  </v>
      </c>
      <c r="U233" s="9"/>
      <c r="V233" s="2" t="str">
        <f t="shared" si="79"/>
        <v xml:space="preserve">  </v>
      </c>
      <c r="W233" s="2" t="str">
        <f t="shared" si="71"/>
        <v xml:space="preserve">  </v>
      </c>
      <c r="X233" s="4"/>
      <c r="Y233" s="1" t="str">
        <f t="shared" si="84"/>
        <v xml:space="preserve">  </v>
      </c>
      <c r="Z233" s="1" t="str">
        <f t="shared" si="80"/>
        <v xml:space="preserve">  </v>
      </c>
      <c r="AA233" s="3" t="str">
        <f t="shared" si="68"/>
        <v xml:space="preserve">  </v>
      </c>
      <c r="AB233" s="3" t="str">
        <f t="shared" si="85"/>
        <v xml:space="preserve">  </v>
      </c>
      <c r="AC233" s="3" t="str">
        <f t="shared" si="86"/>
        <v xml:space="preserve">  </v>
      </c>
      <c r="AD233" s="4"/>
    </row>
    <row r="234" spans="2:30" x14ac:dyDescent="0.25">
      <c r="B234" t="str">
        <f t="shared" si="72"/>
        <v xml:space="preserve">  </v>
      </c>
      <c r="C234" s="4"/>
      <c r="D234" s="1" t="str">
        <f t="shared" si="81"/>
        <v xml:space="preserve">  </v>
      </c>
      <c r="E234" s="1">
        <f t="shared" si="66"/>
        <v>0</v>
      </c>
      <c r="F234" s="1" t="str">
        <f t="shared" si="73"/>
        <v xml:space="preserve">  </v>
      </c>
      <c r="G234" s="1" t="str">
        <f t="shared" si="74"/>
        <v xml:space="preserve">  </v>
      </c>
      <c r="I234" s="8"/>
      <c r="J234" s="7" t="str">
        <f t="shared" si="75"/>
        <v xml:space="preserve">  </v>
      </c>
      <c r="K234" s="2" t="str">
        <f t="shared" si="82"/>
        <v xml:space="preserve">  </v>
      </c>
      <c r="L234" s="3" t="str">
        <f t="shared" si="76"/>
        <v xml:space="preserve">  </v>
      </c>
      <c r="M234" s="3" t="str">
        <f t="shared" si="83"/>
        <v xml:space="preserve">  </v>
      </c>
      <c r="N234" s="3" t="str">
        <f t="shared" si="67"/>
        <v xml:space="preserve">  </v>
      </c>
      <c r="O234" s="3" t="str">
        <f t="shared" si="77"/>
        <v xml:space="preserve">  </v>
      </c>
      <c r="P234" s="3" t="str">
        <f t="shared" si="69"/>
        <v xml:space="preserve">  </v>
      </c>
      <c r="Q234" s="4"/>
      <c r="R234" s="9"/>
      <c r="S234" s="6" t="str">
        <f t="shared" si="78"/>
        <v xml:space="preserve">  </v>
      </c>
      <c r="T234" s="5" t="str">
        <f t="shared" si="70"/>
        <v xml:space="preserve">  </v>
      </c>
      <c r="U234" s="9"/>
      <c r="V234" s="2" t="str">
        <f t="shared" si="79"/>
        <v xml:space="preserve">  </v>
      </c>
      <c r="W234" s="2" t="str">
        <f t="shared" si="71"/>
        <v xml:space="preserve">  </v>
      </c>
      <c r="X234" s="4"/>
      <c r="Y234" s="1" t="str">
        <f t="shared" si="84"/>
        <v xml:space="preserve">  </v>
      </c>
      <c r="Z234" s="1" t="str">
        <f t="shared" si="80"/>
        <v xml:space="preserve">  </v>
      </c>
      <c r="AA234" s="3" t="str">
        <f t="shared" si="68"/>
        <v xml:space="preserve">  </v>
      </c>
      <c r="AB234" s="3" t="str">
        <f t="shared" si="85"/>
        <v xml:space="preserve">  </v>
      </c>
      <c r="AC234" s="3" t="str">
        <f t="shared" si="86"/>
        <v xml:space="preserve">  </v>
      </c>
      <c r="AD234" s="4"/>
    </row>
    <row r="235" spans="2:30" x14ac:dyDescent="0.25">
      <c r="B235" t="str">
        <f t="shared" si="72"/>
        <v xml:space="preserve">  </v>
      </c>
      <c r="C235" s="4"/>
      <c r="D235" s="1" t="str">
        <f t="shared" si="81"/>
        <v xml:space="preserve">  </v>
      </c>
      <c r="E235" s="1">
        <f t="shared" si="66"/>
        <v>0</v>
      </c>
      <c r="F235" s="1" t="str">
        <f t="shared" si="73"/>
        <v xml:space="preserve">  </v>
      </c>
      <c r="G235" s="1" t="str">
        <f t="shared" si="74"/>
        <v xml:space="preserve">  </v>
      </c>
      <c r="I235" s="8"/>
      <c r="J235" s="7" t="str">
        <f t="shared" si="75"/>
        <v xml:space="preserve">  </v>
      </c>
      <c r="K235" s="2" t="str">
        <f t="shared" si="82"/>
        <v xml:space="preserve">  </v>
      </c>
      <c r="L235" s="3" t="str">
        <f t="shared" si="76"/>
        <v xml:space="preserve">  </v>
      </c>
      <c r="M235" s="3" t="str">
        <f t="shared" si="83"/>
        <v xml:space="preserve">  </v>
      </c>
      <c r="N235" s="3" t="str">
        <f t="shared" si="67"/>
        <v xml:space="preserve">  </v>
      </c>
      <c r="O235" s="3" t="str">
        <f t="shared" si="77"/>
        <v xml:space="preserve">  </v>
      </c>
      <c r="P235" s="3" t="str">
        <f t="shared" si="69"/>
        <v xml:space="preserve">  </v>
      </c>
      <c r="Q235" s="4"/>
      <c r="R235" s="9"/>
      <c r="S235" s="6" t="str">
        <f t="shared" si="78"/>
        <v xml:space="preserve">  </v>
      </c>
      <c r="T235" s="5" t="str">
        <f t="shared" si="70"/>
        <v xml:space="preserve">  </v>
      </c>
      <c r="U235" s="9"/>
      <c r="V235" s="2" t="str">
        <f t="shared" si="79"/>
        <v xml:space="preserve">  </v>
      </c>
      <c r="W235" s="2" t="str">
        <f t="shared" si="71"/>
        <v xml:space="preserve">  </v>
      </c>
      <c r="X235" s="4"/>
      <c r="Y235" s="1" t="str">
        <f t="shared" si="84"/>
        <v xml:space="preserve">  </v>
      </c>
      <c r="Z235" s="1" t="str">
        <f t="shared" si="80"/>
        <v xml:space="preserve">  </v>
      </c>
      <c r="AA235" s="3" t="str">
        <f t="shared" si="68"/>
        <v xml:space="preserve">  </v>
      </c>
      <c r="AB235" s="3" t="str">
        <f t="shared" si="85"/>
        <v xml:space="preserve">  </v>
      </c>
      <c r="AC235" s="3" t="str">
        <f t="shared" si="86"/>
        <v xml:space="preserve">  </v>
      </c>
      <c r="AD235" s="4"/>
    </row>
    <row r="236" spans="2:30" x14ac:dyDescent="0.25">
      <c r="B236" t="str">
        <f t="shared" si="72"/>
        <v xml:space="preserve">  </v>
      </c>
      <c r="C236" s="4"/>
      <c r="D236" s="1" t="str">
        <f t="shared" si="81"/>
        <v xml:space="preserve">  </v>
      </c>
      <c r="E236" s="1">
        <f t="shared" si="66"/>
        <v>0</v>
      </c>
      <c r="F236" s="1" t="str">
        <f t="shared" si="73"/>
        <v xml:space="preserve">  </v>
      </c>
      <c r="G236" s="1" t="str">
        <f t="shared" si="74"/>
        <v xml:space="preserve">  </v>
      </c>
      <c r="I236" s="8"/>
      <c r="J236" s="7" t="str">
        <f t="shared" si="75"/>
        <v xml:space="preserve">  </v>
      </c>
      <c r="K236" s="2" t="str">
        <f t="shared" si="82"/>
        <v xml:space="preserve">  </v>
      </c>
      <c r="L236" s="3" t="str">
        <f t="shared" si="76"/>
        <v xml:space="preserve">  </v>
      </c>
      <c r="M236" s="3" t="str">
        <f t="shared" si="83"/>
        <v xml:space="preserve">  </v>
      </c>
      <c r="N236" s="3" t="str">
        <f t="shared" si="67"/>
        <v xml:space="preserve">  </v>
      </c>
      <c r="O236" s="3" t="str">
        <f t="shared" si="77"/>
        <v xml:space="preserve">  </v>
      </c>
      <c r="P236" s="3" t="str">
        <f t="shared" si="69"/>
        <v xml:space="preserve">  </v>
      </c>
      <c r="Q236" s="4"/>
      <c r="R236" s="9"/>
      <c r="S236" s="6" t="str">
        <f t="shared" si="78"/>
        <v xml:space="preserve">  </v>
      </c>
      <c r="T236" s="5" t="str">
        <f t="shared" si="70"/>
        <v xml:space="preserve">  </v>
      </c>
      <c r="U236" s="9"/>
      <c r="V236" s="2" t="str">
        <f t="shared" si="79"/>
        <v xml:space="preserve">  </v>
      </c>
      <c r="W236" s="2" t="str">
        <f t="shared" si="71"/>
        <v xml:space="preserve">  </v>
      </c>
      <c r="X236" s="4"/>
      <c r="Y236" s="1" t="str">
        <f t="shared" si="84"/>
        <v xml:space="preserve">  </v>
      </c>
      <c r="Z236" s="1" t="str">
        <f t="shared" si="80"/>
        <v xml:space="preserve">  </v>
      </c>
      <c r="AA236" s="3" t="str">
        <f t="shared" si="68"/>
        <v xml:space="preserve">  </v>
      </c>
      <c r="AB236" s="3" t="str">
        <f t="shared" si="85"/>
        <v xml:space="preserve">  </v>
      </c>
      <c r="AC236" s="3" t="str">
        <f t="shared" si="86"/>
        <v xml:space="preserve">  </v>
      </c>
      <c r="AD236" s="4"/>
    </row>
    <row r="237" spans="2:30" x14ac:dyDescent="0.25">
      <c r="B237" t="str">
        <f t="shared" si="72"/>
        <v xml:space="preserve">  </v>
      </c>
      <c r="C237" s="4"/>
      <c r="D237" s="1" t="str">
        <f t="shared" si="81"/>
        <v xml:space="preserve">  </v>
      </c>
      <c r="E237" s="1">
        <f t="shared" si="66"/>
        <v>0</v>
      </c>
      <c r="F237" s="1" t="str">
        <f t="shared" si="73"/>
        <v xml:space="preserve">  </v>
      </c>
      <c r="G237" s="1" t="str">
        <f t="shared" si="74"/>
        <v xml:space="preserve">  </v>
      </c>
      <c r="I237" s="8"/>
      <c r="J237" s="7" t="str">
        <f t="shared" si="75"/>
        <v xml:space="preserve">  </v>
      </c>
      <c r="K237" s="2" t="str">
        <f t="shared" si="82"/>
        <v xml:space="preserve">  </v>
      </c>
      <c r="L237" s="3" t="str">
        <f t="shared" si="76"/>
        <v xml:space="preserve">  </v>
      </c>
      <c r="M237" s="3" t="str">
        <f t="shared" si="83"/>
        <v xml:space="preserve">  </v>
      </c>
      <c r="N237" s="3" t="str">
        <f t="shared" si="67"/>
        <v xml:space="preserve">  </v>
      </c>
      <c r="O237" s="3" t="str">
        <f t="shared" si="77"/>
        <v xml:space="preserve">  </v>
      </c>
      <c r="P237" s="3" t="str">
        <f t="shared" si="69"/>
        <v xml:space="preserve">  </v>
      </c>
      <c r="Q237" s="4"/>
      <c r="R237" s="9"/>
      <c r="S237" s="6" t="str">
        <f t="shared" si="78"/>
        <v xml:space="preserve">  </v>
      </c>
      <c r="T237" s="5" t="str">
        <f t="shared" si="70"/>
        <v xml:space="preserve">  </v>
      </c>
      <c r="U237" s="9"/>
      <c r="V237" s="2" t="str">
        <f t="shared" si="79"/>
        <v xml:space="preserve">  </v>
      </c>
      <c r="W237" s="2" t="str">
        <f t="shared" si="71"/>
        <v xml:space="preserve">  </v>
      </c>
      <c r="X237" s="4"/>
      <c r="Y237" s="1" t="str">
        <f t="shared" si="84"/>
        <v xml:space="preserve">  </v>
      </c>
      <c r="Z237" s="1" t="str">
        <f t="shared" si="80"/>
        <v xml:space="preserve">  </v>
      </c>
      <c r="AA237" s="3" t="str">
        <f t="shared" si="68"/>
        <v xml:space="preserve">  </v>
      </c>
      <c r="AB237" s="3" t="str">
        <f t="shared" si="85"/>
        <v xml:space="preserve">  </v>
      </c>
      <c r="AC237" s="3" t="str">
        <f t="shared" si="86"/>
        <v xml:space="preserve">  </v>
      </c>
      <c r="AD237" s="4"/>
    </row>
    <row r="238" spans="2:30" x14ac:dyDescent="0.25">
      <c r="B238" t="str">
        <f t="shared" si="72"/>
        <v xml:space="preserve">  </v>
      </c>
      <c r="C238" s="4"/>
      <c r="D238" s="1" t="str">
        <f t="shared" si="81"/>
        <v xml:space="preserve">  </v>
      </c>
      <c r="E238" s="1">
        <f t="shared" si="66"/>
        <v>0</v>
      </c>
      <c r="F238" s="1" t="str">
        <f t="shared" si="73"/>
        <v xml:space="preserve">  </v>
      </c>
      <c r="G238" s="1" t="str">
        <f t="shared" si="74"/>
        <v xml:space="preserve">  </v>
      </c>
      <c r="I238" s="8"/>
      <c r="J238" s="7" t="str">
        <f t="shared" si="75"/>
        <v xml:space="preserve">  </v>
      </c>
      <c r="K238" s="2" t="str">
        <f t="shared" si="82"/>
        <v xml:space="preserve">  </v>
      </c>
      <c r="L238" s="3" t="str">
        <f t="shared" si="76"/>
        <v xml:space="preserve">  </v>
      </c>
      <c r="M238" s="3" t="str">
        <f t="shared" si="83"/>
        <v xml:space="preserve">  </v>
      </c>
      <c r="N238" s="3" t="str">
        <f t="shared" si="67"/>
        <v xml:space="preserve">  </v>
      </c>
      <c r="O238" s="3" t="str">
        <f t="shared" si="77"/>
        <v xml:space="preserve">  </v>
      </c>
      <c r="P238" s="3" t="str">
        <f t="shared" si="69"/>
        <v xml:space="preserve">  </v>
      </c>
      <c r="Q238" s="4"/>
      <c r="R238" s="9"/>
      <c r="S238" s="6" t="str">
        <f t="shared" si="78"/>
        <v xml:space="preserve">  </v>
      </c>
      <c r="T238" s="5" t="str">
        <f t="shared" si="70"/>
        <v xml:space="preserve">  </v>
      </c>
      <c r="U238" s="9"/>
      <c r="V238" s="2" t="str">
        <f t="shared" si="79"/>
        <v xml:space="preserve">  </v>
      </c>
      <c r="W238" s="2" t="str">
        <f t="shared" si="71"/>
        <v xml:space="preserve">  </v>
      </c>
      <c r="X238" s="4"/>
      <c r="Y238" s="1" t="str">
        <f t="shared" si="84"/>
        <v xml:space="preserve">  </v>
      </c>
      <c r="Z238" s="1" t="str">
        <f t="shared" si="80"/>
        <v xml:space="preserve">  </v>
      </c>
      <c r="AA238" s="3" t="str">
        <f t="shared" si="68"/>
        <v xml:space="preserve">  </v>
      </c>
      <c r="AB238" s="3" t="str">
        <f t="shared" si="85"/>
        <v xml:space="preserve">  </v>
      </c>
      <c r="AC238" s="3" t="str">
        <f t="shared" si="86"/>
        <v xml:space="preserve">  </v>
      </c>
      <c r="AD238" s="4"/>
    </row>
    <row r="239" spans="2:30" x14ac:dyDescent="0.25">
      <c r="B239" t="str">
        <f t="shared" si="72"/>
        <v xml:space="preserve">  </v>
      </c>
      <c r="C239" s="4"/>
      <c r="D239" s="1" t="str">
        <f t="shared" si="81"/>
        <v xml:space="preserve">  </v>
      </c>
      <c r="E239" s="1">
        <f t="shared" si="66"/>
        <v>0</v>
      </c>
      <c r="F239" s="1" t="str">
        <f t="shared" si="73"/>
        <v xml:space="preserve">  </v>
      </c>
      <c r="G239" s="1" t="str">
        <f t="shared" si="74"/>
        <v xml:space="preserve">  </v>
      </c>
      <c r="I239" s="8"/>
      <c r="J239" s="7" t="str">
        <f t="shared" si="75"/>
        <v xml:space="preserve">  </v>
      </c>
      <c r="K239" s="2" t="str">
        <f t="shared" si="82"/>
        <v xml:space="preserve">  </v>
      </c>
      <c r="L239" s="3" t="str">
        <f t="shared" si="76"/>
        <v xml:space="preserve">  </v>
      </c>
      <c r="M239" s="3" t="str">
        <f t="shared" si="83"/>
        <v xml:space="preserve">  </v>
      </c>
      <c r="N239" s="3" t="str">
        <f t="shared" si="67"/>
        <v xml:space="preserve">  </v>
      </c>
      <c r="O239" s="3" t="str">
        <f t="shared" si="77"/>
        <v xml:space="preserve">  </v>
      </c>
      <c r="P239" s="3" t="str">
        <f t="shared" si="69"/>
        <v xml:space="preserve">  </v>
      </c>
      <c r="Q239" s="4"/>
      <c r="R239" s="9"/>
      <c r="S239" s="6" t="str">
        <f t="shared" si="78"/>
        <v xml:space="preserve">  </v>
      </c>
      <c r="T239" s="5" t="str">
        <f t="shared" si="70"/>
        <v xml:space="preserve">  </v>
      </c>
      <c r="U239" s="9"/>
      <c r="V239" s="2" t="str">
        <f t="shared" si="79"/>
        <v xml:space="preserve">  </v>
      </c>
      <c r="W239" s="2" t="str">
        <f t="shared" si="71"/>
        <v xml:space="preserve">  </v>
      </c>
      <c r="X239" s="4"/>
      <c r="Y239" s="1" t="str">
        <f t="shared" si="84"/>
        <v xml:space="preserve">  </v>
      </c>
      <c r="Z239" s="1" t="str">
        <f t="shared" si="80"/>
        <v xml:space="preserve">  </v>
      </c>
      <c r="AA239" s="3" t="str">
        <f t="shared" si="68"/>
        <v xml:space="preserve">  </v>
      </c>
      <c r="AB239" s="3" t="str">
        <f t="shared" si="85"/>
        <v xml:space="preserve">  </v>
      </c>
      <c r="AC239" s="3" t="str">
        <f t="shared" si="86"/>
        <v xml:space="preserve">  </v>
      </c>
      <c r="AD239" s="4"/>
    </row>
    <row r="240" spans="2:30" x14ac:dyDescent="0.25">
      <c r="B240" t="str">
        <f t="shared" si="72"/>
        <v xml:space="preserve">  </v>
      </c>
      <c r="C240" s="4"/>
      <c r="D240" s="1" t="str">
        <f t="shared" si="81"/>
        <v xml:space="preserve">  </v>
      </c>
      <c r="E240" s="1">
        <f t="shared" si="66"/>
        <v>0</v>
      </c>
      <c r="F240" s="1" t="str">
        <f t="shared" si="73"/>
        <v xml:space="preserve">  </v>
      </c>
      <c r="G240" s="1" t="str">
        <f t="shared" si="74"/>
        <v xml:space="preserve">  </v>
      </c>
      <c r="I240" s="8"/>
      <c r="J240" s="7" t="str">
        <f t="shared" si="75"/>
        <v xml:space="preserve">  </v>
      </c>
      <c r="K240" s="2" t="str">
        <f t="shared" si="82"/>
        <v xml:space="preserve">  </v>
      </c>
      <c r="L240" s="3" t="str">
        <f t="shared" si="76"/>
        <v xml:space="preserve">  </v>
      </c>
      <c r="M240" s="3" t="str">
        <f t="shared" si="83"/>
        <v xml:space="preserve">  </v>
      </c>
      <c r="N240" s="3" t="str">
        <f t="shared" si="67"/>
        <v xml:space="preserve">  </v>
      </c>
      <c r="O240" s="3" t="str">
        <f t="shared" si="77"/>
        <v xml:space="preserve">  </v>
      </c>
      <c r="P240" s="3" t="str">
        <f t="shared" si="69"/>
        <v xml:space="preserve">  </v>
      </c>
      <c r="Q240" s="4"/>
      <c r="R240" s="9"/>
      <c r="S240" s="6" t="str">
        <f t="shared" si="78"/>
        <v xml:space="preserve">  </v>
      </c>
      <c r="T240" s="5" t="str">
        <f t="shared" si="70"/>
        <v xml:space="preserve">  </v>
      </c>
      <c r="U240" s="9"/>
      <c r="V240" s="2" t="str">
        <f t="shared" si="79"/>
        <v xml:space="preserve">  </v>
      </c>
      <c r="W240" s="2" t="str">
        <f t="shared" si="71"/>
        <v xml:space="preserve">  </v>
      </c>
      <c r="X240" s="4"/>
      <c r="Y240" s="1" t="str">
        <f t="shared" si="84"/>
        <v xml:space="preserve">  </v>
      </c>
      <c r="Z240" s="1" t="str">
        <f t="shared" si="80"/>
        <v xml:space="preserve">  </v>
      </c>
      <c r="AA240" s="3" t="str">
        <f t="shared" si="68"/>
        <v xml:space="preserve">  </v>
      </c>
      <c r="AB240" s="3" t="str">
        <f t="shared" si="85"/>
        <v xml:space="preserve">  </v>
      </c>
      <c r="AC240" s="3" t="str">
        <f t="shared" si="86"/>
        <v xml:space="preserve">  </v>
      </c>
      <c r="AD240" s="4"/>
    </row>
    <row r="241" spans="2:30" x14ac:dyDescent="0.25">
      <c r="B241" t="str">
        <f t="shared" si="72"/>
        <v xml:space="preserve">  </v>
      </c>
      <c r="C241" s="4"/>
      <c r="D241" s="1" t="str">
        <f t="shared" si="81"/>
        <v xml:space="preserve">  </v>
      </c>
      <c r="E241" s="1">
        <f t="shared" si="66"/>
        <v>0</v>
      </c>
      <c r="F241" s="1" t="str">
        <f t="shared" si="73"/>
        <v xml:space="preserve">  </v>
      </c>
      <c r="G241" s="1" t="str">
        <f t="shared" si="74"/>
        <v xml:space="preserve">  </v>
      </c>
      <c r="I241" s="8"/>
      <c r="J241" s="7" t="str">
        <f t="shared" si="75"/>
        <v xml:space="preserve">  </v>
      </c>
      <c r="K241" s="2" t="str">
        <f t="shared" si="82"/>
        <v xml:space="preserve">  </v>
      </c>
      <c r="L241" s="3" t="str">
        <f t="shared" si="76"/>
        <v xml:space="preserve">  </v>
      </c>
      <c r="M241" s="3" t="str">
        <f t="shared" si="83"/>
        <v xml:space="preserve">  </v>
      </c>
      <c r="N241" s="3" t="str">
        <f t="shared" si="67"/>
        <v xml:space="preserve">  </v>
      </c>
      <c r="O241" s="3" t="str">
        <f t="shared" si="77"/>
        <v xml:space="preserve">  </v>
      </c>
      <c r="P241" s="3" t="str">
        <f t="shared" si="69"/>
        <v xml:space="preserve">  </v>
      </c>
      <c r="Q241" s="4"/>
      <c r="R241" s="9"/>
      <c r="S241" s="6" t="str">
        <f t="shared" si="78"/>
        <v xml:space="preserve">  </v>
      </c>
      <c r="T241" s="5" t="str">
        <f t="shared" si="70"/>
        <v xml:space="preserve">  </v>
      </c>
      <c r="U241" s="9"/>
      <c r="V241" s="2" t="str">
        <f t="shared" si="79"/>
        <v xml:space="preserve">  </v>
      </c>
      <c r="W241" s="2" t="str">
        <f t="shared" si="71"/>
        <v xml:space="preserve">  </v>
      </c>
      <c r="X241" s="4"/>
      <c r="Y241" s="1" t="str">
        <f t="shared" si="84"/>
        <v xml:space="preserve">  </v>
      </c>
      <c r="Z241" s="1" t="str">
        <f t="shared" si="80"/>
        <v xml:space="preserve">  </v>
      </c>
      <c r="AA241" s="3" t="str">
        <f t="shared" si="68"/>
        <v xml:space="preserve">  </v>
      </c>
      <c r="AB241" s="3" t="str">
        <f t="shared" si="85"/>
        <v xml:space="preserve">  </v>
      </c>
      <c r="AC241" s="3" t="str">
        <f t="shared" si="86"/>
        <v xml:space="preserve">  </v>
      </c>
      <c r="AD241" s="4"/>
    </row>
    <row r="242" spans="2:30" x14ac:dyDescent="0.25">
      <c r="B242" t="str">
        <f t="shared" si="72"/>
        <v xml:space="preserve">  </v>
      </c>
      <c r="C242" s="4"/>
      <c r="D242" s="1" t="str">
        <f t="shared" si="81"/>
        <v xml:space="preserve">  </v>
      </c>
      <c r="E242" s="1">
        <f t="shared" si="66"/>
        <v>0</v>
      </c>
      <c r="F242" s="1" t="str">
        <f t="shared" si="73"/>
        <v xml:space="preserve">  </v>
      </c>
      <c r="G242" s="1" t="str">
        <f t="shared" si="74"/>
        <v xml:space="preserve">  </v>
      </c>
      <c r="I242" s="8"/>
      <c r="J242" s="7" t="str">
        <f t="shared" si="75"/>
        <v xml:space="preserve">  </v>
      </c>
      <c r="K242" s="2" t="str">
        <f t="shared" si="82"/>
        <v xml:space="preserve">  </v>
      </c>
      <c r="L242" s="3" t="str">
        <f t="shared" si="76"/>
        <v xml:space="preserve">  </v>
      </c>
      <c r="M242" s="3" t="str">
        <f t="shared" si="83"/>
        <v xml:space="preserve">  </v>
      </c>
      <c r="N242" s="3" t="str">
        <f t="shared" si="67"/>
        <v xml:space="preserve">  </v>
      </c>
      <c r="O242" s="3" t="str">
        <f t="shared" si="77"/>
        <v xml:space="preserve">  </v>
      </c>
      <c r="P242" s="3" t="str">
        <f t="shared" si="69"/>
        <v xml:space="preserve">  </v>
      </c>
      <c r="Q242" s="4"/>
      <c r="R242" s="9"/>
      <c r="S242" s="6" t="str">
        <f t="shared" si="78"/>
        <v xml:space="preserve">  </v>
      </c>
      <c r="T242" s="5" t="str">
        <f t="shared" si="70"/>
        <v xml:space="preserve">  </v>
      </c>
      <c r="U242" s="9"/>
      <c r="V242" s="2" t="str">
        <f t="shared" si="79"/>
        <v xml:space="preserve">  </v>
      </c>
      <c r="W242" s="2" t="str">
        <f t="shared" si="71"/>
        <v xml:space="preserve">  </v>
      </c>
      <c r="X242" s="4"/>
      <c r="Y242" s="1" t="str">
        <f t="shared" si="84"/>
        <v xml:space="preserve">  </v>
      </c>
      <c r="Z242" s="1" t="str">
        <f t="shared" si="80"/>
        <v xml:space="preserve">  </v>
      </c>
      <c r="AA242" s="3" t="str">
        <f t="shared" si="68"/>
        <v xml:space="preserve">  </v>
      </c>
      <c r="AB242" s="3" t="str">
        <f t="shared" si="85"/>
        <v xml:space="preserve">  </v>
      </c>
      <c r="AC242" s="3" t="str">
        <f t="shared" si="86"/>
        <v xml:space="preserve">  </v>
      </c>
      <c r="AD242" s="4"/>
    </row>
    <row r="243" spans="2:30" x14ac:dyDescent="0.25">
      <c r="B243" t="str">
        <f t="shared" si="72"/>
        <v xml:space="preserve">  </v>
      </c>
      <c r="C243" s="4"/>
      <c r="D243" s="1" t="str">
        <f t="shared" si="81"/>
        <v xml:space="preserve">  </v>
      </c>
      <c r="E243" s="1">
        <f t="shared" si="66"/>
        <v>0</v>
      </c>
      <c r="F243" s="1" t="str">
        <f t="shared" si="73"/>
        <v xml:space="preserve">  </v>
      </c>
      <c r="G243" s="1" t="str">
        <f t="shared" si="74"/>
        <v xml:space="preserve">  </v>
      </c>
      <c r="I243" s="8"/>
      <c r="J243" s="7" t="str">
        <f t="shared" si="75"/>
        <v xml:space="preserve">  </v>
      </c>
      <c r="K243" s="2" t="str">
        <f t="shared" si="82"/>
        <v xml:space="preserve">  </v>
      </c>
      <c r="L243" s="3" t="str">
        <f t="shared" si="76"/>
        <v xml:space="preserve">  </v>
      </c>
      <c r="M243" s="3" t="str">
        <f t="shared" si="83"/>
        <v xml:space="preserve">  </v>
      </c>
      <c r="N243" s="3" t="str">
        <f t="shared" si="67"/>
        <v xml:space="preserve">  </v>
      </c>
      <c r="O243" s="3" t="str">
        <f t="shared" si="77"/>
        <v xml:space="preserve">  </v>
      </c>
      <c r="P243" s="3" t="str">
        <f t="shared" si="69"/>
        <v xml:space="preserve">  </v>
      </c>
      <c r="Q243" s="4"/>
      <c r="R243" s="9"/>
      <c r="S243" s="6" t="str">
        <f t="shared" si="78"/>
        <v xml:space="preserve">  </v>
      </c>
      <c r="T243" s="5" t="str">
        <f t="shared" si="70"/>
        <v xml:space="preserve">  </v>
      </c>
      <c r="U243" s="9"/>
      <c r="V243" s="2" t="str">
        <f t="shared" si="79"/>
        <v xml:space="preserve">  </v>
      </c>
      <c r="W243" s="2" t="str">
        <f t="shared" si="71"/>
        <v xml:space="preserve">  </v>
      </c>
      <c r="X243" s="4"/>
      <c r="Y243" s="1" t="str">
        <f t="shared" si="84"/>
        <v xml:space="preserve">  </v>
      </c>
      <c r="Z243" s="1" t="str">
        <f t="shared" si="80"/>
        <v xml:space="preserve">  </v>
      </c>
      <c r="AA243" s="3" t="str">
        <f t="shared" si="68"/>
        <v xml:space="preserve">  </v>
      </c>
      <c r="AB243" s="3" t="str">
        <f t="shared" si="85"/>
        <v xml:space="preserve">  </v>
      </c>
      <c r="AC243" s="3" t="str">
        <f t="shared" si="86"/>
        <v xml:space="preserve">  </v>
      </c>
      <c r="AD243" s="4"/>
    </row>
    <row r="244" spans="2:30" x14ac:dyDescent="0.25">
      <c r="B244" t="str">
        <f t="shared" si="72"/>
        <v xml:space="preserve">  </v>
      </c>
      <c r="C244" s="4"/>
      <c r="D244" s="1" t="str">
        <f t="shared" si="81"/>
        <v xml:space="preserve">  </v>
      </c>
      <c r="E244" s="1">
        <f t="shared" si="66"/>
        <v>0</v>
      </c>
      <c r="F244" s="1" t="str">
        <f t="shared" si="73"/>
        <v xml:space="preserve">  </v>
      </c>
      <c r="G244" s="1" t="str">
        <f t="shared" si="74"/>
        <v xml:space="preserve">  </v>
      </c>
      <c r="I244" s="8"/>
      <c r="J244" s="7" t="str">
        <f t="shared" si="75"/>
        <v xml:space="preserve">  </v>
      </c>
      <c r="K244" s="2" t="str">
        <f t="shared" si="82"/>
        <v xml:space="preserve">  </v>
      </c>
      <c r="L244" s="3" t="str">
        <f t="shared" si="76"/>
        <v xml:space="preserve">  </v>
      </c>
      <c r="M244" s="3" t="str">
        <f t="shared" si="83"/>
        <v xml:space="preserve">  </v>
      </c>
      <c r="N244" s="3" t="str">
        <f t="shared" si="67"/>
        <v xml:space="preserve">  </v>
      </c>
      <c r="O244" s="3" t="str">
        <f t="shared" si="77"/>
        <v xml:space="preserve">  </v>
      </c>
      <c r="P244" s="3" t="str">
        <f t="shared" si="69"/>
        <v xml:space="preserve">  </v>
      </c>
      <c r="Q244" s="4"/>
      <c r="R244" s="9"/>
      <c r="S244" s="6" t="str">
        <f t="shared" si="78"/>
        <v xml:space="preserve">  </v>
      </c>
      <c r="T244" s="5" t="str">
        <f t="shared" si="70"/>
        <v xml:space="preserve">  </v>
      </c>
      <c r="U244" s="9"/>
      <c r="V244" s="2" t="str">
        <f t="shared" si="79"/>
        <v xml:space="preserve">  </v>
      </c>
      <c r="W244" s="2" t="str">
        <f t="shared" si="71"/>
        <v xml:space="preserve">  </v>
      </c>
      <c r="X244" s="4"/>
      <c r="Y244" s="1" t="str">
        <f t="shared" si="84"/>
        <v xml:space="preserve">  </v>
      </c>
      <c r="Z244" s="1" t="str">
        <f t="shared" si="80"/>
        <v xml:space="preserve">  </v>
      </c>
      <c r="AA244" s="3" t="str">
        <f t="shared" si="68"/>
        <v xml:space="preserve">  </v>
      </c>
      <c r="AB244" s="3" t="str">
        <f t="shared" si="85"/>
        <v xml:space="preserve">  </v>
      </c>
      <c r="AC244" s="3" t="str">
        <f t="shared" si="86"/>
        <v xml:space="preserve">  </v>
      </c>
      <c r="AD244" s="4"/>
    </row>
    <row r="245" spans="2:30" x14ac:dyDescent="0.25">
      <c r="B245" t="str">
        <f t="shared" si="72"/>
        <v xml:space="preserve">  </v>
      </c>
      <c r="C245" s="4"/>
      <c r="D245" s="1" t="str">
        <f t="shared" si="81"/>
        <v xml:space="preserve">  </v>
      </c>
      <c r="E245" s="1">
        <f t="shared" si="66"/>
        <v>0</v>
      </c>
      <c r="F245" s="1" t="str">
        <f t="shared" si="73"/>
        <v xml:space="preserve">  </v>
      </c>
      <c r="G245" s="1" t="str">
        <f t="shared" si="74"/>
        <v xml:space="preserve">  </v>
      </c>
      <c r="I245" s="8"/>
      <c r="J245" s="7" t="str">
        <f t="shared" si="75"/>
        <v xml:space="preserve">  </v>
      </c>
      <c r="K245" s="2" t="str">
        <f t="shared" si="82"/>
        <v xml:space="preserve">  </v>
      </c>
      <c r="L245" s="3" t="str">
        <f t="shared" si="76"/>
        <v xml:space="preserve">  </v>
      </c>
      <c r="M245" s="3" t="str">
        <f t="shared" si="83"/>
        <v xml:space="preserve">  </v>
      </c>
      <c r="N245" s="3" t="str">
        <f t="shared" si="67"/>
        <v xml:space="preserve">  </v>
      </c>
      <c r="O245" s="3" t="str">
        <f t="shared" si="77"/>
        <v xml:space="preserve">  </v>
      </c>
      <c r="P245" s="3" t="str">
        <f t="shared" si="69"/>
        <v xml:space="preserve">  </v>
      </c>
      <c r="Q245" s="4"/>
      <c r="R245" s="9"/>
      <c r="S245" s="6" t="str">
        <f t="shared" si="78"/>
        <v xml:space="preserve">  </v>
      </c>
      <c r="T245" s="5" t="str">
        <f t="shared" si="70"/>
        <v xml:space="preserve">  </v>
      </c>
      <c r="U245" s="9"/>
      <c r="V245" s="2" t="str">
        <f t="shared" si="79"/>
        <v xml:space="preserve">  </v>
      </c>
      <c r="W245" s="2" t="str">
        <f t="shared" si="71"/>
        <v xml:space="preserve">  </v>
      </c>
      <c r="X245" s="4"/>
      <c r="Y245" s="1" t="str">
        <f t="shared" si="84"/>
        <v xml:space="preserve">  </v>
      </c>
      <c r="Z245" s="1" t="str">
        <f t="shared" si="80"/>
        <v xml:space="preserve">  </v>
      </c>
      <c r="AA245" s="3" t="str">
        <f t="shared" si="68"/>
        <v xml:space="preserve">  </v>
      </c>
      <c r="AB245" s="3" t="str">
        <f t="shared" si="85"/>
        <v xml:space="preserve">  </v>
      </c>
      <c r="AC245" s="3" t="str">
        <f t="shared" si="86"/>
        <v xml:space="preserve">  </v>
      </c>
      <c r="AD245" s="4"/>
    </row>
    <row r="246" spans="2:30" x14ac:dyDescent="0.25">
      <c r="B246" t="str">
        <f t="shared" si="72"/>
        <v xml:space="preserve">  </v>
      </c>
      <c r="C246" s="4"/>
      <c r="D246" s="1" t="str">
        <f t="shared" si="81"/>
        <v xml:space="preserve">  </v>
      </c>
      <c r="E246" s="1">
        <f t="shared" si="66"/>
        <v>0</v>
      </c>
      <c r="F246" s="1" t="str">
        <f t="shared" si="73"/>
        <v xml:space="preserve">  </v>
      </c>
      <c r="G246" s="1" t="str">
        <f t="shared" si="74"/>
        <v xml:space="preserve">  </v>
      </c>
      <c r="I246" s="8"/>
      <c r="J246" s="7" t="str">
        <f t="shared" si="75"/>
        <v xml:space="preserve">  </v>
      </c>
      <c r="K246" s="2" t="str">
        <f t="shared" si="82"/>
        <v xml:space="preserve">  </v>
      </c>
      <c r="L246" s="3" t="str">
        <f t="shared" si="76"/>
        <v xml:space="preserve">  </v>
      </c>
      <c r="M246" s="3" t="str">
        <f t="shared" si="83"/>
        <v xml:space="preserve">  </v>
      </c>
      <c r="N246" s="3" t="str">
        <f t="shared" si="67"/>
        <v xml:space="preserve">  </v>
      </c>
      <c r="O246" s="3" t="str">
        <f t="shared" si="77"/>
        <v xml:space="preserve">  </v>
      </c>
      <c r="P246" s="3" t="str">
        <f t="shared" si="69"/>
        <v xml:space="preserve">  </v>
      </c>
      <c r="Q246" s="4"/>
      <c r="R246" s="9"/>
      <c r="S246" s="6" t="str">
        <f t="shared" si="78"/>
        <v xml:space="preserve">  </v>
      </c>
      <c r="T246" s="5" t="str">
        <f t="shared" si="70"/>
        <v xml:space="preserve">  </v>
      </c>
      <c r="U246" s="9"/>
      <c r="V246" s="2" t="str">
        <f t="shared" si="79"/>
        <v xml:space="preserve">  </v>
      </c>
      <c r="W246" s="2" t="str">
        <f t="shared" si="71"/>
        <v xml:space="preserve">  </v>
      </c>
      <c r="X246" s="4"/>
      <c r="Y246" s="1" t="str">
        <f t="shared" si="84"/>
        <v xml:space="preserve">  </v>
      </c>
      <c r="Z246" s="1" t="str">
        <f t="shared" si="80"/>
        <v xml:space="preserve">  </v>
      </c>
      <c r="AA246" s="3" t="str">
        <f t="shared" si="68"/>
        <v xml:space="preserve">  </v>
      </c>
      <c r="AB246" s="3" t="str">
        <f t="shared" si="85"/>
        <v xml:space="preserve">  </v>
      </c>
      <c r="AC246" s="3" t="str">
        <f t="shared" si="86"/>
        <v xml:space="preserve">  </v>
      </c>
      <c r="AD246" s="4"/>
    </row>
    <row r="247" spans="2:30" x14ac:dyDescent="0.25">
      <c r="B247" t="str">
        <f t="shared" si="72"/>
        <v xml:space="preserve">  </v>
      </c>
      <c r="C247" s="4"/>
      <c r="D247" s="1" t="str">
        <f t="shared" si="81"/>
        <v xml:space="preserve">  </v>
      </c>
      <c r="E247" s="1">
        <f t="shared" si="66"/>
        <v>0</v>
      </c>
      <c r="F247" s="1" t="str">
        <f t="shared" si="73"/>
        <v xml:space="preserve">  </v>
      </c>
      <c r="G247" s="1" t="str">
        <f t="shared" si="74"/>
        <v xml:space="preserve">  </v>
      </c>
      <c r="I247" s="8"/>
      <c r="J247" s="7" t="str">
        <f t="shared" si="75"/>
        <v xml:space="preserve">  </v>
      </c>
      <c r="K247" s="2" t="str">
        <f t="shared" si="82"/>
        <v xml:space="preserve">  </v>
      </c>
      <c r="L247" s="3" t="str">
        <f t="shared" si="76"/>
        <v xml:space="preserve">  </v>
      </c>
      <c r="M247" s="3" t="str">
        <f t="shared" si="83"/>
        <v xml:space="preserve">  </v>
      </c>
      <c r="N247" s="3" t="str">
        <f t="shared" si="67"/>
        <v xml:space="preserve">  </v>
      </c>
      <c r="O247" s="3" t="str">
        <f t="shared" si="77"/>
        <v xml:space="preserve">  </v>
      </c>
      <c r="P247" s="3" t="str">
        <f t="shared" si="69"/>
        <v xml:space="preserve">  </v>
      </c>
      <c r="Q247" s="4"/>
      <c r="R247" s="9"/>
      <c r="S247" s="6" t="str">
        <f t="shared" si="78"/>
        <v xml:space="preserve">  </v>
      </c>
      <c r="T247" s="5" t="str">
        <f t="shared" si="70"/>
        <v xml:space="preserve">  </v>
      </c>
      <c r="U247" s="9"/>
      <c r="V247" s="2" t="str">
        <f t="shared" si="79"/>
        <v xml:space="preserve">  </v>
      </c>
      <c r="W247" s="2" t="str">
        <f t="shared" si="71"/>
        <v xml:space="preserve">  </v>
      </c>
      <c r="X247" s="4"/>
      <c r="Y247" s="1" t="str">
        <f t="shared" si="84"/>
        <v xml:space="preserve">  </v>
      </c>
      <c r="Z247" s="1" t="str">
        <f t="shared" si="80"/>
        <v xml:space="preserve">  </v>
      </c>
      <c r="AA247" s="3" t="str">
        <f t="shared" si="68"/>
        <v xml:space="preserve">  </v>
      </c>
      <c r="AB247" s="3" t="str">
        <f t="shared" si="85"/>
        <v xml:space="preserve">  </v>
      </c>
      <c r="AC247" s="3" t="str">
        <f t="shared" si="86"/>
        <v xml:space="preserve">  </v>
      </c>
      <c r="AD247" s="4"/>
    </row>
    <row r="248" spans="2:30" x14ac:dyDescent="0.25">
      <c r="B248" t="str">
        <f t="shared" si="72"/>
        <v xml:space="preserve">  </v>
      </c>
      <c r="C248" s="4"/>
      <c r="D248" s="1" t="str">
        <f t="shared" si="81"/>
        <v xml:space="preserve">  </v>
      </c>
      <c r="E248" s="1">
        <f t="shared" si="66"/>
        <v>0</v>
      </c>
      <c r="F248" s="1" t="str">
        <f t="shared" si="73"/>
        <v xml:space="preserve">  </v>
      </c>
      <c r="G248" s="1" t="str">
        <f t="shared" si="74"/>
        <v xml:space="preserve">  </v>
      </c>
      <c r="I248" s="8"/>
      <c r="J248" s="7" t="str">
        <f t="shared" si="75"/>
        <v xml:space="preserve">  </v>
      </c>
      <c r="K248" s="2" t="str">
        <f t="shared" si="82"/>
        <v xml:space="preserve">  </v>
      </c>
      <c r="L248" s="3" t="str">
        <f t="shared" si="76"/>
        <v xml:space="preserve">  </v>
      </c>
      <c r="M248" s="3" t="str">
        <f t="shared" si="83"/>
        <v xml:space="preserve">  </v>
      </c>
      <c r="N248" s="3" t="str">
        <f t="shared" si="67"/>
        <v xml:space="preserve">  </v>
      </c>
      <c r="O248" s="3" t="str">
        <f t="shared" si="77"/>
        <v xml:space="preserve">  </v>
      </c>
      <c r="P248" s="3" t="str">
        <f t="shared" si="69"/>
        <v xml:space="preserve">  </v>
      </c>
      <c r="Q248" s="4"/>
      <c r="R248" s="9"/>
      <c r="S248" s="6" t="str">
        <f t="shared" si="78"/>
        <v xml:space="preserve">  </v>
      </c>
      <c r="T248" s="5" t="str">
        <f t="shared" si="70"/>
        <v xml:space="preserve">  </v>
      </c>
      <c r="U248" s="9"/>
      <c r="V248" s="2" t="str">
        <f t="shared" si="79"/>
        <v xml:space="preserve">  </v>
      </c>
      <c r="W248" s="2" t="str">
        <f t="shared" si="71"/>
        <v xml:space="preserve">  </v>
      </c>
      <c r="X248" s="4"/>
      <c r="Y248" s="1" t="str">
        <f t="shared" si="84"/>
        <v xml:space="preserve">  </v>
      </c>
      <c r="Z248" s="1" t="str">
        <f t="shared" si="80"/>
        <v xml:space="preserve">  </v>
      </c>
      <c r="AA248" s="3" t="str">
        <f t="shared" si="68"/>
        <v xml:space="preserve">  </v>
      </c>
      <c r="AB248" s="3" t="str">
        <f t="shared" si="85"/>
        <v xml:space="preserve">  </v>
      </c>
      <c r="AC248" s="3" t="str">
        <f t="shared" si="86"/>
        <v xml:space="preserve">  </v>
      </c>
      <c r="AD248" s="4"/>
    </row>
    <row r="249" spans="2:30" x14ac:dyDescent="0.25">
      <c r="B249" t="str">
        <f t="shared" si="72"/>
        <v xml:space="preserve">  </v>
      </c>
      <c r="C249" s="4"/>
      <c r="D249" s="1" t="str">
        <f t="shared" si="81"/>
        <v xml:space="preserve">  </v>
      </c>
      <c r="E249" s="1">
        <f t="shared" si="66"/>
        <v>0</v>
      </c>
      <c r="F249" s="1" t="str">
        <f t="shared" si="73"/>
        <v xml:space="preserve">  </v>
      </c>
      <c r="G249" s="1" t="str">
        <f t="shared" si="74"/>
        <v xml:space="preserve">  </v>
      </c>
      <c r="I249" s="8"/>
      <c r="J249" s="7" t="str">
        <f t="shared" si="75"/>
        <v xml:space="preserve">  </v>
      </c>
      <c r="K249" s="2" t="str">
        <f t="shared" si="82"/>
        <v xml:space="preserve">  </v>
      </c>
      <c r="L249" s="3" t="str">
        <f t="shared" si="76"/>
        <v xml:space="preserve">  </v>
      </c>
      <c r="M249" s="3" t="str">
        <f t="shared" si="83"/>
        <v xml:space="preserve">  </v>
      </c>
      <c r="N249" s="3" t="str">
        <f t="shared" si="67"/>
        <v xml:space="preserve">  </v>
      </c>
      <c r="O249" s="3" t="str">
        <f t="shared" si="77"/>
        <v xml:space="preserve">  </v>
      </c>
      <c r="P249" s="3" t="str">
        <f t="shared" si="69"/>
        <v xml:space="preserve">  </v>
      </c>
      <c r="Q249" s="4"/>
      <c r="R249" s="9"/>
      <c r="S249" s="6" t="str">
        <f t="shared" si="78"/>
        <v xml:space="preserve">  </v>
      </c>
      <c r="T249" s="5" t="str">
        <f t="shared" si="70"/>
        <v xml:space="preserve">  </v>
      </c>
      <c r="U249" s="9"/>
      <c r="V249" s="2" t="str">
        <f t="shared" si="79"/>
        <v xml:space="preserve">  </v>
      </c>
      <c r="W249" s="2" t="str">
        <f t="shared" si="71"/>
        <v xml:space="preserve">  </v>
      </c>
      <c r="X249" s="4"/>
      <c r="Y249" s="1" t="str">
        <f t="shared" si="84"/>
        <v xml:space="preserve">  </v>
      </c>
      <c r="Z249" s="1" t="str">
        <f t="shared" si="80"/>
        <v xml:space="preserve">  </v>
      </c>
      <c r="AA249" s="3" t="str">
        <f t="shared" si="68"/>
        <v xml:space="preserve">  </v>
      </c>
      <c r="AB249" s="3" t="str">
        <f t="shared" si="85"/>
        <v xml:space="preserve">  </v>
      </c>
      <c r="AC249" s="3" t="str">
        <f t="shared" si="86"/>
        <v xml:space="preserve">  </v>
      </c>
      <c r="AD249" s="4"/>
    </row>
    <row r="250" spans="2:30" x14ac:dyDescent="0.25">
      <c r="B250" t="str">
        <f t="shared" si="72"/>
        <v xml:space="preserve">  </v>
      </c>
      <c r="C250" s="4"/>
      <c r="D250" s="1" t="str">
        <f t="shared" si="81"/>
        <v xml:space="preserve">  </v>
      </c>
      <c r="E250" s="1">
        <f t="shared" si="66"/>
        <v>0</v>
      </c>
      <c r="F250" s="1" t="str">
        <f t="shared" si="73"/>
        <v xml:space="preserve">  </v>
      </c>
      <c r="G250" s="1" t="str">
        <f t="shared" si="74"/>
        <v xml:space="preserve">  </v>
      </c>
      <c r="I250" s="8"/>
      <c r="J250" s="7" t="str">
        <f t="shared" si="75"/>
        <v xml:space="preserve">  </v>
      </c>
      <c r="K250" s="2" t="str">
        <f t="shared" si="82"/>
        <v xml:space="preserve">  </v>
      </c>
      <c r="L250" s="3" t="str">
        <f t="shared" si="76"/>
        <v xml:space="preserve">  </v>
      </c>
      <c r="M250" s="3" t="str">
        <f t="shared" si="83"/>
        <v xml:space="preserve">  </v>
      </c>
      <c r="N250" s="3" t="str">
        <f t="shared" si="67"/>
        <v xml:space="preserve">  </v>
      </c>
      <c r="O250" s="3" t="str">
        <f t="shared" si="77"/>
        <v xml:space="preserve">  </v>
      </c>
      <c r="P250" s="3" t="str">
        <f t="shared" si="69"/>
        <v xml:space="preserve">  </v>
      </c>
      <c r="Q250" s="4"/>
      <c r="R250" s="9"/>
      <c r="S250" s="6" t="str">
        <f t="shared" si="78"/>
        <v xml:space="preserve">  </v>
      </c>
      <c r="T250" s="5" t="str">
        <f t="shared" si="70"/>
        <v xml:space="preserve">  </v>
      </c>
      <c r="U250" s="9"/>
      <c r="V250" s="2" t="str">
        <f t="shared" si="79"/>
        <v xml:space="preserve">  </v>
      </c>
      <c r="W250" s="2" t="str">
        <f t="shared" si="71"/>
        <v xml:space="preserve">  </v>
      </c>
      <c r="X250" s="4"/>
      <c r="Y250" s="1" t="str">
        <f t="shared" si="84"/>
        <v xml:space="preserve">  </v>
      </c>
      <c r="Z250" s="1" t="str">
        <f t="shared" si="80"/>
        <v xml:space="preserve">  </v>
      </c>
      <c r="AA250" s="3" t="str">
        <f t="shared" si="68"/>
        <v xml:space="preserve">  </v>
      </c>
      <c r="AB250" s="3" t="str">
        <f t="shared" si="85"/>
        <v xml:space="preserve">  </v>
      </c>
      <c r="AC250" s="3" t="str">
        <f t="shared" si="86"/>
        <v xml:space="preserve">  </v>
      </c>
      <c r="AD250" s="4"/>
    </row>
    <row r="251" spans="2:30" x14ac:dyDescent="0.25">
      <c r="B251" t="str">
        <f t="shared" si="72"/>
        <v xml:space="preserve">  </v>
      </c>
      <c r="C251" s="4"/>
      <c r="D251" s="1" t="str">
        <f t="shared" si="81"/>
        <v xml:space="preserve">  </v>
      </c>
      <c r="E251" s="1">
        <f t="shared" si="66"/>
        <v>0</v>
      </c>
      <c r="F251" s="1" t="str">
        <f t="shared" si="73"/>
        <v xml:space="preserve">  </v>
      </c>
      <c r="G251" s="1" t="str">
        <f t="shared" si="74"/>
        <v xml:space="preserve">  </v>
      </c>
      <c r="I251" s="8"/>
      <c r="J251" s="7" t="str">
        <f t="shared" si="75"/>
        <v xml:space="preserve">  </v>
      </c>
      <c r="K251" s="2" t="str">
        <f t="shared" si="82"/>
        <v xml:space="preserve">  </v>
      </c>
      <c r="L251" s="3" t="str">
        <f t="shared" si="76"/>
        <v xml:space="preserve">  </v>
      </c>
      <c r="M251" s="3" t="str">
        <f t="shared" si="83"/>
        <v xml:space="preserve">  </v>
      </c>
      <c r="N251" s="3" t="str">
        <f t="shared" si="67"/>
        <v xml:space="preserve">  </v>
      </c>
      <c r="O251" s="3" t="str">
        <f t="shared" si="77"/>
        <v xml:space="preserve">  </v>
      </c>
      <c r="P251" s="3" t="str">
        <f t="shared" si="69"/>
        <v xml:space="preserve">  </v>
      </c>
      <c r="Q251" s="4"/>
      <c r="R251" s="9"/>
      <c r="S251" s="6" t="str">
        <f t="shared" si="78"/>
        <v xml:space="preserve">  </v>
      </c>
      <c r="T251" s="5" t="str">
        <f t="shared" si="70"/>
        <v xml:space="preserve">  </v>
      </c>
      <c r="U251" s="9"/>
      <c r="V251" s="2" t="str">
        <f t="shared" si="79"/>
        <v xml:space="preserve">  </v>
      </c>
      <c r="W251" s="2" t="str">
        <f t="shared" si="71"/>
        <v xml:space="preserve">  </v>
      </c>
      <c r="X251" s="4"/>
      <c r="Y251" s="1" t="str">
        <f t="shared" si="84"/>
        <v xml:space="preserve">  </v>
      </c>
      <c r="Z251" s="1" t="str">
        <f t="shared" si="80"/>
        <v xml:space="preserve">  </v>
      </c>
      <c r="AA251" s="3" t="str">
        <f t="shared" si="68"/>
        <v xml:space="preserve">  </v>
      </c>
      <c r="AB251" s="3" t="str">
        <f t="shared" si="85"/>
        <v xml:space="preserve">  </v>
      </c>
      <c r="AC251" s="3" t="str">
        <f t="shared" si="86"/>
        <v xml:space="preserve">  </v>
      </c>
      <c r="AD251" s="4"/>
    </row>
    <row r="252" spans="2:30" x14ac:dyDescent="0.25">
      <c r="B252" t="str">
        <f t="shared" si="72"/>
        <v xml:space="preserve">  </v>
      </c>
      <c r="C252" s="4"/>
      <c r="D252" s="1" t="str">
        <f t="shared" si="81"/>
        <v xml:space="preserve">  </v>
      </c>
      <c r="E252" s="1">
        <f t="shared" si="66"/>
        <v>0</v>
      </c>
      <c r="F252" s="1" t="str">
        <f t="shared" si="73"/>
        <v xml:space="preserve">  </v>
      </c>
      <c r="G252" s="1" t="str">
        <f t="shared" si="74"/>
        <v xml:space="preserve">  </v>
      </c>
      <c r="I252" s="8"/>
      <c r="J252" s="7" t="str">
        <f t="shared" si="75"/>
        <v xml:space="preserve">  </v>
      </c>
      <c r="K252" s="2" t="str">
        <f t="shared" si="82"/>
        <v xml:space="preserve">  </v>
      </c>
      <c r="L252" s="3" t="str">
        <f t="shared" si="76"/>
        <v xml:space="preserve">  </v>
      </c>
      <c r="M252" s="3" t="str">
        <f t="shared" si="83"/>
        <v xml:space="preserve">  </v>
      </c>
      <c r="N252" s="3" t="str">
        <f t="shared" si="67"/>
        <v xml:space="preserve">  </v>
      </c>
      <c r="O252" s="3" t="str">
        <f t="shared" si="77"/>
        <v xml:space="preserve">  </v>
      </c>
      <c r="P252" s="3" t="str">
        <f t="shared" si="69"/>
        <v xml:space="preserve">  </v>
      </c>
      <c r="Q252" s="4"/>
      <c r="R252" s="9"/>
      <c r="S252" s="6" t="str">
        <f t="shared" si="78"/>
        <v xml:space="preserve">  </v>
      </c>
      <c r="T252" s="5" t="str">
        <f t="shared" si="70"/>
        <v xml:space="preserve">  </v>
      </c>
      <c r="U252" s="9"/>
      <c r="V252" s="2" t="str">
        <f t="shared" si="79"/>
        <v xml:space="preserve">  </v>
      </c>
      <c r="W252" s="2" t="str">
        <f t="shared" si="71"/>
        <v xml:space="preserve">  </v>
      </c>
      <c r="X252" s="4"/>
      <c r="Y252" s="1" t="str">
        <f t="shared" si="84"/>
        <v xml:space="preserve">  </v>
      </c>
      <c r="Z252" s="1" t="str">
        <f t="shared" si="80"/>
        <v xml:space="preserve">  </v>
      </c>
      <c r="AA252" s="3" t="str">
        <f t="shared" si="68"/>
        <v xml:space="preserve">  </v>
      </c>
      <c r="AB252" s="3" t="str">
        <f t="shared" si="85"/>
        <v xml:space="preserve">  </v>
      </c>
      <c r="AC252" s="3" t="str">
        <f t="shared" si="86"/>
        <v xml:space="preserve">  </v>
      </c>
      <c r="AD252" s="4"/>
    </row>
    <row r="253" spans="2:30" x14ac:dyDescent="0.25">
      <c r="B253" t="str">
        <f t="shared" si="72"/>
        <v xml:space="preserve">  </v>
      </c>
      <c r="C253" s="4"/>
      <c r="D253" s="1" t="str">
        <f t="shared" si="81"/>
        <v xml:space="preserve">  </v>
      </c>
      <c r="E253" s="1">
        <f t="shared" si="66"/>
        <v>0</v>
      </c>
      <c r="F253" s="1" t="str">
        <f t="shared" si="73"/>
        <v xml:space="preserve">  </v>
      </c>
      <c r="G253" s="1" t="str">
        <f t="shared" si="74"/>
        <v xml:space="preserve">  </v>
      </c>
      <c r="I253" s="8"/>
      <c r="J253" s="7" t="str">
        <f t="shared" si="75"/>
        <v xml:space="preserve">  </v>
      </c>
      <c r="K253" s="2" t="str">
        <f t="shared" si="82"/>
        <v xml:space="preserve">  </v>
      </c>
      <c r="L253" s="3" t="str">
        <f t="shared" si="76"/>
        <v xml:space="preserve">  </v>
      </c>
      <c r="M253" s="3" t="str">
        <f t="shared" si="83"/>
        <v xml:space="preserve">  </v>
      </c>
      <c r="N253" s="3" t="str">
        <f t="shared" si="67"/>
        <v xml:space="preserve">  </v>
      </c>
      <c r="O253" s="3" t="str">
        <f t="shared" si="77"/>
        <v xml:space="preserve">  </v>
      </c>
      <c r="P253" s="3" t="str">
        <f t="shared" si="69"/>
        <v xml:space="preserve">  </v>
      </c>
      <c r="Q253" s="4"/>
      <c r="R253" s="9"/>
      <c r="S253" s="6" t="str">
        <f t="shared" si="78"/>
        <v xml:space="preserve">  </v>
      </c>
      <c r="T253" s="5" t="str">
        <f t="shared" si="70"/>
        <v xml:space="preserve">  </v>
      </c>
      <c r="U253" s="9"/>
      <c r="V253" s="2" t="str">
        <f t="shared" si="79"/>
        <v xml:space="preserve">  </v>
      </c>
      <c r="W253" s="2" t="str">
        <f t="shared" si="71"/>
        <v xml:space="preserve">  </v>
      </c>
      <c r="X253" s="4"/>
      <c r="Y253" s="1" t="str">
        <f t="shared" si="84"/>
        <v xml:space="preserve">  </v>
      </c>
      <c r="Z253" s="1" t="str">
        <f t="shared" si="80"/>
        <v xml:space="preserve">  </v>
      </c>
      <c r="AA253" s="3" t="str">
        <f t="shared" si="68"/>
        <v xml:space="preserve">  </v>
      </c>
      <c r="AB253" s="3" t="str">
        <f t="shared" si="85"/>
        <v xml:space="preserve">  </v>
      </c>
      <c r="AC253" s="3" t="str">
        <f t="shared" si="86"/>
        <v xml:space="preserve">  </v>
      </c>
      <c r="AD253" s="4"/>
    </row>
    <row r="254" spans="2:30" x14ac:dyDescent="0.25">
      <c r="B254" t="str">
        <f t="shared" si="72"/>
        <v xml:space="preserve">  </v>
      </c>
      <c r="C254" s="4"/>
      <c r="D254" s="1" t="str">
        <f t="shared" si="81"/>
        <v xml:space="preserve">  </v>
      </c>
      <c r="E254" s="1">
        <f t="shared" si="66"/>
        <v>0</v>
      </c>
      <c r="F254" s="1" t="str">
        <f t="shared" si="73"/>
        <v xml:space="preserve">  </v>
      </c>
      <c r="G254" s="1" t="str">
        <f t="shared" si="74"/>
        <v xml:space="preserve">  </v>
      </c>
      <c r="I254" s="8"/>
      <c r="J254" s="7" t="str">
        <f t="shared" si="75"/>
        <v xml:space="preserve">  </v>
      </c>
      <c r="K254" s="2" t="str">
        <f t="shared" si="82"/>
        <v xml:space="preserve">  </v>
      </c>
      <c r="L254" s="3" t="str">
        <f t="shared" si="76"/>
        <v xml:space="preserve">  </v>
      </c>
      <c r="M254" s="3" t="str">
        <f t="shared" si="83"/>
        <v xml:space="preserve">  </v>
      </c>
      <c r="N254" s="3" t="str">
        <f t="shared" si="67"/>
        <v xml:space="preserve">  </v>
      </c>
      <c r="O254" s="3" t="str">
        <f t="shared" si="77"/>
        <v xml:space="preserve">  </v>
      </c>
      <c r="P254" s="3" t="str">
        <f t="shared" si="69"/>
        <v xml:space="preserve">  </v>
      </c>
      <c r="Q254" s="4"/>
      <c r="R254" s="9"/>
      <c r="S254" s="6" t="str">
        <f t="shared" si="78"/>
        <v xml:space="preserve">  </v>
      </c>
      <c r="T254" s="5" t="str">
        <f t="shared" si="70"/>
        <v xml:space="preserve">  </v>
      </c>
      <c r="U254" s="9"/>
      <c r="V254" s="2" t="str">
        <f t="shared" si="79"/>
        <v xml:space="preserve">  </v>
      </c>
      <c r="W254" s="2" t="str">
        <f t="shared" si="71"/>
        <v xml:space="preserve">  </v>
      </c>
      <c r="X254" s="4"/>
      <c r="Y254" s="1" t="str">
        <f t="shared" si="84"/>
        <v xml:space="preserve">  </v>
      </c>
      <c r="Z254" s="1" t="str">
        <f t="shared" si="80"/>
        <v xml:space="preserve">  </v>
      </c>
      <c r="AA254" s="3" t="str">
        <f t="shared" si="68"/>
        <v xml:space="preserve">  </v>
      </c>
      <c r="AB254" s="3" t="str">
        <f t="shared" si="85"/>
        <v xml:space="preserve">  </v>
      </c>
      <c r="AC254" s="3" t="str">
        <f t="shared" si="86"/>
        <v xml:space="preserve">  </v>
      </c>
      <c r="AD254" s="4"/>
    </row>
    <row r="255" spans="2:30" x14ac:dyDescent="0.25">
      <c r="B255" t="str">
        <f t="shared" si="72"/>
        <v xml:space="preserve">  </v>
      </c>
      <c r="C255" s="4"/>
      <c r="D255" s="1" t="str">
        <f t="shared" si="81"/>
        <v xml:space="preserve">  </v>
      </c>
      <c r="E255" s="1">
        <f t="shared" si="66"/>
        <v>0</v>
      </c>
      <c r="F255" s="1" t="str">
        <f t="shared" si="73"/>
        <v xml:space="preserve">  </v>
      </c>
      <c r="G255" s="1" t="str">
        <f t="shared" si="74"/>
        <v xml:space="preserve">  </v>
      </c>
      <c r="I255" s="8"/>
      <c r="J255" s="7" t="str">
        <f t="shared" si="75"/>
        <v xml:space="preserve">  </v>
      </c>
      <c r="K255" s="2" t="str">
        <f t="shared" si="82"/>
        <v xml:space="preserve">  </v>
      </c>
      <c r="L255" s="3" t="str">
        <f t="shared" si="76"/>
        <v xml:space="preserve">  </v>
      </c>
      <c r="M255" s="3" t="str">
        <f t="shared" si="83"/>
        <v xml:space="preserve">  </v>
      </c>
      <c r="N255" s="3" t="str">
        <f t="shared" si="67"/>
        <v xml:space="preserve">  </v>
      </c>
      <c r="O255" s="3" t="str">
        <f t="shared" si="77"/>
        <v xml:space="preserve">  </v>
      </c>
      <c r="P255" s="3" t="str">
        <f t="shared" si="69"/>
        <v xml:space="preserve">  </v>
      </c>
      <c r="Q255" s="4"/>
      <c r="R255" s="9"/>
      <c r="S255" s="6" t="str">
        <f t="shared" si="78"/>
        <v xml:space="preserve">  </v>
      </c>
      <c r="T255" s="5" t="str">
        <f t="shared" si="70"/>
        <v xml:space="preserve">  </v>
      </c>
      <c r="U255" s="9"/>
      <c r="V255" s="2" t="str">
        <f t="shared" si="79"/>
        <v xml:space="preserve">  </v>
      </c>
      <c r="W255" s="2" t="str">
        <f t="shared" si="71"/>
        <v xml:space="preserve">  </v>
      </c>
      <c r="X255" s="4"/>
      <c r="Y255" s="1" t="str">
        <f t="shared" si="84"/>
        <v xml:space="preserve">  </v>
      </c>
      <c r="Z255" s="1" t="str">
        <f t="shared" si="80"/>
        <v xml:space="preserve">  </v>
      </c>
      <c r="AA255" s="3" t="str">
        <f t="shared" si="68"/>
        <v xml:space="preserve">  </v>
      </c>
      <c r="AB255" s="3" t="str">
        <f t="shared" si="85"/>
        <v xml:space="preserve">  </v>
      </c>
      <c r="AC255" s="3" t="str">
        <f t="shared" si="86"/>
        <v xml:space="preserve">  </v>
      </c>
      <c r="AD255" s="4"/>
    </row>
    <row r="256" spans="2:30" x14ac:dyDescent="0.25">
      <c r="B256" t="str">
        <f t="shared" si="72"/>
        <v xml:space="preserve">  </v>
      </c>
      <c r="C256" s="4"/>
      <c r="D256" s="1" t="str">
        <f t="shared" si="81"/>
        <v xml:space="preserve">  </v>
      </c>
      <c r="E256" s="1">
        <f t="shared" si="66"/>
        <v>0</v>
      </c>
      <c r="F256" s="1" t="str">
        <f t="shared" si="73"/>
        <v xml:space="preserve">  </v>
      </c>
      <c r="G256" s="1" t="str">
        <f t="shared" si="74"/>
        <v xml:space="preserve">  </v>
      </c>
      <c r="I256" s="8"/>
      <c r="J256" s="7" t="str">
        <f t="shared" si="75"/>
        <v xml:space="preserve">  </v>
      </c>
      <c r="K256" s="2" t="str">
        <f t="shared" si="82"/>
        <v xml:space="preserve">  </v>
      </c>
      <c r="L256" s="3" t="str">
        <f t="shared" si="76"/>
        <v xml:space="preserve">  </v>
      </c>
      <c r="M256" s="3" t="str">
        <f t="shared" si="83"/>
        <v xml:space="preserve">  </v>
      </c>
      <c r="N256" s="3" t="str">
        <f t="shared" si="67"/>
        <v xml:space="preserve">  </v>
      </c>
      <c r="O256" s="3" t="str">
        <f t="shared" si="77"/>
        <v xml:space="preserve">  </v>
      </c>
      <c r="P256" s="3" t="str">
        <f t="shared" si="69"/>
        <v xml:space="preserve">  </v>
      </c>
      <c r="Q256" s="4"/>
      <c r="R256" s="9"/>
      <c r="S256" s="6" t="str">
        <f t="shared" si="78"/>
        <v xml:space="preserve">  </v>
      </c>
      <c r="T256" s="5" t="str">
        <f t="shared" si="70"/>
        <v xml:space="preserve">  </v>
      </c>
      <c r="U256" s="9"/>
      <c r="V256" s="2" t="str">
        <f t="shared" si="79"/>
        <v xml:space="preserve">  </v>
      </c>
      <c r="W256" s="2" t="str">
        <f t="shared" si="71"/>
        <v xml:space="preserve">  </v>
      </c>
      <c r="X256" s="4"/>
      <c r="Y256" s="1" t="str">
        <f t="shared" si="84"/>
        <v xml:space="preserve">  </v>
      </c>
      <c r="Z256" s="1" t="str">
        <f t="shared" si="80"/>
        <v xml:space="preserve">  </v>
      </c>
      <c r="AA256" s="3" t="str">
        <f t="shared" si="68"/>
        <v xml:space="preserve">  </v>
      </c>
      <c r="AB256" s="3" t="str">
        <f t="shared" si="85"/>
        <v xml:space="preserve">  </v>
      </c>
      <c r="AC256" s="3" t="str">
        <f t="shared" si="86"/>
        <v xml:space="preserve">  </v>
      </c>
      <c r="AD256" s="4"/>
    </row>
    <row r="257" spans="2:30" x14ac:dyDescent="0.25">
      <c r="B257" t="str">
        <f t="shared" si="72"/>
        <v xml:space="preserve">  </v>
      </c>
      <c r="C257" s="4"/>
      <c r="D257" s="1" t="str">
        <f t="shared" si="81"/>
        <v xml:space="preserve">  </v>
      </c>
      <c r="E257" s="1">
        <f t="shared" si="66"/>
        <v>0</v>
      </c>
      <c r="F257" s="1" t="str">
        <f t="shared" si="73"/>
        <v xml:space="preserve">  </v>
      </c>
      <c r="G257" s="1" t="str">
        <f t="shared" si="74"/>
        <v xml:space="preserve">  </v>
      </c>
      <c r="I257" s="8"/>
      <c r="J257" s="7" t="str">
        <f t="shared" si="75"/>
        <v xml:space="preserve">  </v>
      </c>
      <c r="K257" s="2" t="str">
        <f t="shared" si="82"/>
        <v xml:space="preserve">  </v>
      </c>
      <c r="L257" s="3" t="str">
        <f t="shared" si="76"/>
        <v xml:space="preserve">  </v>
      </c>
      <c r="M257" s="3" t="str">
        <f t="shared" si="83"/>
        <v xml:space="preserve">  </v>
      </c>
      <c r="N257" s="3" t="str">
        <f t="shared" si="67"/>
        <v xml:space="preserve">  </v>
      </c>
      <c r="O257" s="3" t="str">
        <f t="shared" si="77"/>
        <v xml:space="preserve">  </v>
      </c>
      <c r="P257" s="3" t="str">
        <f t="shared" si="69"/>
        <v xml:space="preserve">  </v>
      </c>
      <c r="Q257" s="4"/>
      <c r="R257" s="9"/>
      <c r="S257" s="6" t="str">
        <f t="shared" si="78"/>
        <v xml:space="preserve">  </v>
      </c>
      <c r="T257" s="5" t="str">
        <f t="shared" si="70"/>
        <v xml:space="preserve">  </v>
      </c>
      <c r="U257" s="9"/>
      <c r="V257" s="2" t="str">
        <f t="shared" si="79"/>
        <v xml:space="preserve">  </v>
      </c>
      <c r="W257" s="2" t="str">
        <f t="shared" si="71"/>
        <v xml:space="preserve">  </v>
      </c>
      <c r="X257" s="4"/>
      <c r="Y257" s="1" t="str">
        <f t="shared" si="84"/>
        <v xml:space="preserve">  </v>
      </c>
      <c r="Z257" s="1" t="str">
        <f t="shared" si="80"/>
        <v xml:space="preserve">  </v>
      </c>
      <c r="AA257" s="3" t="str">
        <f t="shared" si="68"/>
        <v xml:space="preserve">  </v>
      </c>
      <c r="AB257" s="3" t="str">
        <f t="shared" si="85"/>
        <v xml:space="preserve">  </v>
      </c>
      <c r="AC257" s="3" t="str">
        <f t="shared" si="86"/>
        <v xml:space="preserve">  </v>
      </c>
      <c r="AD257" s="4"/>
    </row>
    <row r="258" spans="2:30" x14ac:dyDescent="0.25">
      <c r="B258" t="str">
        <f t="shared" si="72"/>
        <v xml:space="preserve">  </v>
      </c>
      <c r="C258" s="4"/>
      <c r="D258" s="1" t="str">
        <f t="shared" si="81"/>
        <v xml:space="preserve">  </v>
      </c>
      <c r="E258" s="1">
        <f t="shared" ref="E258:E321" si="87">IFERROR(VALUE(D258),0)</f>
        <v>0</v>
      </c>
      <c r="F258" s="1" t="str">
        <f t="shared" si="73"/>
        <v xml:space="preserve">  </v>
      </c>
      <c r="G258" s="1" t="str">
        <f t="shared" si="74"/>
        <v xml:space="preserve">  </v>
      </c>
      <c r="I258" s="8"/>
      <c r="J258" s="7" t="str">
        <f t="shared" si="75"/>
        <v xml:space="preserve">  </v>
      </c>
      <c r="K258" s="2" t="str">
        <f t="shared" si="82"/>
        <v xml:space="preserve">  </v>
      </c>
      <c r="L258" s="3" t="str">
        <f t="shared" si="76"/>
        <v xml:space="preserve">  </v>
      </c>
      <c r="M258" s="3" t="str">
        <f t="shared" si="83"/>
        <v xml:space="preserve">  </v>
      </c>
      <c r="N258" s="3" t="str">
        <f t="shared" si="67"/>
        <v xml:space="preserve">  </v>
      </c>
      <c r="O258" s="3" t="str">
        <f t="shared" si="77"/>
        <v xml:space="preserve">  </v>
      </c>
      <c r="P258" s="3" t="str">
        <f t="shared" si="69"/>
        <v xml:space="preserve">  </v>
      </c>
      <c r="Q258" s="4"/>
      <c r="R258" s="9"/>
      <c r="S258" s="6" t="str">
        <f t="shared" si="78"/>
        <v xml:space="preserve">  </v>
      </c>
      <c r="T258" s="5" t="str">
        <f t="shared" si="70"/>
        <v xml:space="preserve">  </v>
      </c>
      <c r="U258" s="9"/>
      <c r="V258" s="2" t="str">
        <f t="shared" si="79"/>
        <v xml:space="preserve">  </v>
      </c>
      <c r="W258" s="2" t="str">
        <f t="shared" si="71"/>
        <v xml:space="preserve">  </v>
      </c>
      <c r="X258" s="4"/>
      <c r="Y258" s="1" t="str">
        <f t="shared" si="84"/>
        <v xml:space="preserve">  </v>
      </c>
      <c r="Z258" s="1" t="str">
        <f t="shared" si="80"/>
        <v xml:space="preserve">  </v>
      </c>
      <c r="AA258" s="3" t="str">
        <f t="shared" si="68"/>
        <v xml:space="preserve">  </v>
      </c>
      <c r="AB258" s="3" t="str">
        <f t="shared" si="85"/>
        <v xml:space="preserve">  </v>
      </c>
      <c r="AC258" s="3" t="str">
        <f t="shared" si="86"/>
        <v xml:space="preserve">  </v>
      </c>
      <c r="AD258" s="4"/>
    </row>
    <row r="259" spans="2:30" x14ac:dyDescent="0.25">
      <c r="B259" t="str">
        <f t="shared" si="72"/>
        <v xml:space="preserve">  </v>
      </c>
      <c r="C259" s="4"/>
      <c r="D259" s="1" t="str">
        <f t="shared" si="81"/>
        <v xml:space="preserve">  </v>
      </c>
      <c r="E259" s="1">
        <f t="shared" si="87"/>
        <v>0</v>
      </c>
      <c r="F259" s="1" t="str">
        <f t="shared" si="73"/>
        <v xml:space="preserve">  </v>
      </c>
      <c r="G259" s="1" t="str">
        <f t="shared" si="74"/>
        <v xml:space="preserve">  </v>
      </c>
      <c r="I259" s="8"/>
      <c r="J259" s="7" t="str">
        <f t="shared" si="75"/>
        <v xml:space="preserve">  </v>
      </c>
      <c r="K259" s="2" t="str">
        <f t="shared" si="82"/>
        <v xml:space="preserve">  </v>
      </c>
      <c r="L259" s="3" t="str">
        <f t="shared" si="76"/>
        <v xml:space="preserve">  </v>
      </c>
      <c r="M259" s="3" t="str">
        <f t="shared" si="83"/>
        <v xml:space="preserve">  </v>
      </c>
      <c r="N259" s="3" t="str">
        <f t="shared" si="67"/>
        <v xml:space="preserve">  </v>
      </c>
      <c r="O259" s="3" t="str">
        <f t="shared" si="77"/>
        <v xml:space="preserve">  </v>
      </c>
      <c r="P259" s="3" t="str">
        <f t="shared" si="69"/>
        <v xml:space="preserve">  </v>
      </c>
      <c r="Q259" s="4"/>
      <c r="R259" s="9"/>
      <c r="S259" s="6" t="str">
        <f t="shared" si="78"/>
        <v xml:space="preserve">  </v>
      </c>
      <c r="T259" s="5" t="str">
        <f t="shared" si="70"/>
        <v xml:space="preserve">  </v>
      </c>
      <c r="U259" s="9"/>
      <c r="V259" s="2" t="str">
        <f t="shared" si="79"/>
        <v xml:space="preserve">  </v>
      </c>
      <c r="W259" s="2" t="str">
        <f t="shared" si="71"/>
        <v xml:space="preserve">  </v>
      </c>
      <c r="X259" s="4"/>
      <c r="Y259" s="1" t="str">
        <f t="shared" si="84"/>
        <v xml:space="preserve">  </v>
      </c>
      <c r="Z259" s="1" t="str">
        <f t="shared" si="80"/>
        <v xml:space="preserve">  </v>
      </c>
      <c r="AA259" s="3" t="str">
        <f t="shared" si="68"/>
        <v xml:space="preserve">  </v>
      </c>
      <c r="AB259" s="3" t="str">
        <f t="shared" si="85"/>
        <v xml:space="preserve">  </v>
      </c>
      <c r="AC259" s="3" t="str">
        <f t="shared" si="86"/>
        <v xml:space="preserve">  </v>
      </c>
      <c r="AD259" s="4"/>
    </row>
    <row r="260" spans="2:30" x14ac:dyDescent="0.25">
      <c r="B260" t="str">
        <f t="shared" si="72"/>
        <v xml:space="preserve">  </v>
      </c>
      <c r="C260" s="4"/>
      <c r="D260" s="1" t="str">
        <f t="shared" si="81"/>
        <v xml:space="preserve">  </v>
      </c>
      <c r="E260" s="1">
        <f t="shared" si="87"/>
        <v>0</v>
      </c>
      <c r="F260" s="1" t="str">
        <f t="shared" si="73"/>
        <v xml:space="preserve">  </v>
      </c>
      <c r="G260" s="1" t="str">
        <f t="shared" si="74"/>
        <v xml:space="preserve">  </v>
      </c>
      <c r="I260" s="8"/>
      <c r="J260" s="7" t="str">
        <f t="shared" si="75"/>
        <v xml:space="preserve">  </v>
      </c>
      <c r="K260" s="2" t="str">
        <f t="shared" si="82"/>
        <v xml:space="preserve">  </v>
      </c>
      <c r="L260" s="3" t="str">
        <f t="shared" si="76"/>
        <v xml:space="preserve">  </v>
      </c>
      <c r="M260" s="3" t="str">
        <f t="shared" si="83"/>
        <v xml:space="preserve">  </v>
      </c>
      <c r="N260" s="3" t="str">
        <f t="shared" si="67"/>
        <v xml:space="preserve">  </v>
      </c>
      <c r="O260" s="3" t="str">
        <f t="shared" si="77"/>
        <v xml:space="preserve">  </v>
      </c>
      <c r="P260" s="3" t="str">
        <f t="shared" si="69"/>
        <v xml:space="preserve">  </v>
      </c>
      <c r="Q260" s="4"/>
      <c r="R260" s="9"/>
      <c r="S260" s="6" t="str">
        <f t="shared" si="78"/>
        <v xml:space="preserve">  </v>
      </c>
      <c r="T260" s="5" t="str">
        <f t="shared" si="70"/>
        <v xml:space="preserve">  </v>
      </c>
      <c r="U260" s="9"/>
      <c r="V260" s="2" t="str">
        <f t="shared" si="79"/>
        <v xml:space="preserve">  </v>
      </c>
      <c r="W260" s="2" t="str">
        <f t="shared" si="71"/>
        <v xml:space="preserve">  </v>
      </c>
      <c r="X260" s="4"/>
      <c r="Y260" s="1" t="str">
        <f t="shared" si="84"/>
        <v xml:space="preserve">  </v>
      </c>
      <c r="Z260" s="1" t="str">
        <f t="shared" si="80"/>
        <v xml:space="preserve">  </v>
      </c>
      <c r="AA260" s="3" t="str">
        <f t="shared" si="68"/>
        <v xml:space="preserve">  </v>
      </c>
      <c r="AB260" s="3" t="str">
        <f t="shared" si="85"/>
        <v xml:space="preserve">  </v>
      </c>
      <c r="AC260" s="3" t="str">
        <f t="shared" si="86"/>
        <v xml:space="preserve">  </v>
      </c>
      <c r="AD260" s="4"/>
    </row>
    <row r="261" spans="2:30" x14ac:dyDescent="0.25">
      <c r="B261" t="str">
        <f t="shared" si="72"/>
        <v xml:space="preserve">  </v>
      </c>
      <c r="C261" s="4"/>
      <c r="D261" s="1" t="str">
        <f t="shared" si="81"/>
        <v xml:space="preserve">  </v>
      </c>
      <c r="E261" s="1">
        <f t="shared" si="87"/>
        <v>0</v>
      </c>
      <c r="F261" s="1" t="str">
        <f t="shared" si="73"/>
        <v xml:space="preserve">  </v>
      </c>
      <c r="G261" s="1" t="str">
        <f t="shared" si="74"/>
        <v xml:space="preserve">  </v>
      </c>
      <c r="I261" s="8"/>
      <c r="J261" s="7" t="str">
        <f t="shared" si="75"/>
        <v xml:space="preserve">  </v>
      </c>
      <c r="K261" s="2" t="str">
        <f t="shared" si="82"/>
        <v xml:space="preserve">  </v>
      </c>
      <c r="L261" s="3" t="str">
        <f t="shared" si="76"/>
        <v xml:space="preserve">  </v>
      </c>
      <c r="M261" s="3" t="str">
        <f t="shared" si="83"/>
        <v xml:space="preserve">  </v>
      </c>
      <c r="N261" s="3" t="str">
        <f t="shared" si="67"/>
        <v xml:space="preserve">  </v>
      </c>
      <c r="O261" s="3" t="str">
        <f t="shared" si="77"/>
        <v xml:space="preserve">  </v>
      </c>
      <c r="P261" s="3" t="str">
        <f t="shared" si="69"/>
        <v xml:space="preserve">  </v>
      </c>
      <c r="Q261" s="4"/>
      <c r="R261" s="9"/>
      <c r="S261" s="6" t="str">
        <f t="shared" si="78"/>
        <v xml:space="preserve">  </v>
      </c>
      <c r="T261" s="5" t="str">
        <f t="shared" si="70"/>
        <v xml:space="preserve">  </v>
      </c>
      <c r="U261" s="9"/>
      <c r="V261" s="2" t="str">
        <f t="shared" si="79"/>
        <v xml:space="preserve">  </v>
      </c>
      <c r="W261" s="2" t="str">
        <f t="shared" si="71"/>
        <v xml:space="preserve">  </v>
      </c>
      <c r="X261" s="4"/>
      <c r="Y261" s="1" t="str">
        <f t="shared" si="84"/>
        <v xml:space="preserve">  </v>
      </c>
      <c r="Z261" s="1" t="str">
        <f t="shared" si="80"/>
        <v xml:space="preserve">  </v>
      </c>
      <c r="AA261" s="3" t="str">
        <f t="shared" si="68"/>
        <v xml:space="preserve">  </v>
      </c>
      <c r="AB261" s="3" t="str">
        <f t="shared" si="85"/>
        <v xml:space="preserve">  </v>
      </c>
      <c r="AC261" s="3" t="str">
        <f t="shared" si="86"/>
        <v xml:space="preserve">  </v>
      </c>
      <c r="AD261" s="4"/>
    </row>
    <row r="262" spans="2:30" x14ac:dyDescent="0.25">
      <c r="B262" t="str">
        <f t="shared" si="72"/>
        <v xml:space="preserve">  </v>
      </c>
      <c r="C262" s="4"/>
      <c r="D262" s="1" t="str">
        <f t="shared" si="81"/>
        <v xml:space="preserve">  </v>
      </c>
      <c r="E262" s="1">
        <f t="shared" si="87"/>
        <v>0</v>
      </c>
      <c r="F262" s="1" t="str">
        <f t="shared" si="73"/>
        <v xml:space="preserve">  </v>
      </c>
      <c r="G262" s="1" t="str">
        <f t="shared" si="74"/>
        <v xml:space="preserve">  </v>
      </c>
      <c r="I262" s="8"/>
      <c r="J262" s="7" t="str">
        <f t="shared" si="75"/>
        <v xml:space="preserve">  </v>
      </c>
      <c r="K262" s="2" t="str">
        <f t="shared" si="82"/>
        <v xml:space="preserve">  </v>
      </c>
      <c r="L262" s="3" t="str">
        <f t="shared" si="76"/>
        <v xml:space="preserve">  </v>
      </c>
      <c r="M262" s="3" t="str">
        <f t="shared" si="83"/>
        <v xml:space="preserve">  </v>
      </c>
      <c r="N262" s="3" t="str">
        <f t="shared" si="67"/>
        <v xml:space="preserve">  </v>
      </c>
      <c r="O262" s="3" t="str">
        <f t="shared" si="77"/>
        <v xml:space="preserve">  </v>
      </c>
      <c r="P262" s="3" t="str">
        <f t="shared" si="69"/>
        <v xml:space="preserve">  </v>
      </c>
      <c r="Q262" s="4"/>
      <c r="R262" s="9"/>
      <c r="S262" s="6" t="str">
        <f t="shared" si="78"/>
        <v xml:space="preserve">  </v>
      </c>
      <c r="T262" s="5" t="str">
        <f t="shared" si="70"/>
        <v xml:space="preserve">  </v>
      </c>
      <c r="U262" s="9"/>
      <c r="V262" s="2" t="str">
        <f t="shared" si="79"/>
        <v xml:space="preserve">  </v>
      </c>
      <c r="W262" s="2" t="str">
        <f t="shared" si="71"/>
        <v xml:space="preserve">  </v>
      </c>
      <c r="X262" s="4"/>
      <c r="Y262" s="1" t="str">
        <f t="shared" si="84"/>
        <v xml:space="preserve">  </v>
      </c>
      <c r="Z262" s="1" t="str">
        <f t="shared" si="80"/>
        <v xml:space="preserve">  </v>
      </c>
      <c r="AA262" s="3" t="str">
        <f t="shared" si="68"/>
        <v xml:space="preserve">  </v>
      </c>
      <c r="AB262" s="3" t="str">
        <f t="shared" si="85"/>
        <v xml:space="preserve">  </v>
      </c>
      <c r="AC262" s="3" t="str">
        <f t="shared" si="86"/>
        <v xml:space="preserve">  </v>
      </c>
      <c r="AD262" s="4"/>
    </row>
    <row r="263" spans="2:30" x14ac:dyDescent="0.25">
      <c r="B263" t="str">
        <f t="shared" si="72"/>
        <v xml:space="preserve">  </v>
      </c>
      <c r="C263" s="4"/>
      <c r="D263" s="1" t="str">
        <f t="shared" si="81"/>
        <v xml:space="preserve">  </v>
      </c>
      <c r="E263" s="1">
        <f t="shared" si="87"/>
        <v>0</v>
      </c>
      <c r="F263" s="1" t="str">
        <f t="shared" si="73"/>
        <v xml:space="preserve">  </v>
      </c>
      <c r="G263" s="1" t="str">
        <f t="shared" si="74"/>
        <v xml:space="preserve">  </v>
      </c>
      <c r="I263" s="8"/>
      <c r="J263" s="7" t="str">
        <f t="shared" si="75"/>
        <v xml:space="preserve">  </v>
      </c>
      <c r="K263" s="2" t="str">
        <f t="shared" si="82"/>
        <v xml:space="preserve">  </v>
      </c>
      <c r="L263" s="3" t="str">
        <f t="shared" si="76"/>
        <v xml:space="preserve">  </v>
      </c>
      <c r="M263" s="3" t="str">
        <f t="shared" si="83"/>
        <v xml:space="preserve">  </v>
      </c>
      <c r="N263" s="3" t="str">
        <f t="shared" ref="N263:N326" si="88">IFERROR(-I263+M263,"  ")</f>
        <v xml:space="preserve">  </v>
      </c>
      <c r="O263" s="3" t="str">
        <f t="shared" si="77"/>
        <v xml:space="preserve">  </v>
      </c>
      <c r="P263" s="3" t="str">
        <f t="shared" si="69"/>
        <v xml:space="preserve">  </v>
      </c>
      <c r="Q263" s="4"/>
      <c r="R263" s="9"/>
      <c r="S263" s="6" t="str">
        <f t="shared" si="78"/>
        <v xml:space="preserve">  </v>
      </c>
      <c r="T263" s="5" t="str">
        <f t="shared" si="70"/>
        <v xml:space="preserve">  </v>
      </c>
      <c r="U263" s="9"/>
      <c r="V263" s="2" t="str">
        <f t="shared" si="79"/>
        <v xml:space="preserve">  </v>
      </c>
      <c r="W263" s="2" t="str">
        <f t="shared" si="71"/>
        <v xml:space="preserve">  </v>
      </c>
      <c r="X263" s="4"/>
      <c r="Y263" s="1" t="str">
        <f t="shared" si="84"/>
        <v xml:space="preserve">  </v>
      </c>
      <c r="Z263" s="1" t="str">
        <f t="shared" si="80"/>
        <v xml:space="preserve">  </v>
      </c>
      <c r="AA263" s="3" t="str">
        <f t="shared" si="68"/>
        <v xml:space="preserve">  </v>
      </c>
      <c r="AB263" s="3" t="str">
        <f t="shared" si="85"/>
        <v xml:space="preserve">  </v>
      </c>
      <c r="AC263" s="3" t="str">
        <f t="shared" si="86"/>
        <v xml:space="preserve">  </v>
      </c>
      <c r="AD263" s="4"/>
    </row>
    <row r="264" spans="2:30" x14ac:dyDescent="0.25">
      <c r="B264" t="str">
        <f t="shared" si="72"/>
        <v xml:space="preserve">  </v>
      </c>
      <c r="C264" s="4"/>
      <c r="D264" s="1" t="str">
        <f t="shared" si="81"/>
        <v xml:space="preserve">  </v>
      </c>
      <c r="E264" s="1">
        <f t="shared" si="87"/>
        <v>0</v>
      </c>
      <c r="F264" s="1" t="str">
        <f t="shared" si="73"/>
        <v xml:space="preserve">  </v>
      </c>
      <c r="G264" s="1" t="str">
        <f t="shared" si="74"/>
        <v xml:space="preserve">  </v>
      </c>
      <c r="I264" s="8"/>
      <c r="J264" s="7" t="str">
        <f t="shared" si="75"/>
        <v xml:space="preserve">  </v>
      </c>
      <c r="K264" s="2" t="str">
        <f t="shared" si="82"/>
        <v xml:space="preserve">  </v>
      </c>
      <c r="L264" s="3" t="str">
        <f t="shared" si="76"/>
        <v xml:space="preserve">  </v>
      </c>
      <c r="M264" s="3" t="str">
        <f t="shared" si="83"/>
        <v xml:space="preserve">  </v>
      </c>
      <c r="N264" s="3" t="str">
        <f t="shared" si="88"/>
        <v xml:space="preserve">  </v>
      </c>
      <c r="O264" s="3" t="str">
        <f t="shared" si="77"/>
        <v xml:space="preserve">  </v>
      </c>
      <c r="P264" s="3" t="str">
        <f t="shared" si="69"/>
        <v xml:space="preserve">  </v>
      </c>
      <c r="Q264" s="4"/>
      <c r="R264" s="9"/>
      <c r="S264" s="6" t="str">
        <f t="shared" si="78"/>
        <v xml:space="preserve">  </v>
      </c>
      <c r="T264" s="5" t="str">
        <f t="shared" si="70"/>
        <v xml:space="preserve">  </v>
      </c>
      <c r="U264" s="9"/>
      <c r="V264" s="2" t="str">
        <f t="shared" si="79"/>
        <v xml:space="preserve">  </v>
      </c>
      <c r="W264" s="2" t="str">
        <f t="shared" si="71"/>
        <v xml:space="preserve">  </v>
      </c>
      <c r="X264" s="4"/>
      <c r="Y264" s="1" t="str">
        <f t="shared" si="84"/>
        <v xml:space="preserve">  </v>
      </c>
      <c r="Z264" s="1" t="str">
        <f t="shared" si="80"/>
        <v xml:space="preserve">  </v>
      </c>
      <c r="AA264" s="3" t="str">
        <f t="shared" ref="AA264:AA327" si="89">IF(AC263&gt;0,AC263,"  ")</f>
        <v xml:space="preserve">  </v>
      </c>
      <c r="AB264" s="3" t="str">
        <f t="shared" si="85"/>
        <v xml:space="preserve">  </v>
      </c>
      <c r="AC264" s="3" t="str">
        <f t="shared" si="86"/>
        <v xml:space="preserve">  </v>
      </c>
      <c r="AD264" s="4"/>
    </row>
    <row r="265" spans="2:30" x14ac:dyDescent="0.25">
      <c r="B265" t="str">
        <f t="shared" si="72"/>
        <v xml:space="preserve">  </v>
      </c>
      <c r="C265" s="4"/>
      <c r="D265" s="1" t="str">
        <f t="shared" si="81"/>
        <v xml:space="preserve">  </v>
      </c>
      <c r="E265" s="1">
        <f t="shared" si="87"/>
        <v>0</v>
      </c>
      <c r="F265" s="1" t="str">
        <f t="shared" si="73"/>
        <v xml:space="preserve">  </v>
      </c>
      <c r="G265" s="1" t="str">
        <f t="shared" si="74"/>
        <v xml:space="preserve">  </v>
      </c>
      <c r="I265" s="8"/>
      <c r="J265" s="7" t="str">
        <f t="shared" si="75"/>
        <v xml:space="preserve">  </v>
      </c>
      <c r="K265" s="2" t="str">
        <f t="shared" si="82"/>
        <v xml:space="preserve">  </v>
      </c>
      <c r="L265" s="3" t="str">
        <f t="shared" si="76"/>
        <v xml:space="preserve">  </v>
      </c>
      <c r="M265" s="3" t="str">
        <f t="shared" si="83"/>
        <v xml:space="preserve">  </v>
      </c>
      <c r="N265" s="3" t="str">
        <f t="shared" si="88"/>
        <v xml:space="preserve">  </v>
      </c>
      <c r="O265" s="3" t="str">
        <f t="shared" si="77"/>
        <v xml:space="preserve">  </v>
      </c>
      <c r="P265" s="3" t="str">
        <f t="shared" si="69"/>
        <v xml:space="preserve">  </v>
      </c>
      <c r="Q265" s="4"/>
      <c r="R265" s="9"/>
      <c r="S265" s="6" t="str">
        <f t="shared" si="78"/>
        <v xml:space="preserve">  </v>
      </c>
      <c r="T265" s="5" t="str">
        <f t="shared" si="70"/>
        <v xml:space="preserve">  </v>
      </c>
      <c r="U265" s="9"/>
      <c r="V265" s="2" t="str">
        <f t="shared" si="79"/>
        <v xml:space="preserve">  </v>
      </c>
      <c r="W265" s="2" t="str">
        <f t="shared" si="71"/>
        <v xml:space="preserve">  </v>
      </c>
      <c r="X265" s="4"/>
      <c r="Y265" s="1" t="str">
        <f t="shared" si="84"/>
        <v xml:space="preserve">  </v>
      </c>
      <c r="Z265" s="1" t="str">
        <f t="shared" si="80"/>
        <v xml:space="preserve">  </v>
      </c>
      <c r="AA265" s="3" t="str">
        <f t="shared" si="89"/>
        <v xml:space="preserve">  </v>
      </c>
      <c r="AB265" s="3" t="str">
        <f t="shared" si="85"/>
        <v xml:space="preserve">  </v>
      </c>
      <c r="AC265" s="3" t="str">
        <f t="shared" si="86"/>
        <v xml:space="preserve">  </v>
      </c>
      <c r="AD265" s="4"/>
    </row>
    <row r="266" spans="2:30" x14ac:dyDescent="0.25">
      <c r="B266" t="str">
        <f t="shared" si="72"/>
        <v xml:space="preserve">  </v>
      </c>
      <c r="C266" s="4"/>
      <c r="D266" s="1" t="str">
        <f t="shared" si="81"/>
        <v xml:space="preserve">  </v>
      </c>
      <c r="E266" s="1">
        <f t="shared" si="87"/>
        <v>0</v>
      </c>
      <c r="F266" s="1" t="str">
        <f t="shared" si="73"/>
        <v xml:space="preserve">  </v>
      </c>
      <c r="G266" s="1" t="str">
        <f t="shared" si="74"/>
        <v xml:space="preserve">  </v>
      </c>
      <c r="I266" s="8"/>
      <c r="J266" s="7" t="str">
        <f t="shared" si="75"/>
        <v xml:space="preserve">  </v>
      </c>
      <c r="K266" s="2" t="str">
        <f t="shared" si="82"/>
        <v xml:space="preserve">  </v>
      </c>
      <c r="L266" s="3" t="str">
        <f t="shared" si="76"/>
        <v xml:space="preserve">  </v>
      </c>
      <c r="M266" s="3" t="str">
        <f t="shared" si="83"/>
        <v xml:space="preserve">  </v>
      </c>
      <c r="N266" s="3" t="str">
        <f t="shared" si="88"/>
        <v xml:space="preserve">  </v>
      </c>
      <c r="O266" s="3" t="str">
        <f t="shared" si="77"/>
        <v xml:space="preserve">  </v>
      </c>
      <c r="P266" s="3" t="str">
        <f t="shared" si="69"/>
        <v xml:space="preserve">  </v>
      </c>
      <c r="Q266" s="4"/>
      <c r="R266" s="9"/>
      <c r="S266" s="6" t="str">
        <f t="shared" si="78"/>
        <v xml:space="preserve">  </v>
      </c>
      <c r="T266" s="5" t="str">
        <f t="shared" si="70"/>
        <v xml:space="preserve">  </v>
      </c>
      <c r="U266" s="9"/>
      <c r="V266" s="2" t="str">
        <f t="shared" si="79"/>
        <v xml:space="preserve">  </v>
      </c>
      <c r="W266" s="2" t="str">
        <f t="shared" si="71"/>
        <v xml:space="preserve">  </v>
      </c>
      <c r="X266" s="4"/>
      <c r="Y266" s="1" t="str">
        <f t="shared" si="84"/>
        <v xml:space="preserve">  </v>
      </c>
      <c r="Z266" s="1" t="str">
        <f t="shared" si="80"/>
        <v xml:space="preserve">  </v>
      </c>
      <c r="AA266" s="3" t="str">
        <f t="shared" si="89"/>
        <v xml:space="preserve">  </v>
      </c>
      <c r="AB266" s="3" t="str">
        <f t="shared" si="85"/>
        <v xml:space="preserve">  </v>
      </c>
      <c r="AC266" s="3" t="str">
        <f t="shared" si="86"/>
        <v xml:space="preserve">  </v>
      </c>
      <c r="AD266" s="4"/>
    </row>
    <row r="267" spans="2:30" x14ac:dyDescent="0.25">
      <c r="B267" t="str">
        <f t="shared" si="72"/>
        <v xml:space="preserve">  </v>
      </c>
      <c r="C267" s="4"/>
      <c r="D267" s="1" t="str">
        <f t="shared" si="81"/>
        <v xml:space="preserve">  </v>
      </c>
      <c r="E267" s="1">
        <f t="shared" si="87"/>
        <v>0</v>
      </c>
      <c r="F267" s="1" t="str">
        <f t="shared" si="73"/>
        <v xml:space="preserve">  </v>
      </c>
      <c r="G267" s="1" t="str">
        <f t="shared" si="74"/>
        <v xml:space="preserve">  </v>
      </c>
      <c r="I267" s="8"/>
      <c r="J267" s="7" t="str">
        <f t="shared" si="75"/>
        <v xml:space="preserve">  </v>
      </c>
      <c r="K267" s="2" t="str">
        <f t="shared" si="82"/>
        <v xml:space="preserve">  </v>
      </c>
      <c r="L267" s="3" t="str">
        <f t="shared" si="76"/>
        <v xml:space="preserve">  </v>
      </c>
      <c r="M267" s="3" t="str">
        <f t="shared" si="83"/>
        <v xml:space="preserve">  </v>
      </c>
      <c r="N267" s="3" t="str">
        <f t="shared" si="88"/>
        <v xml:space="preserve">  </v>
      </c>
      <c r="O267" s="3" t="str">
        <f t="shared" si="77"/>
        <v xml:space="preserve">  </v>
      </c>
      <c r="P267" s="3" t="str">
        <f t="shared" ref="P267:P330" si="90">IFERROR((G267-D267)/(G267-EOMONTH(G267,-1))*O267*$I$2/12,"  ")</f>
        <v xml:space="preserve">  </v>
      </c>
      <c r="Q267" s="4"/>
      <c r="R267" s="9"/>
      <c r="S267" s="6" t="str">
        <f t="shared" si="78"/>
        <v xml:space="preserve">  </v>
      </c>
      <c r="T267" s="5" t="str">
        <f t="shared" ref="T267:T330" si="91">IF(F267&lt;=$I$4,R267-I267,"  ")</f>
        <v xml:space="preserve">  </v>
      </c>
      <c r="U267" s="9"/>
      <c r="V267" s="2" t="str">
        <f t="shared" si="79"/>
        <v xml:space="preserve">  </v>
      </c>
      <c r="W267" s="2" t="str">
        <f t="shared" ref="W267:W330" si="92">IFERROR(V267-I267,"  ")</f>
        <v xml:space="preserve">  </v>
      </c>
      <c r="X267" s="4"/>
      <c r="Y267" s="1" t="str">
        <f t="shared" si="84"/>
        <v xml:space="preserve">  </v>
      </c>
      <c r="Z267" s="1" t="str">
        <f t="shared" si="80"/>
        <v xml:space="preserve">  </v>
      </c>
      <c r="AA267" s="3" t="str">
        <f t="shared" si="89"/>
        <v xml:space="preserve">  </v>
      </c>
      <c r="AB267" s="3" t="str">
        <f t="shared" si="85"/>
        <v xml:space="preserve">  </v>
      </c>
      <c r="AC267" s="3" t="str">
        <f t="shared" si="86"/>
        <v xml:space="preserve">  </v>
      </c>
      <c r="AD267" s="4"/>
    </row>
    <row r="268" spans="2:30" x14ac:dyDescent="0.25">
      <c r="B268" t="str">
        <f t="shared" ref="B268:B331" si="93">IF(D268&gt;$I$7,"  ",B267+1)</f>
        <v xml:space="preserve">  </v>
      </c>
      <c r="C268" s="4"/>
      <c r="D268" s="1" t="str">
        <f t="shared" si="81"/>
        <v xml:space="preserve">  </v>
      </c>
      <c r="E268" s="1">
        <f t="shared" si="87"/>
        <v>0</v>
      </c>
      <c r="F268" s="1" t="str">
        <f t="shared" ref="F268:F331" si="94">IFERROR(VALUE(D268),"  ")</f>
        <v xml:space="preserve">  </v>
      </c>
      <c r="G268" s="1" t="str">
        <f t="shared" ref="G268:G331" si="95">IFERROR(EOMONTH(D268,0),"  ")</f>
        <v xml:space="preserve">  </v>
      </c>
      <c r="I268" s="8"/>
      <c r="J268" s="7" t="str">
        <f t="shared" ref="J268:J331" si="96">IF(AND(E268&gt;0,I268=0),"**warning - no payment entered**","  ")</f>
        <v xml:space="preserve">  </v>
      </c>
      <c r="K268" s="2" t="str">
        <f t="shared" si="82"/>
        <v xml:space="preserve">  </v>
      </c>
      <c r="L268" s="3" t="str">
        <f t="shared" ref="L268:L331" si="97">IF(D267&lt;$I$7,O267,"  ")</f>
        <v xml:space="preserve">  </v>
      </c>
      <c r="M268" s="3" t="str">
        <f t="shared" si="83"/>
        <v xml:space="preserve">  </v>
      </c>
      <c r="N268" s="3" t="str">
        <f t="shared" si="88"/>
        <v xml:space="preserve">  </v>
      </c>
      <c r="O268" s="3" t="str">
        <f t="shared" ref="O268:O331" si="98">IFERROR(L268+N268,"  ")</f>
        <v xml:space="preserve">  </v>
      </c>
      <c r="P268" s="3" t="str">
        <f t="shared" si="90"/>
        <v xml:space="preserve">  </v>
      </c>
      <c r="Q268" s="4"/>
      <c r="R268" s="9"/>
      <c r="S268" s="6" t="str">
        <f t="shared" ref="S268:S331" si="99">IF(AND(F268&lt;=$I$4,R268=0),"**warning - no payment entered**","  ")</f>
        <v xml:space="preserve">  </v>
      </c>
      <c r="T268" s="5" t="str">
        <f t="shared" si="91"/>
        <v xml:space="preserve">  </v>
      </c>
      <c r="U268" s="9"/>
      <c r="V268" s="2" t="str">
        <f t="shared" ref="V268:V331" si="100">IF((R268+U268)&lt;&gt;0,R268+U268,"  ")</f>
        <v xml:space="preserve">  </v>
      </c>
      <c r="W268" s="2" t="str">
        <f t="shared" si="92"/>
        <v xml:space="preserve">  </v>
      </c>
      <c r="X268" s="4"/>
      <c r="Y268" s="1" t="str">
        <f t="shared" si="84"/>
        <v xml:space="preserve">  </v>
      </c>
      <c r="Z268" s="1" t="str">
        <f t="shared" ref="Z268:Z331" si="101">IFERROR(EOMONTH(Y268,0),"  ")</f>
        <v xml:space="preserve">  </v>
      </c>
      <c r="AA268" s="3" t="str">
        <f t="shared" si="89"/>
        <v xml:space="preserve">  </v>
      </c>
      <c r="AB268" s="3" t="str">
        <f t="shared" si="85"/>
        <v xml:space="preserve">  </v>
      </c>
      <c r="AC268" s="3" t="str">
        <f t="shared" si="86"/>
        <v xml:space="preserve">  </v>
      </c>
      <c r="AD268" s="4"/>
    </row>
    <row r="269" spans="2:30" x14ac:dyDescent="0.25">
      <c r="B269" t="str">
        <f t="shared" si="93"/>
        <v xml:space="preserve">  </v>
      </c>
      <c r="C269" s="4"/>
      <c r="D269" s="1" t="str">
        <f t="shared" ref="D269:D332" si="102">IFERROR(IF(EDATE(D268,$I$1)&gt;$I$7,"  ",IF(D268=EOMONTH(D268,0),EOMONTH(D268,$I$1),EDATE(D268,$I$1))),"  ")</f>
        <v xml:space="preserve">  </v>
      </c>
      <c r="E269" s="1">
        <f t="shared" si="87"/>
        <v>0</v>
      </c>
      <c r="F269" s="1" t="str">
        <f t="shared" si="94"/>
        <v xml:space="preserve">  </v>
      </c>
      <c r="G269" s="1" t="str">
        <f t="shared" si="95"/>
        <v xml:space="preserve">  </v>
      </c>
      <c r="I269" s="8"/>
      <c r="J269" s="7" t="str">
        <f t="shared" si="96"/>
        <v xml:space="preserve">  </v>
      </c>
      <c r="K269" s="2" t="str">
        <f t="shared" ref="K269:K332" si="103">IFERROR(I269/(1+($I$2/12*$I$1))^B269,"  ")</f>
        <v xml:space="preserve">  </v>
      </c>
      <c r="L269" s="3" t="str">
        <f t="shared" si="97"/>
        <v xml:space="preserve">  </v>
      </c>
      <c r="M269" s="3" t="str">
        <f t="shared" ref="M269:M332" si="104">IFERROR(IF(D269&lt;=$I$7,L269*$I$2/12*$I$1,"  "),"  ")</f>
        <v xml:space="preserve">  </v>
      </c>
      <c r="N269" s="3" t="str">
        <f t="shared" si="88"/>
        <v xml:space="preserve">  </v>
      </c>
      <c r="O269" s="3" t="str">
        <f t="shared" si="98"/>
        <v xml:space="preserve">  </v>
      </c>
      <c r="P269" s="3" t="str">
        <f t="shared" si="90"/>
        <v xml:space="preserve">  </v>
      </c>
      <c r="Q269" s="4"/>
      <c r="R269" s="9"/>
      <c r="S269" s="6" t="str">
        <f t="shared" si="99"/>
        <v xml:space="preserve">  </v>
      </c>
      <c r="T269" s="5" t="str">
        <f t="shared" si="91"/>
        <v xml:space="preserve">  </v>
      </c>
      <c r="U269" s="9"/>
      <c r="V269" s="2" t="str">
        <f t="shared" si="100"/>
        <v xml:space="preserve">  </v>
      </c>
      <c r="W269" s="2" t="str">
        <f t="shared" si="92"/>
        <v xml:space="preserve">  </v>
      </c>
      <c r="X269" s="4"/>
      <c r="Y269" s="1" t="str">
        <f t="shared" ref="Y269:Y332" si="105">IFERROR(IF(EDATE(Y268,$I$1)&lt;=$I$5,EDATE(Y268,$I$1),"  "),"  ")</f>
        <v xml:space="preserve">  </v>
      </c>
      <c r="Z269" s="1" t="str">
        <f t="shared" si="101"/>
        <v xml:space="preserve">  </v>
      </c>
      <c r="AA269" s="3" t="str">
        <f t="shared" si="89"/>
        <v xml:space="preserve">  </v>
      </c>
      <c r="AB269" s="3" t="str">
        <f t="shared" ref="AB269:AB332" si="106">IF(Y269&lt;=$I$5,$AA$11/$AB$8,"  ")</f>
        <v xml:space="preserve">  </v>
      </c>
      <c r="AC269" s="3" t="str">
        <f t="shared" ref="AC269:AC332" si="107">IFERROR(IF(AA269&gt;0,AA269-AB269,"  "),"  ")</f>
        <v xml:space="preserve">  </v>
      </c>
      <c r="AD269" s="4"/>
    </row>
    <row r="270" spans="2:30" x14ac:dyDescent="0.25">
      <c r="B270" t="str">
        <f t="shared" si="93"/>
        <v xml:space="preserve">  </v>
      </c>
      <c r="C270" s="4"/>
      <c r="D270" s="1" t="str">
        <f t="shared" si="102"/>
        <v xml:space="preserve">  </v>
      </c>
      <c r="E270" s="1">
        <f t="shared" si="87"/>
        <v>0</v>
      </c>
      <c r="F270" s="1" t="str">
        <f t="shared" si="94"/>
        <v xml:space="preserve">  </v>
      </c>
      <c r="G270" s="1" t="str">
        <f t="shared" si="95"/>
        <v xml:space="preserve">  </v>
      </c>
      <c r="I270" s="8"/>
      <c r="J270" s="7" t="str">
        <f t="shared" si="96"/>
        <v xml:space="preserve">  </v>
      </c>
      <c r="K270" s="2" t="str">
        <f t="shared" si="103"/>
        <v xml:space="preserve">  </v>
      </c>
      <c r="L270" s="3" t="str">
        <f t="shared" si="97"/>
        <v xml:space="preserve">  </v>
      </c>
      <c r="M270" s="3" t="str">
        <f t="shared" si="104"/>
        <v xml:space="preserve">  </v>
      </c>
      <c r="N270" s="3" t="str">
        <f t="shared" si="88"/>
        <v xml:space="preserve">  </v>
      </c>
      <c r="O270" s="3" t="str">
        <f t="shared" si="98"/>
        <v xml:space="preserve">  </v>
      </c>
      <c r="P270" s="3" t="str">
        <f t="shared" si="90"/>
        <v xml:space="preserve">  </v>
      </c>
      <c r="Q270" s="4"/>
      <c r="R270" s="9"/>
      <c r="S270" s="6" t="str">
        <f t="shared" si="99"/>
        <v xml:space="preserve">  </v>
      </c>
      <c r="T270" s="5" t="str">
        <f t="shared" si="91"/>
        <v xml:space="preserve">  </v>
      </c>
      <c r="U270" s="9"/>
      <c r="V270" s="2" t="str">
        <f t="shared" si="100"/>
        <v xml:space="preserve">  </v>
      </c>
      <c r="W270" s="2" t="str">
        <f t="shared" si="92"/>
        <v xml:space="preserve">  </v>
      </c>
      <c r="X270" s="4"/>
      <c r="Y270" s="1" t="str">
        <f t="shared" si="105"/>
        <v xml:space="preserve">  </v>
      </c>
      <c r="Z270" s="1" t="str">
        <f t="shared" si="101"/>
        <v xml:space="preserve">  </v>
      </c>
      <c r="AA270" s="3" t="str">
        <f t="shared" si="89"/>
        <v xml:space="preserve">  </v>
      </c>
      <c r="AB270" s="3" t="str">
        <f t="shared" si="106"/>
        <v xml:space="preserve">  </v>
      </c>
      <c r="AC270" s="3" t="str">
        <f t="shared" si="107"/>
        <v xml:space="preserve">  </v>
      </c>
      <c r="AD270" s="4"/>
    </row>
    <row r="271" spans="2:30" x14ac:dyDescent="0.25">
      <c r="B271" t="str">
        <f t="shared" si="93"/>
        <v xml:space="preserve">  </v>
      </c>
      <c r="C271" s="4"/>
      <c r="D271" s="1" t="str">
        <f t="shared" si="102"/>
        <v xml:space="preserve">  </v>
      </c>
      <c r="E271" s="1">
        <f t="shared" si="87"/>
        <v>0</v>
      </c>
      <c r="F271" s="1" t="str">
        <f t="shared" si="94"/>
        <v xml:space="preserve">  </v>
      </c>
      <c r="G271" s="1" t="str">
        <f t="shared" si="95"/>
        <v xml:space="preserve">  </v>
      </c>
      <c r="I271" s="8"/>
      <c r="J271" s="7" t="str">
        <f t="shared" si="96"/>
        <v xml:space="preserve">  </v>
      </c>
      <c r="K271" s="2" t="str">
        <f t="shared" si="103"/>
        <v xml:space="preserve">  </v>
      </c>
      <c r="L271" s="3" t="str">
        <f t="shared" si="97"/>
        <v xml:space="preserve">  </v>
      </c>
      <c r="M271" s="3" t="str">
        <f t="shared" si="104"/>
        <v xml:space="preserve">  </v>
      </c>
      <c r="N271" s="3" t="str">
        <f t="shared" si="88"/>
        <v xml:space="preserve">  </v>
      </c>
      <c r="O271" s="3" t="str">
        <f t="shared" si="98"/>
        <v xml:space="preserve">  </v>
      </c>
      <c r="P271" s="3" t="str">
        <f t="shared" si="90"/>
        <v xml:space="preserve">  </v>
      </c>
      <c r="Q271" s="4"/>
      <c r="R271" s="9"/>
      <c r="S271" s="6" t="str">
        <f t="shared" si="99"/>
        <v xml:space="preserve">  </v>
      </c>
      <c r="T271" s="5" t="str">
        <f t="shared" si="91"/>
        <v xml:space="preserve">  </v>
      </c>
      <c r="U271" s="9"/>
      <c r="V271" s="2" t="str">
        <f t="shared" si="100"/>
        <v xml:space="preserve">  </v>
      </c>
      <c r="W271" s="2" t="str">
        <f t="shared" si="92"/>
        <v xml:space="preserve">  </v>
      </c>
      <c r="X271" s="4"/>
      <c r="Y271" s="1" t="str">
        <f t="shared" si="105"/>
        <v xml:space="preserve">  </v>
      </c>
      <c r="Z271" s="1" t="str">
        <f t="shared" si="101"/>
        <v xml:space="preserve">  </v>
      </c>
      <c r="AA271" s="3" t="str">
        <f t="shared" si="89"/>
        <v xml:space="preserve">  </v>
      </c>
      <c r="AB271" s="3" t="str">
        <f t="shared" si="106"/>
        <v xml:space="preserve">  </v>
      </c>
      <c r="AC271" s="3" t="str">
        <f t="shared" si="107"/>
        <v xml:space="preserve">  </v>
      </c>
      <c r="AD271" s="4"/>
    </row>
    <row r="272" spans="2:30" x14ac:dyDescent="0.25">
      <c r="B272" t="str">
        <f t="shared" si="93"/>
        <v xml:space="preserve">  </v>
      </c>
      <c r="C272" s="4"/>
      <c r="D272" s="1" t="str">
        <f t="shared" si="102"/>
        <v xml:space="preserve">  </v>
      </c>
      <c r="E272" s="1">
        <f t="shared" si="87"/>
        <v>0</v>
      </c>
      <c r="F272" s="1" t="str">
        <f t="shared" si="94"/>
        <v xml:space="preserve">  </v>
      </c>
      <c r="G272" s="1" t="str">
        <f t="shared" si="95"/>
        <v xml:space="preserve">  </v>
      </c>
      <c r="I272" s="8"/>
      <c r="J272" s="7" t="str">
        <f t="shared" si="96"/>
        <v xml:space="preserve">  </v>
      </c>
      <c r="K272" s="2" t="str">
        <f t="shared" si="103"/>
        <v xml:space="preserve">  </v>
      </c>
      <c r="L272" s="3" t="str">
        <f t="shared" si="97"/>
        <v xml:space="preserve">  </v>
      </c>
      <c r="M272" s="3" t="str">
        <f t="shared" si="104"/>
        <v xml:space="preserve">  </v>
      </c>
      <c r="N272" s="3" t="str">
        <f t="shared" si="88"/>
        <v xml:space="preserve">  </v>
      </c>
      <c r="O272" s="3" t="str">
        <f t="shared" si="98"/>
        <v xml:space="preserve">  </v>
      </c>
      <c r="P272" s="3" t="str">
        <f t="shared" si="90"/>
        <v xml:space="preserve">  </v>
      </c>
      <c r="Q272" s="4"/>
      <c r="R272" s="9"/>
      <c r="S272" s="6" t="str">
        <f t="shared" si="99"/>
        <v xml:space="preserve">  </v>
      </c>
      <c r="T272" s="5" t="str">
        <f t="shared" si="91"/>
        <v xml:space="preserve">  </v>
      </c>
      <c r="U272" s="9"/>
      <c r="V272" s="2" t="str">
        <f t="shared" si="100"/>
        <v xml:space="preserve">  </v>
      </c>
      <c r="W272" s="2" t="str">
        <f t="shared" si="92"/>
        <v xml:space="preserve">  </v>
      </c>
      <c r="X272" s="4"/>
      <c r="Y272" s="1" t="str">
        <f t="shared" si="105"/>
        <v xml:space="preserve">  </v>
      </c>
      <c r="Z272" s="1" t="str">
        <f t="shared" si="101"/>
        <v xml:space="preserve">  </v>
      </c>
      <c r="AA272" s="3" t="str">
        <f t="shared" si="89"/>
        <v xml:space="preserve">  </v>
      </c>
      <c r="AB272" s="3" t="str">
        <f t="shared" si="106"/>
        <v xml:space="preserve">  </v>
      </c>
      <c r="AC272" s="3" t="str">
        <f t="shared" si="107"/>
        <v xml:space="preserve">  </v>
      </c>
      <c r="AD272" s="4"/>
    </row>
    <row r="273" spans="2:30" x14ac:dyDescent="0.25">
      <c r="B273" t="str">
        <f t="shared" si="93"/>
        <v xml:space="preserve">  </v>
      </c>
      <c r="C273" s="4"/>
      <c r="D273" s="1" t="str">
        <f t="shared" si="102"/>
        <v xml:space="preserve">  </v>
      </c>
      <c r="E273" s="1">
        <f t="shared" si="87"/>
        <v>0</v>
      </c>
      <c r="F273" s="1" t="str">
        <f t="shared" si="94"/>
        <v xml:space="preserve">  </v>
      </c>
      <c r="G273" s="1" t="str">
        <f t="shared" si="95"/>
        <v xml:space="preserve">  </v>
      </c>
      <c r="I273" s="8"/>
      <c r="J273" s="7" t="str">
        <f t="shared" si="96"/>
        <v xml:space="preserve">  </v>
      </c>
      <c r="K273" s="2" t="str">
        <f t="shared" si="103"/>
        <v xml:space="preserve">  </v>
      </c>
      <c r="L273" s="3" t="str">
        <f t="shared" si="97"/>
        <v xml:space="preserve">  </v>
      </c>
      <c r="M273" s="3" t="str">
        <f t="shared" si="104"/>
        <v xml:space="preserve">  </v>
      </c>
      <c r="N273" s="3" t="str">
        <f t="shared" si="88"/>
        <v xml:space="preserve">  </v>
      </c>
      <c r="O273" s="3" t="str">
        <f t="shared" si="98"/>
        <v xml:space="preserve">  </v>
      </c>
      <c r="P273" s="3" t="str">
        <f t="shared" si="90"/>
        <v xml:space="preserve">  </v>
      </c>
      <c r="Q273" s="4"/>
      <c r="R273" s="9"/>
      <c r="S273" s="6" t="str">
        <f t="shared" si="99"/>
        <v xml:space="preserve">  </v>
      </c>
      <c r="T273" s="5" t="str">
        <f t="shared" si="91"/>
        <v xml:space="preserve">  </v>
      </c>
      <c r="U273" s="9"/>
      <c r="V273" s="2" t="str">
        <f t="shared" si="100"/>
        <v xml:space="preserve">  </v>
      </c>
      <c r="W273" s="2" t="str">
        <f t="shared" si="92"/>
        <v xml:space="preserve">  </v>
      </c>
      <c r="X273" s="4"/>
      <c r="Y273" s="1" t="str">
        <f t="shared" si="105"/>
        <v xml:space="preserve">  </v>
      </c>
      <c r="Z273" s="1" t="str">
        <f t="shared" si="101"/>
        <v xml:space="preserve">  </v>
      </c>
      <c r="AA273" s="3" t="str">
        <f t="shared" si="89"/>
        <v xml:space="preserve">  </v>
      </c>
      <c r="AB273" s="3" t="str">
        <f t="shared" si="106"/>
        <v xml:space="preserve">  </v>
      </c>
      <c r="AC273" s="3" t="str">
        <f t="shared" si="107"/>
        <v xml:space="preserve">  </v>
      </c>
      <c r="AD273" s="4"/>
    </row>
    <row r="274" spans="2:30" x14ac:dyDescent="0.25">
      <c r="B274" t="str">
        <f t="shared" si="93"/>
        <v xml:space="preserve">  </v>
      </c>
      <c r="C274" s="4"/>
      <c r="D274" s="1" t="str">
        <f t="shared" si="102"/>
        <v xml:space="preserve">  </v>
      </c>
      <c r="E274" s="1">
        <f t="shared" si="87"/>
        <v>0</v>
      </c>
      <c r="F274" s="1" t="str">
        <f t="shared" si="94"/>
        <v xml:space="preserve">  </v>
      </c>
      <c r="G274" s="1" t="str">
        <f t="shared" si="95"/>
        <v xml:space="preserve">  </v>
      </c>
      <c r="I274" s="8"/>
      <c r="J274" s="7" t="str">
        <f t="shared" si="96"/>
        <v xml:space="preserve">  </v>
      </c>
      <c r="K274" s="2" t="str">
        <f t="shared" si="103"/>
        <v xml:space="preserve">  </v>
      </c>
      <c r="L274" s="3" t="str">
        <f t="shared" si="97"/>
        <v xml:space="preserve">  </v>
      </c>
      <c r="M274" s="3" t="str">
        <f t="shared" si="104"/>
        <v xml:space="preserve">  </v>
      </c>
      <c r="N274" s="3" t="str">
        <f t="shared" si="88"/>
        <v xml:space="preserve">  </v>
      </c>
      <c r="O274" s="3" t="str">
        <f t="shared" si="98"/>
        <v xml:space="preserve">  </v>
      </c>
      <c r="P274" s="3" t="str">
        <f t="shared" si="90"/>
        <v xml:space="preserve">  </v>
      </c>
      <c r="Q274" s="4"/>
      <c r="R274" s="9"/>
      <c r="S274" s="6" t="str">
        <f t="shared" si="99"/>
        <v xml:space="preserve">  </v>
      </c>
      <c r="T274" s="5" t="str">
        <f t="shared" si="91"/>
        <v xml:space="preserve">  </v>
      </c>
      <c r="U274" s="9"/>
      <c r="V274" s="2" t="str">
        <f t="shared" si="100"/>
        <v xml:space="preserve">  </v>
      </c>
      <c r="W274" s="2" t="str">
        <f t="shared" si="92"/>
        <v xml:space="preserve">  </v>
      </c>
      <c r="X274" s="4"/>
      <c r="Y274" s="1" t="str">
        <f t="shared" si="105"/>
        <v xml:space="preserve">  </v>
      </c>
      <c r="Z274" s="1" t="str">
        <f t="shared" si="101"/>
        <v xml:space="preserve">  </v>
      </c>
      <c r="AA274" s="3" t="str">
        <f t="shared" si="89"/>
        <v xml:space="preserve">  </v>
      </c>
      <c r="AB274" s="3" t="str">
        <f t="shared" si="106"/>
        <v xml:space="preserve">  </v>
      </c>
      <c r="AC274" s="3" t="str">
        <f t="shared" si="107"/>
        <v xml:space="preserve">  </v>
      </c>
      <c r="AD274" s="4"/>
    </row>
    <row r="275" spans="2:30" x14ac:dyDescent="0.25">
      <c r="B275" t="str">
        <f t="shared" si="93"/>
        <v xml:space="preserve">  </v>
      </c>
      <c r="C275" s="4"/>
      <c r="D275" s="1" t="str">
        <f t="shared" si="102"/>
        <v xml:space="preserve">  </v>
      </c>
      <c r="E275" s="1">
        <f t="shared" si="87"/>
        <v>0</v>
      </c>
      <c r="F275" s="1" t="str">
        <f t="shared" si="94"/>
        <v xml:space="preserve">  </v>
      </c>
      <c r="G275" s="1" t="str">
        <f t="shared" si="95"/>
        <v xml:space="preserve">  </v>
      </c>
      <c r="I275" s="8"/>
      <c r="J275" s="7" t="str">
        <f t="shared" si="96"/>
        <v xml:space="preserve">  </v>
      </c>
      <c r="K275" s="2" t="str">
        <f t="shared" si="103"/>
        <v xml:space="preserve">  </v>
      </c>
      <c r="L275" s="3" t="str">
        <f t="shared" si="97"/>
        <v xml:space="preserve">  </v>
      </c>
      <c r="M275" s="3" t="str">
        <f t="shared" si="104"/>
        <v xml:space="preserve">  </v>
      </c>
      <c r="N275" s="3" t="str">
        <f t="shared" si="88"/>
        <v xml:space="preserve">  </v>
      </c>
      <c r="O275" s="3" t="str">
        <f t="shared" si="98"/>
        <v xml:space="preserve">  </v>
      </c>
      <c r="P275" s="3" t="str">
        <f t="shared" si="90"/>
        <v xml:space="preserve">  </v>
      </c>
      <c r="Q275" s="4"/>
      <c r="R275" s="9"/>
      <c r="S275" s="6" t="str">
        <f t="shared" si="99"/>
        <v xml:space="preserve">  </v>
      </c>
      <c r="T275" s="5" t="str">
        <f t="shared" si="91"/>
        <v xml:space="preserve">  </v>
      </c>
      <c r="U275" s="9"/>
      <c r="V275" s="2" t="str">
        <f t="shared" si="100"/>
        <v xml:space="preserve">  </v>
      </c>
      <c r="W275" s="2" t="str">
        <f t="shared" si="92"/>
        <v xml:space="preserve">  </v>
      </c>
      <c r="X275" s="4"/>
      <c r="Y275" s="1" t="str">
        <f t="shared" si="105"/>
        <v xml:space="preserve">  </v>
      </c>
      <c r="Z275" s="1" t="str">
        <f t="shared" si="101"/>
        <v xml:space="preserve">  </v>
      </c>
      <c r="AA275" s="3" t="str">
        <f t="shared" si="89"/>
        <v xml:space="preserve">  </v>
      </c>
      <c r="AB275" s="3" t="str">
        <f t="shared" si="106"/>
        <v xml:space="preserve">  </v>
      </c>
      <c r="AC275" s="3" t="str">
        <f t="shared" si="107"/>
        <v xml:space="preserve">  </v>
      </c>
      <c r="AD275" s="4"/>
    </row>
    <row r="276" spans="2:30" x14ac:dyDescent="0.25">
      <c r="B276" t="str">
        <f t="shared" si="93"/>
        <v xml:space="preserve">  </v>
      </c>
      <c r="C276" s="4"/>
      <c r="D276" s="1" t="str">
        <f t="shared" si="102"/>
        <v xml:space="preserve">  </v>
      </c>
      <c r="E276" s="1">
        <f t="shared" si="87"/>
        <v>0</v>
      </c>
      <c r="F276" s="1" t="str">
        <f t="shared" si="94"/>
        <v xml:space="preserve">  </v>
      </c>
      <c r="G276" s="1" t="str">
        <f t="shared" si="95"/>
        <v xml:space="preserve">  </v>
      </c>
      <c r="I276" s="8"/>
      <c r="J276" s="7" t="str">
        <f t="shared" si="96"/>
        <v xml:space="preserve">  </v>
      </c>
      <c r="K276" s="2" t="str">
        <f t="shared" si="103"/>
        <v xml:space="preserve">  </v>
      </c>
      <c r="L276" s="3" t="str">
        <f t="shared" si="97"/>
        <v xml:space="preserve">  </v>
      </c>
      <c r="M276" s="3" t="str">
        <f t="shared" si="104"/>
        <v xml:space="preserve">  </v>
      </c>
      <c r="N276" s="3" t="str">
        <f t="shared" si="88"/>
        <v xml:space="preserve">  </v>
      </c>
      <c r="O276" s="3" t="str">
        <f t="shared" si="98"/>
        <v xml:space="preserve">  </v>
      </c>
      <c r="P276" s="3" t="str">
        <f t="shared" si="90"/>
        <v xml:space="preserve">  </v>
      </c>
      <c r="Q276" s="4"/>
      <c r="R276" s="9"/>
      <c r="S276" s="6" t="str">
        <f t="shared" si="99"/>
        <v xml:space="preserve">  </v>
      </c>
      <c r="T276" s="5" t="str">
        <f t="shared" si="91"/>
        <v xml:space="preserve">  </v>
      </c>
      <c r="U276" s="9"/>
      <c r="V276" s="2" t="str">
        <f t="shared" si="100"/>
        <v xml:space="preserve">  </v>
      </c>
      <c r="W276" s="2" t="str">
        <f t="shared" si="92"/>
        <v xml:space="preserve">  </v>
      </c>
      <c r="X276" s="4"/>
      <c r="Y276" s="1" t="str">
        <f t="shared" si="105"/>
        <v xml:space="preserve">  </v>
      </c>
      <c r="Z276" s="1" t="str">
        <f t="shared" si="101"/>
        <v xml:space="preserve">  </v>
      </c>
      <c r="AA276" s="3" t="str">
        <f t="shared" si="89"/>
        <v xml:space="preserve">  </v>
      </c>
      <c r="AB276" s="3" t="str">
        <f t="shared" si="106"/>
        <v xml:space="preserve">  </v>
      </c>
      <c r="AC276" s="3" t="str">
        <f t="shared" si="107"/>
        <v xml:space="preserve">  </v>
      </c>
      <c r="AD276" s="4"/>
    </row>
    <row r="277" spans="2:30" x14ac:dyDescent="0.25">
      <c r="B277" t="str">
        <f t="shared" si="93"/>
        <v xml:space="preserve">  </v>
      </c>
      <c r="C277" s="4"/>
      <c r="D277" s="1" t="str">
        <f t="shared" si="102"/>
        <v xml:space="preserve">  </v>
      </c>
      <c r="E277" s="1">
        <f t="shared" si="87"/>
        <v>0</v>
      </c>
      <c r="F277" s="1" t="str">
        <f t="shared" si="94"/>
        <v xml:space="preserve">  </v>
      </c>
      <c r="G277" s="1" t="str">
        <f t="shared" si="95"/>
        <v xml:space="preserve">  </v>
      </c>
      <c r="I277" s="8"/>
      <c r="J277" s="7" t="str">
        <f t="shared" si="96"/>
        <v xml:space="preserve">  </v>
      </c>
      <c r="K277" s="2" t="str">
        <f t="shared" si="103"/>
        <v xml:space="preserve">  </v>
      </c>
      <c r="L277" s="3" t="str">
        <f t="shared" si="97"/>
        <v xml:space="preserve">  </v>
      </c>
      <c r="M277" s="3" t="str">
        <f t="shared" si="104"/>
        <v xml:space="preserve">  </v>
      </c>
      <c r="N277" s="3" t="str">
        <f t="shared" si="88"/>
        <v xml:space="preserve">  </v>
      </c>
      <c r="O277" s="3" t="str">
        <f t="shared" si="98"/>
        <v xml:space="preserve">  </v>
      </c>
      <c r="P277" s="3" t="str">
        <f t="shared" si="90"/>
        <v xml:space="preserve">  </v>
      </c>
      <c r="Q277" s="4"/>
      <c r="R277" s="9"/>
      <c r="S277" s="6" t="str">
        <f t="shared" si="99"/>
        <v xml:space="preserve">  </v>
      </c>
      <c r="T277" s="5" t="str">
        <f t="shared" si="91"/>
        <v xml:space="preserve">  </v>
      </c>
      <c r="U277" s="9"/>
      <c r="V277" s="2" t="str">
        <f t="shared" si="100"/>
        <v xml:space="preserve">  </v>
      </c>
      <c r="W277" s="2" t="str">
        <f t="shared" si="92"/>
        <v xml:space="preserve">  </v>
      </c>
      <c r="X277" s="4"/>
      <c r="Y277" s="1" t="str">
        <f t="shared" si="105"/>
        <v xml:space="preserve">  </v>
      </c>
      <c r="Z277" s="1" t="str">
        <f t="shared" si="101"/>
        <v xml:space="preserve">  </v>
      </c>
      <c r="AA277" s="3" t="str">
        <f t="shared" si="89"/>
        <v xml:space="preserve">  </v>
      </c>
      <c r="AB277" s="3" t="str">
        <f t="shared" si="106"/>
        <v xml:space="preserve">  </v>
      </c>
      <c r="AC277" s="3" t="str">
        <f t="shared" si="107"/>
        <v xml:space="preserve">  </v>
      </c>
      <c r="AD277" s="4"/>
    </row>
    <row r="278" spans="2:30" x14ac:dyDescent="0.25">
      <c r="B278" t="str">
        <f t="shared" si="93"/>
        <v xml:space="preserve">  </v>
      </c>
      <c r="C278" s="4"/>
      <c r="D278" s="1" t="str">
        <f t="shared" si="102"/>
        <v xml:space="preserve">  </v>
      </c>
      <c r="E278" s="1">
        <f t="shared" si="87"/>
        <v>0</v>
      </c>
      <c r="F278" s="1" t="str">
        <f t="shared" si="94"/>
        <v xml:space="preserve">  </v>
      </c>
      <c r="G278" s="1" t="str">
        <f t="shared" si="95"/>
        <v xml:space="preserve">  </v>
      </c>
      <c r="I278" s="8"/>
      <c r="J278" s="7" t="str">
        <f t="shared" si="96"/>
        <v xml:space="preserve">  </v>
      </c>
      <c r="K278" s="2" t="str">
        <f t="shared" si="103"/>
        <v xml:space="preserve">  </v>
      </c>
      <c r="L278" s="3" t="str">
        <f t="shared" si="97"/>
        <v xml:space="preserve">  </v>
      </c>
      <c r="M278" s="3" t="str">
        <f t="shared" si="104"/>
        <v xml:space="preserve">  </v>
      </c>
      <c r="N278" s="3" t="str">
        <f t="shared" si="88"/>
        <v xml:space="preserve">  </v>
      </c>
      <c r="O278" s="3" t="str">
        <f t="shared" si="98"/>
        <v xml:space="preserve">  </v>
      </c>
      <c r="P278" s="3" t="str">
        <f t="shared" si="90"/>
        <v xml:space="preserve">  </v>
      </c>
      <c r="Q278" s="4"/>
      <c r="R278" s="9"/>
      <c r="S278" s="6" t="str">
        <f t="shared" si="99"/>
        <v xml:space="preserve">  </v>
      </c>
      <c r="T278" s="5" t="str">
        <f t="shared" si="91"/>
        <v xml:space="preserve">  </v>
      </c>
      <c r="U278" s="9"/>
      <c r="V278" s="2" t="str">
        <f t="shared" si="100"/>
        <v xml:space="preserve">  </v>
      </c>
      <c r="W278" s="2" t="str">
        <f t="shared" si="92"/>
        <v xml:space="preserve">  </v>
      </c>
      <c r="X278" s="4"/>
      <c r="Y278" s="1" t="str">
        <f t="shared" si="105"/>
        <v xml:space="preserve">  </v>
      </c>
      <c r="Z278" s="1" t="str">
        <f t="shared" si="101"/>
        <v xml:space="preserve">  </v>
      </c>
      <c r="AA278" s="3" t="str">
        <f t="shared" si="89"/>
        <v xml:space="preserve">  </v>
      </c>
      <c r="AB278" s="3" t="str">
        <f t="shared" si="106"/>
        <v xml:space="preserve">  </v>
      </c>
      <c r="AC278" s="3" t="str">
        <f t="shared" si="107"/>
        <v xml:space="preserve">  </v>
      </c>
      <c r="AD278" s="4"/>
    </row>
    <row r="279" spans="2:30" x14ac:dyDescent="0.25">
      <c r="B279" t="str">
        <f t="shared" si="93"/>
        <v xml:space="preserve">  </v>
      </c>
      <c r="C279" s="4"/>
      <c r="D279" s="1" t="str">
        <f t="shared" si="102"/>
        <v xml:space="preserve">  </v>
      </c>
      <c r="E279" s="1">
        <f t="shared" si="87"/>
        <v>0</v>
      </c>
      <c r="F279" s="1" t="str">
        <f t="shared" si="94"/>
        <v xml:space="preserve">  </v>
      </c>
      <c r="G279" s="1" t="str">
        <f t="shared" si="95"/>
        <v xml:space="preserve">  </v>
      </c>
      <c r="I279" s="8"/>
      <c r="J279" s="7" t="str">
        <f t="shared" si="96"/>
        <v xml:space="preserve">  </v>
      </c>
      <c r="K279" s="2" t="str">
        <f t="shared" si="103"/>
        <v xml:space="preserve">  </v>
      </c>
      <c r="L279" s="3" t="str">
        <f t="shared" si="97"/>
        <v xml:space="preserve">  </v>
      </c>
      <c r="M279" s="3" t="str">
        <f t="shared" si="104"/>
        <v xml:space="preserve">  </v>
      </c>
      <c r="N279" s="3" t="str">
        <f t="shared" si="88"/>
        <v xml:space="preserve">  </v>
      </c>
      <c r="O279" s="3" t="str">
        <f t="shared" si="98"/>
        <v xml:space="preserve">  </v>
      </c>
      <c r="P279" s="3" t="str">
        <f t="shared" si="90"/>
        <v xml:space="preserve">  </v>
      </c>
      <c r="Q279" s="4"/>
      <c r="R279" s="9"/>
      <c r="S279" s="6" t="str">
        <f t="shared" si="99"/>
        <v xml:space="preserve">  </v>
      </c>
      <c r="T279" s="5" t="str">
        <f t="shared" si="91"/>
        <v xml:space="preserve">  </v>
      </c>
      <c r="U279" s="9"/>
      <c r="V279" s="2" t="str">
        <f t="shared" si="100"/>
        <v xml:space="preserve">  </v>
      </c>
      <c r="W279" s="2" t="str">
        <f t="shared" si="92"/>
        <v xml:space="preserve">  </v>
      </c>
      <c r="X279" s="4"/>
      <c r="Y279" s="1" t="str">
        <f t="shared" si="105"/>
        <v xml:space="preserve">  </v>
      </c>
      <c r="Z279" s="1" t="str">
        <f t="shared" si="101"/>
        <v xml:space="preserve">  </v>
      </c>
      <c r="AA279" s="3" t="str">
        <f t="shared" si="89"/>
        <v xml:space="preserve">  </v>
      </c>
      <c r="AB279" s="3" t="str">
        <f t="shared" si="106"/>
        <v xml:space="preserve">  </v>
      </c>
      <c r="AC279" s="3" t="str">
        <f t="shared" si="107"/>
        <v xml:space="preserve">  </v>
      </c>
      <c r="AD279" s="4"/>
    </row>
    <row r="280" spans="2:30" x14ac:dyDescent="0.25">
      <c r="B280" t="str">
        <f t="shared" si="93"/>
        <v xml:space="preserve">  </v>
      </c>
      <c r="C280" s="4"/>
      <c r="D280" s="1" t="str">
        <f t="shared" si="102"/>
        <v xml:space="preserve">  </v>
      </c>
      <c r="E280" s="1">
        <f t="shared" si="87"/>
        <v>0</v>
      </c>
      <c r="F280" s="1" t="str">
        <f t="shared" si="94"/>
        <v xml:space="preserve">  </v>
      </c>
      <c r="G280" s="1" t="str">
        <f t="shared" si="95"/>
        <v xml:space="preserve">  </v>
      </c>
      <c r="I280" s="8"/>
      <c r="J280" s="7" t="str">
        <f t="shared" si="96"/>
        <v xml:space="preserve">  </v>
      </c>
      <c r="K280" s="2" t="str">
        <f t="shared" si="103"/>
        <v xml:space="preserve">  </v>
      </c>
      <c r="L280" s="3" t="str">
        <f t="shared" si="97"/>
        <v xml:space="preserve">  </v>
      </c>
      <c r="M280" s="3" t="str">
        <f t="shared" si="104"/>
        <v xml:space="preserve">  </v>
      </c>
      <c r="N280" s="3" t="str">
        <f t="shared" si="88"/>
        <v xml:space="preserve">  </v>
      </c>
      <c r="O280" s="3" t="str">
        <f t="shared" si="98"/>
        <v xml:space="preserve">  </v>
      </c>
      <c r="P280" s="3" t="str">
        <f t="shared" si="90"/>
        <v xml:space="preserve">  </v>
      </c>
      <c r="Q280" s="4"/>
      <c r="R280" s="9"/>
      <c r="S280" s="6" t="str">
        <f t="shared" si="99"/>
        <v xml:space="preserve">  </v>
      </c>
      <c r="T280" s="5" t="str">
        <f t="shared" si="91"/>
        <v xml:space="preserve">  </v>
      </c>
      <c r="U280" s="9"/>
      <c r="V280" s="2" t="str">
        <f t="shared" si="100"/>
        <v xml:space="preserve">  </v>
      </c>
      <c r="W280" s="2" t="str">
        <f t="shared" si="92"/>
        <v xml:space="preserve">  </v>
      </c>
      <c r="X280" s="4"/>
      <c r="Y280" s="1" t="str">
        <f t="shared" si="105"/>
        <v xml:space="preserve">  </v>
      </c>
      <c r="Z280" s="1" t="str">
        <f t="shared" si="101"/>
        <v xml:space="preserve">  </v>
      </c>
      <c r="AA280" s="3" t="str">
        <f t="shared" si="89"/>
        <v xml:space="preserve">  </v>
      </c>
      <c r="AB280" s="3" t="str">
        <f t="shared" si="106"/>
        <v xml:space="preserve">  </v>
      </c>
      <c r="AC280" s="3" t="str">
        <f t="shared" si="107"/>
        <v xml:space="preserve">  </v>
      </c>
      <c r="AD280" s="4"/>
    </row>
    <row r="281" spans="2:30" x14ac:dyDescent="0.25">
      <c r="B281" t="str">
        <f t="shared" si="93"/>
        <v xml:space="preserve">  </v>
      </c>
      <c r="C281" s="4"/>
      <c r="D281" s="1" t="str">
        <f t="shared" si="102"/>
        <v xml:space="preserve">  </v>
      </c>
      <c r="E281" s="1">
        <f t="shared" si="87"/>
        <v>0</v>
      </c>
      <c r="F281" s="1" t="str">
        <f t="shared" si="94"/>
        <v xml:space="preserve">  </v>
      </c>
      <c r="G281" s="1" t="str">
        <f t="shared" si="95"/>
        <v xml:space="preserve">  </v>
      </c>
      <c r="I281" s="8"/>
      <c r="J281" s="7" t="str">
        <f t="shared" si="96"/>
        <v xml:space="preserve">  </v>
      </c>
      <c r="K281" s="2" t="str">
        <f t="shared" si="103"/>
        <v xml:space="preserve">  </v>
      </c>
      <c r="L281" s="3" t="str">
        <f t="shared" si="97"/>
        <v xml:space="preserve">  </v>
      </c>
      <c r="M281" s="3" t="str">
        <f t="shared" si="104"/>
        <v xml:space="preserve">  </v>
      </c>
      <c r="N281" s="3" t="str">
        <f t="shared" si="88"/>
        <v xml:space="preserve">  </v>
      </c>
      <c r="O281" s="3" t="str">
        <f t="shared" si="98"/>
        <v xml:space="preserve">  </v>
      </c>
      <c r="P281" s="3" t="str">
        <f t="shared" si="90"/>
        <v xml:space="preserve">  </v>
      </c>
      <c r="Q281" s="4"/>
      <c r="R281" s="9"/>
      <c r="S281" s="6" t="str">
        <f t="shared" si="99"/>
        <v xml:space="preserve">  </v>
      </c>
      <c r="T281" s="5" t="str">
        <f t="shared" si="91"/>
        <v xml:space="preserve">  </v>
      </c>
      <c r="U281" s="9"/>
      <c r="V281" s="2" t="str">
        <f t="shared" si="100"/>
        <v xml:space="preserve">  </v>
      </c>
      <c r="W281" s="2" t="str">
        <f t="shared" si="92"/>
        <v xml:space="preserve">  </v>
      </c>
      <c r="X281" s="4"/>
      <c r="Y281" s="1" t="str">
        <f t="shared" si="105"/>
        <v xml:space="preserve">  </v>
      </c>
      <c r="Z281" s="1" t="str">
        <f t="shared" si="101"/>
        <v xml:space="preserve">  </v>
      </c>
      <c r="AA281" s="3" t="str">
        <f t="shared" si="89"/>
        <v xml:space="preserve">  </v>
      </c>
      <c r="AB281" s="3" t="str">
        <f t="shared" si="106"/>
        <v xml:space="preserve">  </v>
      </c>
      <c r="AC281" s="3" t="str">
        <f t="shared" si="107"/>
        <v xml:space="preserve">  </v>
      </c>
      <c r="AD281" s="4"/>
    </row>
    <row r="282" spans="2:30" x14ac:dyDescent="0.25">
      <c r="B282" t="str">
        <f t="shared" si="93"/>
        <v xml:space="preserve">  </v>
      </c>
      <c r="C282" s="4"/>
      <c r="D282" s="1" t="str">
        <f t="shared" si="102"/>
        <v xml:space="preserve">  </v>
      </c>
      <c r="E282" s="1">
        <f t="shared" si="87"/>
        <v>0</v>
      </c>
      <c r="F282" s="1" t="str">
        <f t="shared" si="94"/>
        <v xml:space="preserve">  </v>
      </c>
      <c r="G282" s="1" t="str">
        <f t="shared" si="95"/>
        <v xml:space="preserve">  </v>
      </c>
      <c r="I282" s="8"/>
      <c r="J282" s="7" t="str">
        <f t="shared" si="96"/>
        <v xml:space="preserve">  </v>
      </c>
      <c r="K282" s="2" t="str">
        <f t="shared" si="103"/>
        <v xml:space="preserve">  </v>
      </c>
      <c r="L282" s="3" t="str">
        <f t="shared" si="97"/>
        <v xml:space="preserve">  </v>
      </c>
      <c r="M282" s="3" t="str">
        <f t="shared" si="104"/>
        <v xml:space="preserve">  </v>
      </c>
      <c r="N282" s="3" t="str">
        <f t="shared" si="88"/>
        <v xml:space="preserve">  </v>
      </c>
      <c r="O282" s="3" t="str">
        <f t="shared" si="98"/>
        <v xml:space="preserve">  </v>
      </c>
      <c r="P282" s="3" t="str">
        <f t="shared" si="90"/>
        <v xml:space="preserve">  </v>
      </c>
      <c r="Q282" s="4"/>
      <c r="R282" s="9"/>
      <c r="S282" s="6" t="str">
        <f t="shared" si="99"/>
        <v xml:space="preserve">  </v>
      </c>
      <c r="T282" s="5" t="str">
        <f t="shared" si="91"/>
        <v xml:space="preserve">  </v>
      </c>
      <c r="U282" s="9"/>
      <c r="V282" s="2" t="str">
        <f t="shared" si="100"/>
        <v xml:space="preserve">  </v>
      </c>
      <c r="W282" s="2" t="str">
        <f t="shared" si="92"/>
        <v xml:space="preserve">  </v>
      </c>
      <c r="X282" s="4"/>
      <c r="Y282" s="1" t="str">
        <f t="shared" si="105"/>
        <v xml:space="preserve">  </v>
      </c>
      <c r="Z282" s="1" t="str">
        <f t="shared" si="101"/>
        <v xml:space="preserve">  </v>
      </c>
      <c r="AA282" s="3" t="str">
        <f t="shared" si="89"/>
        <v xml:space="preserve">  </v>
      </c>
      <c r="AB282" s="3" t="str">
        <f t="shared" si="106"/>
        <v xml:space="preserve">  </v>
      </c>
      <c r="AC282" s="3" t="str">
        <f t="shared" si="107"/>
        <v xml:space="preserve">  </v>
      </c>
      <c r="AD282" s="4"/>
    </row>
    <row r="283" spans="2:30" x14ac:dyDescent="0.25">
      <c r="B283" t="str">
        <f t="shared" si="93"/>
        <v xml:space="preserve">  </v>
      </c>
      <c r="C283" s="4"/>
      <c r="D283" s="1" t="str">
        <f t="shared" si="102"/>
        <v xml:space="preserve">  </v>
      </c>
      <c r="E283" s="1">
        <f t="shared" si="87"/>
        <v>0</v>
      </c>
      <c r="F283" s="1" t="str">
        <f t="shared" si="94"/>
        <v xml:space="preserve">  </v>
      </c>
      <c r="G283" s="1" t="str">
        <f t="shared" si="95"/>
        <v xml:space="preserve">  </v>
      </c>
      <c r="I283" s="8"/>
      <c r="J283" s="7" t="str">
        <f t="shared" si="96"/>
        <v xml:space="preserve">  </v>
      </c>
      <c r="K283" s="2" t="str">
        <f t="shared" si="103"/>
        <v xml:space="preserve">  </v>
      </c>
      <c r="L283" s="3" t="str">
        <f t="shared" si="97"/>
        <v xml:space="preserve">  </v>
      </c>
      <c r="M283" s="3" t="str">
        <f t="shared" si="104"/>
        <v xml:space="preserve">  </v>
      </c>
      <c r="N283" s="3" t="str">
        <f t="shared" si="88"/>
        <v xml:space="preserve">  </v>
      </c>
      <c r="O283" s="3" t="str">
        <f t="shared" si="98"/>
        <v xml:space="preserve">  </v>
      </c>
      <c r="P283" s="3" t="str">
        <f t="shared" si="90"/>
        <v xml:space="preserve">  </v>
      </c>
      <c r="Q283" s="4"/>
      <c r="R283" s="9"/>
      <c r="S283" s="6" t="str">
        <f t="shared" si="99"/>
        <v xml:space="preserve">  </v>
      </c>
      <c r="T283" s="5" t="str">
        <f t="shared" si="91"/>
        <v xml:space="preserve">  </v>
      </c>
      <c r="U283" s="9"/>
      <c r="V283" s="2" t="str">
        <f t="shared" si="100"/>
        <v xml:space="preserve">  </v>
      </c>
      <c r="W283" s="2" t="str">
        <f t="shared" si="92"/>
        <v xml:space="preserve">  </v>
      </c>
      <c r="X283" s="4"/>
      <c r="Y283" s="1" t="str">
        <f t="shared" si="105"/>
        <v xml:space="preserve">  </v>
      </c>
      <c r="Z283" s="1" t="str">
        <f t="shared" si="101"/>
        <v xml:space="preserve">  </v>
      </c>
      <c r="AA283" s="3" t="str">
        <f t="shared" si="89"/>
        <v xml:space="preserve">  </v>
      </c>
      <c r="AB283" s="3" t="str">
        <f t="shared" si="106"/>
        <v xml:space="preserve">  </v>
      </c>
      <c r="AC283" s="3" t="str">
        <f t="shared" si="107"/>
        <v xml:space="preserve">  </v>
      </c>
      <c r="AD283" s="4"/>
    </row>
    <row r="284" spans="2:30" x14ac:dyDescent="0.25">
      <c r="B284" t="str">
        <f t="shared" si="93"/>
        <v xml:space="preserve">  </v>
      </c>
      <c r="C284" s="4"/>
      <c r="D284" s="1" t="str">
        <f t="shared" si="102"/>
        <v xml:space="preserve">  </v>
      </c>
      <c r="E284" s="1">
        <f t="shared" si="87"/>
        <v>0</v>
      </c>
      <c r="F284" s="1" t="str">
        <f t="shared" si="94"/>
        <v xml:space="preserve">  </v>
      </c>
      <c r="G284" s="1" t="str">
        <f t="shared" si="95"/>
        <v xml:space="preserve">  </v>
      </c>
      <c r="I284" s="8"/>
      <c r="J284" s="7" t="str">
        <f t="shared" si="96"/>
        <v xml:space="preserve">  </v>
      </c>
      <c r="K284" s="2" t="str">
        <f t="shared" si="103"/>
        <v xml:space="preserve">  </v>
      </c>
      <c r="L284" s="3" t="str">
        <f t="shared" si="97"/>
        <v xml:space="preserve">  </v>
      </c>
      <c r="M284" s="3" t="str">
        <f t="shared" si="104"/>
        <v xml:space="preserve">  </v>
      </c>
      <c r="N284" s="3" t="str">
        <f t="shared" si="88"/>
        <v xml:space="preserve">  </v>
      </c>
      <c r="O284" s="3" t="str">
        <f t="shared" si="98"/>
        <v xml:space="preserve">  </v>
      </c>
      <c r="P284" s="3" t="str">
        <f t="shared" si="90"/>
        <v xml:space="preserve">  </v>
      </c>
      <c r="Q284" s="4"/>
      <c r="R284" s="9"/>
      <c r="S284" s="6" t="str">
        <f t="shared" si="99"/>
        <v xml:space="preserve">  </v>
      </c>
      <c r="T284" s="5" t="str">
        <f t="shared" si="91"/>
        <v xml:space="preserve">  </v>
      </c>
      <c r="U284" s="9"/>
      <c r="V284" s="2" t="str">
        <f t="shared" si="100"/>
        <v xml:space="preserve">  </v>
      </c>
      <c r="W284" s="2" t="str">
        <f t="shared" si="92"/>
        <v xml:space="preserve">  </v>
      </c>
      <c r="X284" s="4"/>
      <c r="Y284" s="1" t="str">
        <f t="shared" si="105"/>
        <v xml:space="preserve">  </v>
      </c>
      <c r="Z284" s="1" t="str">
        <f t="shared" si="101"/>
        <v xml:space="preserve">  </v>
      </c>
      <c r="AA284" s="3" t="str">
        <f t="shared" si="89"/>
        <v xml:space="preserve">  </v>
      </c>
      <c r="AB284" s="3" t="str">
        <f t="shared" si="106"/>
        <v xml:space="preserve">  </v>
      </c>
      <c r="AC284" s="3" t="str">
        <f t="shared" si="107"/>
        <v xml:space="preserve">  </v>
      </c>
      <c r="AD284" s="4"/>
    </row>
    <row r="285" spans="2:30" x14ac:dyDescent="0.25">
      <c r="B285" t="str">
        <f t="shared" si="93"/>
        <v xml:space="preserve">  </v>
      </c>
      <c r="C285" s="4"/>
      <c r="D285" s="1" t="str">
        <f t="shared" si="102"/>
        <v xml:space="preserve">  </v>
      </c>
      <c r="E285" s="1">
        <f t="shared" si="87"/>
        <v>0</v>
      </c>
      <c r="F285" s="1" t="str">
        <f t="shared" si="94"/>
        <v xml:space="preserve">  </v>
      </c>
      <c r="G285" s="1" t="str">
        <f t="shared" si="95"/>
        <v xml:space="preserve">  </v>
      </c>
      <c r="I285" s="8"/>
      <c r="J285" s="7" t="str">
        <f t="shared" si="96"/>
        <v xml:space="preserve">  </v>
      </c>
      <c r="K285" s="2" t="str">
        <f t="shared" si="103"/>
        <v xml:space="preserve">  </v>
      </c>
      <c r="L285" s="3" t="str">
        <f t="shared" si="97"/>
        <v xml:space="preserve">  </v>
      </c>
      <c r="M285" s="3" t="str">
        <f t="shared" si="104"/>
        <v xml:space="preserve">  </v>
      </c>
      <c r="N285" s="3" t="str">
        <f t="shared" si="88"/>
        <v xml:space="preserve">  </v>
      </c>
      <c r="O285" s="3" t="str">
        <f t="shared" si="98"/>
        <v xml:space="preserve">  </v>
      </c>
      <c r="P285" s="3" t="str">
        <f t="shared" si="90"/>
        <v xml:space="preserve">  </v>
      </c>
      <c r="Q285" s="4"/>
      <c r="R285" s="9"/>
      <c r="S285" s="6" t="str">
        <f t="shared" si="99"/>
        <v xml:space="preserve">  </v>
      </c>
      <c r="T285" s="5" t="str">
        <f t="shared" si="91"/>
        <v xml:space="preserve">  </v>
      </c>
      <c r="U285" s="9"/>
      <c r="V285" s="2" t="str">
        <f t="shared" si="100"/>
        <v xml:space="preserve">  </v>
      </c>
      <c r="W285" s="2" t="str">
        <f t="shared" si="92"/>
        <v xml:space="preserve">  </v>
      </c>
      <c r="X285" s="4"/>
      <c r="Y285" s="1" t="str">
        <f t="shared" si="105"/>
        <v xml:space="preserve">  </v>
      </c>
      <c r="Z285" s="1" t="str">
        <f t="shared" si="101"/>
        <v xml:space="preserve">  </v>
      </c>
      <c r="AA285" s="3" t="str">
        <f t="shared" si="89"/>
        <v xml:space="preserve">  </v>
      </c>
      <c r="AB285" s="3" t="str">
        <f t="shared" si="106"/>
        <v xml:space="preserve">  </v>
      </c>
      <c r="AC285" s="3" t="str">
        <f t="shared" si="107"/>
        <v xml:space="preserve">  </v>
      </c>
      <c r="AD285" s="4"/>
    </row>
    <row r="286" spans="2:30" x14ac:dyDescent="0.25">
      <c r="B286" t="str">
        <f t="shared" si="93"/>
        <v xml:space="preserve">  </v>
      </c>
      <c r="C286" s="4"/>
      <c r="D286" s="1" t="str">
        <f t="shared" si="102"/>
        <v xml:space="preserve">  </v>
      </c>
      <c r="E286" s="1">
        <f t="shared" si="87"/>
        <v>0</v>
      </c>
      <c r="F286" s="1" t="str">
        <f t="shared" si="94"/>
        <v xml:space="preserve">  </v>
      </c>
      <c r="G286" s="1" t="str">
        <f t="shared" si="95"/>
        <v xml:space="preserve">  </v>
      </c>
      <c r="I286" s="8"/>
      <c r="J286" s="7" t="str">
        <f t="shared" si="96"/>
        <v xml:space="preserve">  </v>
      </c>
      <c r="K286" s="2" t="str">
        <f t="shared" si="103"/>
        <v xml:space="preserve">  </v>
      </c>
      <c r="L286" s="3" t="str">
        <f t="shared" si="97"/>
        <v xml:space="preserve">  </v>
      </c>
      <c r="M286" s="3" t="str">
        <f t="shared" si="104"/>
        <v xml:space="preserve">  </v>
      </c>
      <c r="N286" s="3" t="str">
        <f t="shared" si="88"/>
        <v xml:space="preserve">  </v>
      </c>
      <c r="O286" s="3" t="str">
        <f t="shared" si="98"/>
        <v xml:space="preserve">  </v>
      </c>
      <c r="P286" s="3" t="str">
        <f t="shared" si="90"/>
        <v xml:space="preserve">  </v>
      </c>
      <c r="Q286" s="4"/>
      <c r="R286" s="9"/>
      <c r="S286" s="6" t="str">
        <f t="shared" si="99"/>
        <v xml:space="preserve">  </v>
      </c>
      <c r="T286" s="5" t="str">
        <f t="shared" si="91"/>
        <v xml:space="preserve">  </v>
      </c>
      <c r="U286" s="9"/>
      <c r="V286" s="2" t="str">
        <f t="shared" si="100"/>
        <v xml:space="preserve">  </v>
      </c>
      <c r="W286" s="2" t="str">
        <f t="shared" si="92"/>
        <v xml:space="preserve">  </v>
      </c>
      <c r="X286" s="4"/>
      <c r="Y286" s="1" t="str">
        <f t="shared" si="105"/>
        <v xml:space="preserve">  </v>
      </c>
      <c r="Z286" s="1" t="str">
        <f t="shared" si="101"/>
        <v xml:space="preserve">  </v>
      </c>
      <c r="AA286" s="3" t="str">
        <f t="shared" si="89"/>
        <v xml:space="preserve">  </v>
      </c>
      <c r="AB286" s="3" t="str">
        <f t="shared" si="106"/>
        <v xml:space="preserve">  </v>
      </c>
      <c r="AC286" s="3" t="str">
        <f t="shared" si="107"/>
        <v xml:space="preserve">  </v>
      </c>
      <c r="AD286" s="4"/>
    </row>
    <row r="287" spans="2:30" x14ac:dyDescent="0.25">
      <c r="B287" t="str">
        <f t="shared" si="93"/>
        <v xml:space="preserve">  </v>
      </c>
      <c r="C287" s="4"/>
      <c r="D287" s="1" t="str">
        <f t="shared" si="102"/>
        <v xml:space="preserve">  </v>
      </c>
      <c r="E287" s="1">
        <f t="shared" si="87"/>
        <v>0</v>
      </c>
      <c r="F287" s="1" t="str">
        <f t="shared" si="94"/>
        <v xml:space="preserve">  </v>
      </c>
      <c r="G287" s="1" t="str">
        <f t="shared" si="95"/>
        <v xml:space="preserve">  </v>
      </c>
      <c r="I287" s="8"/>
      <c r="J287" s="7" t="str">
        <f t="shared" si="96"/>
        <v xml:space="preserve">  </v>
      </c>
      <c r="K287" s="2" t="str">
        <f t="shared" si="103"/>
        <v xml:space="preserve">  </v>
      </c>
      <c r="L287" s="3" t="str">
        <f t="shared" si="97"/>
        <v xml:space="preserve">  </v>
      </c>
      <c r="M287" s="3" t="str">
        <f t="shared" si="104"/>
        <v xml:space="preserve">  </v>
      </c>
      <c r="N287" s="3" t="str">
        <f t="shared" si="88"/>
        <v xml:space="preserve">  </v>
      </c>
      <c r="O287" s="3" t="str">
        <f t="shared" si="98"/>
        <v xml:space="preserve">  </v>
      </c>
      <c r="P287" s="3" t="str">
        <f t="shared" si="90"/>
        <v xml:space="preserve">  </v>
      </c>
      <c r="Q287" s="4"/>
      <c r="R287" s="9"/>
      <c r="S287" s="6" t="str">
        <f t="shared" si="99"/>
        <v xml:space="preserve">  </v>
      </c>
      <c r="T287" s="5" t="str">
        <f t="shared" si="91"/>
        <v xml:space="preserve">  </v>
      </c>
      <c r="U287" s="9"/>
      <c r="V287" s="2" t="str">
        <f t="shared" si="100"/>
        <v xml:space="preserve">  </v>
      </c>
      <c r="W287" s="2" t="str">
        <f t="shared" si="92"/>
        <v xml:space="preserve">  </v>
      </c>
      <c r="X287" s="4"/>
      <c r="Y287" s="1" t="str">
        <f t="shared" si="105"/>
        <v xml:space="preserve">  </v>
      </c>
      <c r="Z287" s="1" t="str">
        <f t="shared" si="101"/>
        <v xml:space="preserve">  </v>
      </c>
      <c r="AA287" s="3" t="str">
        <f t="shared" si="89"/>
        <v xml:space="preserve">  </v>
      </c>
      <c r="AB287" s="3" t="str">
        <f t="shared" si="106"/>
        <v xml:space="preserve">  </v>
      </c>
      <c r="AC287" s="3" t="str">
        <f t="shared" si="107"/>
        <v xml:space="preserve">  </v>
      </c>
      <c r="AD287" s="4"/>
    </row>
    <row r="288" spans="2:30" x14ac:dyDescent="0.25">
      <c r="B288" t="str">
        <f t="shared" si="93"/>
        <v xml:space="preserve">  </v>
      </c>
      <c r="C288" s="4"/>
      <c r="D288" s="1" t="str">
        <f t="shared" si="102"/>
        <v xml:space="preserve">  </v>
      </c>
      <c r="E288" s="1">
        <f t="shared" si="87"/>
        <v>0</v>
      </c>
      <c r="F288" s="1" t="str">
        <f t="shared" si="94"/>
        <v xml:space="preserve">  </v>
      </c>
      <c r="G288" s="1" t="str">
        <f t="shared" si="95"/>
        <v xml:space="preserve">  </v>
      </c>
      <c r="I288" s="8"/>
      <c r="J288" s="7" t="str">
        <f t="shared" si="96"/>
        <v xml:space="preserve">  </v>
      </c>
      <c r="K288" s="2" t="str">
        <f t="shared" si="103"/>
        <v xml:space="preserve">  </v>
      </c>
      <c r="L288" s="3" t="str">
        <f t="shared" si="97"/>
        <v xml:space="preserve">  </v>
      </c>
      <c r="M288" s="3" t="str">
        <f t="shared" si="104"/>
        <v xml:space="preserve">  </v>
      </c>
      <c r="N288" s="3" t="str">
        <f t="shared" si="88"/>
        <v xml:space="preserve">  </v>
      </c>
      <c r="O288" s="3" t="str">
        <f t="shared" si="98"/>
        <v xml:space="preserve">  </v>
      </c>
      <c r="P288" s="3" t="str">
        <f t="shared" si="90"/>
        <v xml:space="preserve">  </v>
      </c>
      <c r="Q288" s="4"/>
      <c r="R288" s="9"/>
      <c r="S288" s="6" t="str">
        <f t="shared" si="99"/>
        <v xml:space="preserve">  </v>
      </c>
      <c r="T288" s="5" t="str">
        <f t="shared" si="91"/>
        <v xml:space="preserve">  </v>
      </c>
      <c r="U288" s="9"/>
      <c r="V288" s="2" t="str">
        <f t="shared" si="100"/>
        <v xml:space="preserve">  </v>
      </c>
      <c r="W288" s="2" t="str">
        <f t="shared" si="92"/>
        <v xml:space="preserve">  </v>
      </c>
      <c r="X288" s="4"/>
      <c r="Y288" s="1" t="str">
        <f t="shared" si="105"/>
        <v xml:space="preserve">  </v>
      </c>
      <c r="Z288" s="1" t="str">
        <f t="shared" si="101"/>
        <v xml:space="preserve">  </v>
      </c>
      <c r="AA288" s="3" t="str">
        <f t="shared" si="89"/>
        <v xml:space="preserve">  </v>
      </c>
      <c r="AB288" s="3" t="str">
        <f t="shared" si="106"/>
        <v xml:space="preserve">  </v>
      </c>
      <c r="AC288" s="3" t="str">
        <f t="shared" si="107"/>
        <v xml:space="preserve">  </v>
      </c>
      <c r="AD288" s="4"/>
    </row>
    <row r="289" spans="2:30" x14ac:dyDescent="0.25">
      <c r="B289" t="str">
        <f t="shared" si="93"/>
        <v xml:space="preserve">  </v>
      </c>
      <c r="C289" s="4"/>
      <c r="D289" s="1" t="str">
        <f t="shared" si="102"/>
        <v xml:space="preserve">  </v>
      </c>
      <c r="E289" s="1">
        <f t="shared" si="87"/>
        <v>0</v>
      </c>
      <c r="F289" s="1" t="str">
        <f t="shared" si="94"/>
        <v xml:space="preserve">  </v>
      </c>
      <c r="G289" s="1" t="str">
        <f t="shared" si="95"/>
        <v xml:space="preserve">  </v>
      </c>
      <c r="I289" s="8"/>
      <c r="J289" s="7" t="str">
        <f t="shared" si="96"/>
        <v xml:space="preserve">  </v>
      </c>
      <c r="K289" s="2" t="str">
        <f t="shared" si="103"/>
        <v xml:space="preserve">  </v>
      </c>
      <c r="L289" s="3" t="str">
        <f t="shared" si="97"/>
        <v xml:space="preserve">  </v>
      </c>
      <c r="M289" s="3" t="str">
        <f t="shared" si="104"/>
        <v xml:space="preserve">  </v>
      </c>
      <c r="N289" s="3" t="str">
        <f t="shared" si="88"/>
        <v xml:space="preserve">  </v>
      </c>
      <c r="O289" s="3" t="str">
        <f t="shared" si="98"/>
        <v xml:space="preserve">  </v>
      </c>
      <c r="P289" s="3" t="str">
        <f t="shared" si="90"/>
        <v xml:space="preserve">  </v>
      </c>
      <c r="Q289" s="4"/>
      <c r="R289" s="9"/>
      <c r="S289" s="6" t="str">
        <f t="shared" si="99"/>
        <v xml:space="preserve">  </v>
      </c>
      <c r="T289" s="5" t="str">
        <f t="shared" si="91"/>
        <v xml:space="preserve">  </v>
      </c>
      <c r="U289" s="9"/>
      <c r="V289" s="2" t="str">
        <f t="shared" si="100"/>
        <v xml:space="preserve">  </v>
      </c>
      <c r="W289" s="2" t="str">
        <f t="shared" si="92"/>
        <v xml:space="preserve">  </v>
      </c>
      <c r="X289" s="4"/>
      <c r="Y289" s="1" t="str">
        <f t="shared" si="105"/>
        <v xml:space="preserve">  </v>
      </c>
      <c r="Z289" s="1" t="str">
        <f t="shared" si="101"/>
        <v xml:space="preserve">  </v>
      </c>
      <c r="AA289" s="3" t="str">
        <f t="shared" si="89"/>
        <v xml:space="preserve">  </v>
      </c>
      <c r="AB289" s="3" t="str">
        <f t="shared" si="106"/>
        <v xml:space="preserve">  </v>
      </c>
      <c r="AC289" s="3" t="str">
        <f t="shared" si="107"/>
        <v xml:space="preserve">  </v>
      </c>
      <c r="AD289" s="4"/>
    </row>
    <row r="290" spans="2:30" x14ac:dyDescent="0.25">
      <c r="B290" t="str">
        <f t="shared" si="93"/>
        <v xml:space="preserve">  </v>
      </c>
      <c r="C290" s="4"/>
      <c r="D290" s="1" t="str">
        <f t="shared" si="102"/>
        <v xml:space="preserve">  </v>
      </c>
      <c r="E290" s="1">
        <f t="shared" si="87"/>
        <v>0</v>
      </c>
      <c r="F290" s="1" t="str">
        <f t="shared" si="94"/>
        <v xml:space="preserve">  </v>
      </c>
      <c r="G290" s="1" t="str">
        <f t="shared" si="95"/>
        <v xml:space="preserve">  </v>
      </c>
      <c r="I290" s="8"/>
      <c r="J290" s="7" t="str">
        <f t="shared" si="96"/>
        <v xml:space="preserve">  </v>
      </c>
      <c r="K290" s="2" t="str">
        <f t="shared" si="103"/>
        <v xml:space="preserve">  </v>
      </c>
      <c r="L290" s="3" t="str">
        <f t="shared" si="97"/>
        <v xml:space="preserve">  </v>
      </c>
      <c r="M290" s="3" t="str">
        <f t="shared" si="104"/>
        <v xml:space="preserve">  </v>
      </c>
      <c r="N290" s="3" t="str">
        <f t="shared" si="88"/>
        <v xml:space="preserve">  </v>
      </c>
      <c r="O290" s="3" t="str">
        <f t="shared" si="98"/>
        <v xml:space="preserve">  </v>
      </c>
      <c r="P290" s="3" t="str">
        <f t="shared" si="90"/>
        <v xml:space="preserve">  </v>
      </c>
      <c r="Q290" s="4"/>
      <c r="R290" s="9"/>
      <c r="S290" s="6" t="str">
        <f t="shared" si="99"/>
        <v xml:space="preserve">  </v>
      </c>
      <c r="T290" s="5" t="str">
        <f t="shared" si="91"/>
        <v xml:space="preserve">  </v>
      </c>
      <c r="U290" s="9"/>
      <c r="V290" s="2" t="str">
        <f t="shared" si="100"/>
        <v xml:space="preserve">  </v>
      </c>
      <c r="W290" s="2" t="str">
        <f t="shared" si="92"/>
        <v xml:space="preserve">  </v>
      </c>
      <c r="X290" s="4"/>
      <c r="Y290" s="1" t="str">
        <f t="shared" si="105"/>
        <v xml:space="preserve">  </v>
      </c>
      <c r="Z290" s="1" t="str">
        <f t="shared" si="101"/>
        <v xml:space="preserve">  </v>
      </c>
      <c r="AA290" s="3" t="str">
        <f t="shared" si="89"/>
        <v xml:space="preserve">  </v>
      </c>
      <c r="AB290" s="3" t="str">
        <f t="shared" si="106"/>
        <v xml:space="preserve">  </v>
      </c>
      <c r="AC290" s="3" t="str">
        <f t="shared" si="107"/>
        <v xml:space="preserve">  </v>
      </c>
      <c r="AD290" s="4"/>
    </row>
    <row r="291" spans="2:30" x14ac:dyDescent="0.25">
      <c r="B291" t="str">
        <f t="shared" si="93"/>
        <v xml:space="preserve">  </v>
      </c>
      <c r="C291" s="4"/>
      <c r="D291" s="1" t="str">
        <f t="shared" si="102"/>
        <v xml:space="preserve">  </v>
      </c>
      <c r="E291" s="1">
        <f t="shared" si="87"/>
        <v>0</v>
      </c>
      <c r="F291" s="1" t="str">
        <f t="shared" si="94"/>
        <v xml:space="preserve">  </v>
      </c>
      <c r="G291" s="1" t="str">
        <f t="shared" si="95"/>
        <v xml:space="preserve">  </v>
      </c>
      <c r="I291" s="8"/>
      <c r="J291" s="7" t="str">
        <f t="shared" si="96"/>
        <v xml:space="preserve">  </v>
      </c>
      <c r="K291" s="2" t="str">
        <f t="shared" si="103"/>
        <v xml:space="preserve">  </v>
      </c>
      <c r="L291" s="3" t="str">
        <f t="shared" si="97"/>
        <v xml:space="preserve">  </v>
      </c>
      <c r="M291" s="3" t="str">
        <f t="shared" si="104"/>
        <v xml:space="preserve">  </v>
      </c>
      <c r="N291" s="3" t="str">
        <f t="shared" si="88"/>
        <v xml:space="preserve">  </v>
      </c>
      <c r="O291" s="3" t="str">
        <f t="shared" si="98"/>
        <v xml:space="preserve">  </v>
      </c>
      <c r="P291" s="3" t="str">
        <f t="shared" si="90"/>
        <v xml:space="preserve">  </v>
      </c>
      <c r="Q291" s="4"/>
      <c r="R291" s="9"/>
      <c r="S291" s="6" t="str">
        <f t="shared" si="99"/>
        <v xml:space="preserve">  </v>
      </c>
      <c r="T291" s="5" t="str">
        <f t="shared" si="91"/>
        <v xml:space="preserve">  </v>
      </c>
      <c r="U291" s="9"/>
      <c r="V291" s="2" t="str">
        <f t="shared" si="100"/>
        <v xml:space="preserve">  </v>
      </c>
      <c r="W291" s="2" t="str">
        <f t="shared" si="92"/>
        <v xml:space="preserve">  </v>
      </c>
      <c r="X291" s="4"/>
      <c r="Y291" s="1" t="str">
        <f t="shared" si="105"/>
        <v xml:space="preserve">  </v>
      </c>
      <c r="Z291" s="1" t="str">
        <f t="shared" si="101"/>
        <v xml:space="preserve">  </v>
      </c>
      <c r="AA291" s="3" t="str">
        <f t="shared" si="89"/>
        <v xml:space="preserve">  </v>
      </c>
      <c r="AB291" s="3" t="str">
        <f t="shared" si="106"/>
        <v xml:space="preserve">  </v>
      </c>
      <c r="AC291" s="3" t="str">
        <f t="shared" si="107"/>
        <v xml:space="preserve">  </v>
      </c>
      <c r="AD291" s="4"/>
    </row>
    <row r="292" spans="2:30" x14ac:dyDescent="0.25">
      <c r="B292" t="str">
        <f t="shared" si="93"/>
        <v xml:space="preserve">  </v>
      </c>
      <c r="C292" s="4"/>
      <c r="D292" s="1" t="str">
        <f t="shared" si="102"/>
        <v xml:space="preserve">  </v>
      </c>
      <c r="E292" s="1">
        <f t="shared" si="87"/>
        <v>0</v>
      </c>
      <c r="F292" s="1" t="str">
        <f t="shared" si="94"/>
        <v xml:space="preserve">  </v>
      </c>
      <c r="G292" s="1" t="str">
        <f t="shared" si="95"/>
        <v xml:space="preserve">  </v>
      </c>
      <c r="I292" s="8"/>
      <c r="J292" s="7" t="str">
        <f t="shared" si="96"/>
        <v xml:space="preserve">  </v>
      </c>
      <c r="K292" s="2" t="str">
        <f t="shared" si="103"/>
        <v xml:space="preserve">  </v>
      </c>
      <c r="L292" s="3" t="str">
        <f t="shared" si="97"/>
        <v xml:space="preserve">  </v>
      </c>
      <c r="M292" s="3" t="str">
        <f t="shared" si="104"/>
        <v xml:space="preserve">  </v>
      </c>
      <c r="N292" s="3" t="str">
        <f t="shared" si="88"/>
        <v xml:space="preserve">  </v>
      </c>
      <c r="O292" s="3" t="str">
        <f t="shared" si="98"/>
        <v xml:space="preserve">  </v>
      </c>
      <c r="P292" s="3" t="str">
        <f t="shared" si="90"/>
        <v xml:space="preserve">  </v>
      </c>
      <c r="Q292" s="4"/>
      <c r="R292" s="9"/>
      <c r="S292" s="6" t="str">
        <f t="shared" si="99"/>
        <v xml:space="preserve">  </v>
      </c>
      <c r="T292" s="5" t="str">
        <f t="shared" si="91"/>
        <v xml:space="preserve">  </v>
      </c>
      <c r="U292" s="9"/>
      <c r="V292" s="2" t="str">
        <f t="shared" si="100"/>
        <v xml:space="preserve">  </v>
      </c>
      <c r="W292" s="2" t="str">
        <f t="shared" si="92"/>
        <v xml:space="preserve">  </v>
      </c>
      <c r="X292" s="4"/>
      <c r="Y292" s="1" t="str">
        <f t="shared" si="105"/>
        <v xml:space="preserve">  </v>
      </c>
      <c r="Z292" s="1" t="str">
        <f t="shared" si="101"/>
        <v xml:space="preserve">  </v>
      </c>
      <c r="AA292" s="3" t="str">
        <f t="shared" si="89"/>
        <v xml:space="preserve">  </v>
      </c>
      <c r="AB292" s="3" t="str">
        <f t="shared" si="106"/>
        <v xml:space="preserve">  </v>
      </c>
      <c r="AC292" s="3" t="str">
        <f t="shared" si="107"/>
        <v xml:space="preserve">  </v>
      </c>
      <c r="AD292" s="4"/>
    </row>
    <row r="293" spans="2:30" x14ac:dyDescent="0.25">
      <c r="B293" t="str">
        <f t="shared" si="93"/>
        <v xml:space="preserve">  </v>
      </c>
      <c r="C293" s="4"/>
      <c r="D293" s="1" t="str">
        <f t="shared" si="102"/>
        <v xml:space="preserve">  </v>
      </c>
      <c r="E293" s="1">
        <f t="shared" si="87"/>
        <v>0</v>
      </c>
      <c r="F293" s="1" t="str">
        <f t="shared" si="94"/>
        <v xml:space="preserve">  </v>
      </c>
      <c r="G293" s="1" t="str">
        <f t="shared" si="95"/>
        <v xml:space="preserve">  </v>
      </c>
      <c r="I293" s="8"/>
      <c r="J293" s="7" t="str">
        <f t="shared" si="96"/>
        <v xml:space="preserve">  </v>
      </c>
      <c r="K293" s="2" t="str">
        <f t="shared" si="103"/>
        <v xml:space="preserve">  </v>
      </c>
      <c r="L293" s="3" t="str">
        <f t="shared" si="97"/>
        <v xml:space="preserve">  </v>
      </c>
      <c r="M293" s="3" t="str">
        <f t="shared" si="104"/>
        <v xml:space="preserve">  </v>
      </c>
      <c r="N293" s="3" t="str">
        <f t="shared" si="88"/>
        <v xml:space="preserve">  </v>
      </c>
      <c r="O293" s="3" t="str">
        <f t="shared" si="98"/>
        <v xml:space="preserve">  </v>
      </c>
      <c r="P293" s="3" t="str">
        <f t="shared" si="90"/>
        <v xml:space="preserve">  </v>
      </c>
      <c r="Q293" s="4"/>
      <c r="R293" s="9"/>
      <c r="S293" s="6" t="str">
        <f t="shared" si="99"/>
        <v xml:space="preserve">  </v>
      </c>
      <c r="T293" s="5" t="str">
        <f t="shared" si="91"/>
        <v xml:space="preserve">  </v>
      </c>
      <c r="U293" s="9"/>
      <c r="V293" s="2" t="str">
        <f t="shared" si="100"/>
        <v xml:space="preserve">  </v>
      </c>
      <c r="W293" s="2" t="str">
        <f t="shared" si="92"/>
        <v xml:space="preserve">  </v>
      </c>
      <c r="X293" s="4"/>
      <c r="Y293" s="1" t="str">
        <f t="shared" si="105"/>
        <v xml:space="preserve">  </v>
      </c>
      <c r="Z293" s="1" t="str">
        <f t="shared" si="101"/>
        <v xml:space="preserve">  </v>
      </c>
      <c r="AA293" s="3" t="str">
        <f t="shared" si="89"/>
        <v xml:space="preserve">  </v>
      </c>
      <c r="AB293" s="3" t="str">
        <f t="shared" si="106"/>
        <v xml:space="preserve">  </v>
      </c>
      <c r="AC293" s="3" t="str">
        <f t="shared" si="107"/>
        <v xml:space="preserve">  </v>
      </c>
      <c r="AD293" s="4"/>
    </row>
    <row r="294" spans="2:30" x14ac:dyDescent="0.25">
      <c r="B294" t="str">
        <f t="shared" si="93"/>
        <v xml:space="preserve">  </v>
      </c>
      <c r="C294" s="4"/>
      <c r="D294" s="1" t="str">
        <f t="shared" si="102"/>
        <v xml:space="preserve">  </v>
      </c>
      <c r="E294" s="1">
        <f t="shared" si="87"/>
        <v>0</v>
      </c>
      <c r="F294" s="1" t="str">
        <f t="shared" si="94"/>
        <v xml:space="preserve">  </v>
      </c>
      <c r="G294" s="1" t="str">
        <f t="shared" si="95"/>
        <v xml:space="preserve">  </v>
      </c>
      <c r="I294" s="8"/>
      <c r="J294" s="7" t="str">
        <f t="shared" si="96"/>
        <v xml:space="preserve">  </v>
      </c>
      <c r="K294" s="2" t="str">
        <f t="shared" si="103"/>
        <v xml:space="preserve">  </v>
      </c>
      <c r="L294" s="3" t="str">
        <f t="shared" si="97"/>
        <v xml:space="preserve">  </v>
      </c>
      <c r="M294" s="3" t="str">
        <f t="shared" si="104"/>
        <v xml:space="preserve">  </v>
      </c>
      <c r="N294" s="3" t="str">
        <f t="shared" si="88"/>
        <v xml:space="preserve">  </v>
      </c>
      <c r="O294" s="3" t="str">
        <f t="shared" si="98"/>
        <v xml:space="preserve">  </v>
      </c>
      <c r="P294" s="3" t="str">
        <f t="shared" si="90"/>
        <v xml:space="preserve">  </v>
      </c>
      <c r="Q294" s="4"/>
      <c r="R294" s="9"/>
      <c r="S294" s="6" t="str">
        <f t="shared" si="99"/>
        <v xml:space="preserve">  </v>
      </c>
      <c r="T294" s="5" t="str">
        <f t="shared" si="91"/>
        <v xml:space="preserve">  </v>
      </c>
      <c r="U294" s="9"/>
      <c r="V294" s="2" t="str">
        <f t="shared" si="100"/>
        <v xml:space="preserve">  </v>
      </c>
      <c r="W294" s="2" t="str">
        <f t="shared" si="92"/>
        <v xml:space="preserve">  </v>
      </c>
      <c r="X294" s="4"/>
      <c r="Y294" s="1" t="str">
        <f t="shared" si="105"/>
        <v xml:space="preserve">  </v>
      </c>
      <c r="Z294" s="1" t="str">
        <f t="shared" si="101"/>
        <v xml:space="preserve">  </v>
      </c>
      <c r="AA294" s="3" t="str">
        <f t="shared" si="89"/>
        <v xml:space="preserve">  </v>
      </c>
      <c r="AB294" s="3" t="str">
        <f t="shared" si="106"/>
        <v xml:space="preserve">  </v>
      </c>
      <c r="AC294" s="3" t="str">
        <f t="shared" si="107"/>
        <v xml:space="preserve">  </v>
      </c>
      <c r="AD294" s="4"/>
    </row>
    <row r="295" spans="2:30" x14ac:dyDescent="0.25">
      <c r="B295" t="str">
        <f t="shared" si="93"/>
        <v xml:space="preserve">  </v>
      </c>
      <c r="C295" s="4"/>
      <c r="D295" s="1" t="str">
        <f t="shared" si="102"/>
        <v xml:space="preserve">  </v>
      </c>
      <c r="E295" s="1">
        <f t="shared" si="87"/>
        <v>0</v>
      </c>
      <c r="F295" s="1" t="str">
        <f t="shared" si="94"/>
        <v xml:space="preserve">  </v>
      </c>
      <c r="G295" s="1" t="str">
        <f t="shared" si="95"/>
        <v xml:space="preserve">  </v>
      </c>
      <c r="I295" s="8"/>
      <c r="J295" s="7" t="str">
        <f t="shared" si="96"/>
        <v xml:space="preserve">  </v>
      </c>
      <c r="K295" s="2" t="str">
        <f t="shared" si="103"/>
        <v xml:space="preserve">  </v>
      </c>
      <c r="L295" s="3" t="str">
        <f t="shared" si="97"/>
        <v xml:space="preserve">  </v>
      </c>
      <c r="M295" s="3" t="str">
        <f t="shared" si="104"/>
        <v xml:space="preserve">  </v>
      </c>
      <c r="N295" s="3" t="str">
        <f t="shared" si="88"/>
        <v xml:space="preserve">  </v>
      </c>
      <c r="O295" s="3" t="str">
        <f t="shared" si="98"/>
        <v xml:space="preserve">  </v>
      </c>
      <c r="P295" s="3" t="str">
        <f t="shared" si="90"/>
        <v xml:space="preserve">  </v>
      </c>
      <c r="Q295" s="4"/>
      <c r="R295" s="9"/>
      <c r="S295" s="6" t="str">
        <f t="shared" si="99"/>
        <v xml:space="preserve">  </v>
      </c>
      <c r="T295" s="5" t="str">
        <f t="shared" si="91"/>
        <v xml:space="preserve">  </v>
      </c>
      <c r="U295" s="9"/>
      <c r="V295" s="2" t="str">
        <f t="shared" si="100"/>
        <v xml:space="preserve">  </v>
      </c>
      <c r="W295" s="2" t="str">
        <f t="shared" si="92"/>
        <v xml:space="preserve">  </v>
      </c>
      <c r="X295" s="4"/>
      <c r="Y295" s="1" t="str">
        <f t="shared" si="105"/>
        <v xml:space="preserve">  </v>
      </c>
      <c r="Z295" s="1" t="str">
        <f t="shared" si="101"/>
        <v xml:space="preserve">  </v>
      </c>
      <c r="AA295" s="3" t="str">
        <f t="shared" si="89"/>
        <v xml:space="preserve">  </v>
      </c>
      <c r="AB295" s="3" t="str">
        <f t="shared" si="106"/>
        <v xml:space="preserve">  </v>
      </c>
      <c r="AC295" s="3" t="str">
        <f t="shared" si="107"/>
        <v xml:space="preserve">  </v>
      </c>
      <c r="AD295" s="4"/>
    </row>
    <row r="296" spans="2:30" x14ac:dyDescent="0.25">
      <c r="B296" t="str">
        <f t="shared" si="93"/>
        <v xml:space="preserve">  </v>
      </c>
      <c r="C296" s="4"/>
      <c r="D296" s="1" t="str">
        <f t="shared" si="102"/>
        <v xml:space="preserve">  </v>
      </c>
      <c r="E296" s="1">
        <f t="shared" si="87"/>
        <v>0</v>
      </c>
      <c r="F296" s="1" t="str">
        <f t="shared" si="94"/>
        <v xml:space="preserve">  </v>
      </c>
      <c r="G296" s="1" t="str">
        <f t="shared" si="95"/>
        <v xml:space="preserve">  </v>
      </c>
      <c r="I296" s="8"/>
      <c r="J296" s="7" t="str">
        <f t="shared" si="96"/>
        <v xml:space="preserve">  </v>
      </c>
      <c r="K296" s="2" t="str">
        <f t="shared" si="103"/>
        <v xml:space="preserve">  </v>
      </c>
      <c r="L296" s="3" t="str">
        <f t="shared" si="97"/>
        <v xml:space="preserve">  </v>
      </c>
      <c r="M296" s="3" t="str">
        <f t="shared" si="104"/>
        <v xml:space="preserve">  </v>
      </c>
      <c r="N296" s="3" t="str">
        <f t="shared" si="88"/>
        <v xml:space="preserve">  </v>
      </c>
      <c r="O296" s="3" t="str">
        <f t="shared" si="98"/>
        <v xml:space="preserve">  </v>
      </c>
      <c r="P296" s="3" t="str">
        <f t="shared" si="90"/>
        <v xml:space="preserve">  </v>
      </c>
      <c r="Q296" s="4"/>
      <c r="R296" s="9"/>
      <c r="S296" s="6" t="str">
        <f t="shared" si="99"/>
        <v xml:space="preserve">  </v>
      </c>
      <c r="T296" s="5" t="str">
        <f t="shared" si="91"/>
        <v xml:space="preserve">  </v>
      </c>
      <c r="U296" s="9"/>
      <c r="V296" s="2" t="str">
        <f t="shared" si="100"/>
        <v xml:space="preserve">  </v>
      </c>
      <c r="W296" s="2" t="str">
        <f t="shared" si="92"/>
        <v xml:space="preserve">  </v>
      </c>
      <c r="X296" s="4"/>
      <c r="Y296" s="1" t="str">
        <f t="shared" si="105"/>
        <v xml:space="preserve">  </v>
      </c>
      <c r="Z296" s="1" t="str">
        <f t="shared" si="101"/>
        <v xml:space="preserve">  </v>
      </c>
      <c r="AA296" s="3" t="str">
        <f t="shared" si="89"/>
        <v xml:space="preserve">  </v>
      </c>
      <c r="AB296" s="3" t="str">
        <f t="shared" si="106"/>
        <v xml:space="preserve">  </v>
      </c>
      <c r="AC296" s="3" t="str">
        <f t="shared" si="107"/>
        <v xml:space="preserve">  </v>
      </c>
      <c r="AD296" s="4"/>
    </row>
    <row r="297" spans="2:30" x14ac:dyDescent="0.25">
      <c r="B297" t="str">
        <f t="shared" si="93"/>
        <v xml:space="preserve">  </v>
      </c>
      <c r="C297" s="4"/>
      <c r="D297" s="1" t="str">
        <f t="shared" si="102"/>
        <v xml:space="preserve">  </v>
      </c>
      <c r="E297" s="1">
        <f t="shared" si="87"/>
        <v>0</v>
      </c>
      <c r="F297" s="1" t="str">
        <f t="shared" si="94"/>
        <v xml:space="preserve">  </v>
      </c>
      <c r="G297" s="1" t="str">
        <f t="shared" si="95"/>
        <v xml:space="preserve">  </v>
      </c>
      <c r="I297" s="8"/>
      <c r="J297" s="7" t="str">
        <f t="shared" si="96"/>
        <v xml:space="preserve">  </v>
      </c>
      <c r="K297" s="2" t="str">
        <f t="shared" si="103"/>
        <v xml:space="preserve">  </v>
      </c>
      <c r="L297" s="3" t="str">
        <f t="shared" si="97"/>
        <v xml:space="preserve">  </v>
      </c>
      <c r="M297" s="3" t="str">
        <f t="shared" si="104"/>
        <v xml:space="preserve">  </v>
      </c>
      <c r="N297" s="3" t="str">
        <f t="shared" si="88"/>
        <v xml:space="preserve">  </v>
      </c>
      <c r="O297" s="3" t="str">
        <f t="shared" si="98"/>
        <v xml:space="preserve">  </v>
      </c>
      <c r="P297" s="3" t="str">
        <f t="shared" si="90"/>
        <v xml:space="preserve">  </v>
      </c>
      <c r="Q297" s="4"/>
      <c r="R297" s="9"/>
      <c r="S297" s="6" t="str">
        <f t="shared" si="99"/>
        <v xml:space="preserve">  </v>
      </c>
      <c r="T297" s="5" t="str">
        <f t="shared" si="91"/>
        <v xml:space="preserve">  </v>
      </c>
      <c r="U297" s="9"/>
      <c r="V297" s="2" t="str">
        <f t="shared" si="100"/>
        <v xml:space="preserve">  </v>
      </c>
      <c r="W297" s="2" t="str">
        <f t="shared" si="92"/>
        <v xml:space="preserve">  </v>
      </c>
      <c r="X297" s="4"/>
      <c r="Y297" s="1" t="str">
        <f t="shared" si="105"/>
        <v xml:space="preserve">  </v>
      </c>
      <c r="Z297" s="1" t="str">
        <f t="shared" si="101"/>
        <v xml:space="preserve">  </v>
      </c>
      <c r="AA297" s="3" t="str">
        <f t="shared" si="89"/>
        <v xml:space="preserve">  </v>
      </c>
      <c r="AB297" s="3" t="str">
        <f t="shared" si="106"/>
        <v xml:space="preserve">  </v>
      </c>
      <c r="AC297" s="3" t="str">
        <f t="shared" si="107"/>
        <v xml:space="preserve">  </v>
      </c>
      <c r="AD297" s="4"/>
    </row>
    <row r="298" spans="2:30" x14ac:dyDescent="0.25">
      <c r="B298" t="str">
        <f t="shared" si="93"/>
        <v xml:space="preserve">  </v>
      </c>
      <c r="C298" s="4"/>
      <c r="D298" s="1" t="str">
        <f t="shared" si="102"/>
        <v xml:space="preserve">  </v>
      </c>
      <c r="E298" s="1">
        <f t="shared" si="87"/>
        <v>0</v>
      </c>
      <c r="F298" s="1" t="str">
        <f t="shared" si="94"/>
        <v xml:space="preserve">  </v>
      </c>
      <c r="G298" s="1" t="str">
        <f t="shared" si="95"/>
        <v xml:space="preserve">  </v>
      </c>
      <c r="I298" s="8"/>
      <c r="J298" s="7" t="str">
        <f t="shared" si="96"/>
        <v xml:space="preserve">  </v>
      </c>
      <c r="K298" s="2" t="str">
        <f t="shared" si="103"/>
        <v xml:space="preserve">  </v>
      </c>
      <c r="L298" s="3" t="str">
        <f t="shared" si="97"/>
        <v xml:space="preserve">  </v>
      </c>
      <c r="M298" s="3" t="str">
        <f t="shared" si="104"/>
        <v xml:space="preserve">  </v>
      </c>
      <c r="N298" s="3" t="str">
        <f t="shared" si="88"/>
        <v xml:space="preserve">  </v>
      </c>
      <c r="O298" s="3" t="str">
        <f t="shared" si="98"/>
        <v xml:space="preserve">  </v>
      </c>
      <c r="P298" s="3" t="str">
        <f t="shared" si="90"/>
        <v xml:space="preserve">  </v>
      </c>
      <c r="Q298" s="4"/>
      <c r="R298" s="9"/>
      <c r="S298" s="6" t="str">
        <f t="shared" si="99"/>
        <v xml:space="preserve">  </v>
      </c>
      <c r="T298" s="5" t="str">
        <f t="shared" si="91"/>
        <v xml:space="preserve">  </v>
      </c>
      <c r="U298" s="9"/>
      <c r="V298" s="2" t="str">
        <f t="shared" si="100"/>
        <v xml:space="preserve">  </v>
      </c>
      <c r="W298" s="2" t="str">
        <f t="shared" si="92"/>
        <v xml:space="preserve">  </v>
      </c>
      <c r="X298" s="4"/>
      <c r="Y298" s="1" t="str">
        <f t="shared" si="105"/>
        <v xml:space="preserve">  </v>
      </c>
      <c r="Z298" s="1" t="str">
        <f t="shared" si="101"/>
        <v xml:space="preserve">  </v>
      </c>
      <c r="AA298" s="3" t="str">
        <f t="shared" si="89"/>
        <v xml:space="preserve">  </v>
      </c>
      <c r="AB298" s="3" t="str">
        <f t="shared" si="106"/>
        <v xml:space="preserve">  </v>
      </c>
      <c r="AC298" s="3" t="str">
        <f t="shared" si="107"/>
        <v xml:space="preserve">  </v>
      </c>
      <c r="AD298" s="4"/>
    </row>
    <row r="299" spans="2:30" x14ac:dyDescent="0.25">
      <c r="B299" t="str">
        <f t="shared" si="93"/>
        <v xml:space="preserve">  </v>
      </c>
      <c r="C299" s="4"/>
      <c r="D299" s="1" t="str">
        <f t="shared" si="102"/>
        <v xml:space="preserve">  </v>
      </c>
      <c r="E299" s="1">
        <f t="shared" si="87"/>
        <v>0</v>
      </c>
      <c r="F299" s="1" t="str">
        <f t="shared" si="94"/>
        <v xml:space="preserve">  </v>
      </c>
      <c r="G299" s="1" t="str">
        <f t="shared" si="95"/>
        <v xml:space="preserve">  </v>
      </c>
      <c r="I299" s="8"/>
      <c r="J299" s="7" t="str">
        <f t="shared" si="96"/>
        <v xml:space="preserve">  </v>
      </c>
      <c r="K299" s="2" t="str">
        <f t="shared" si="103"/>
        <v xml:space="preserve">  </v>
      </c>
      <c r="L299" s="3" t="str">
        <f t="shared" si="97"/>
        <v xml:space="preserve">  </v>
      </c>
      <c r="M299" s="3" t="str">
        <f t="shared" si="104"/>
        <v xml:space="preserve">  </v>
      </c>
      <c r="N299" s="3" t="str">
        <f t="shared" si="88"/>
        <v xml:space="preserve">  </v>
      </c>
      <c r="O299" s="3" t="str">
        <f t="shared" si="98"/>
        <v xml:space="preserve">  </v>
      </c>
      <c r="P299" s="3" t="str">
        <f t="shared" si="90"/>
        <v xml:space="preserve">  </v>
      </c>
      <c r="Q299" s="4"/>
      <c r="R299" s="9"/>
      <c r="S299" s="6" t="str">
        <f t="shared" si="99"/>
        <v xml:space="preserve">  </v>
      </c>
      <c r="T299" s="5" t="str">
        <f t="shared" si="91"/>
        <v xml:space="preserve">  </v>
      </c>
      <c r="U299" s="9"/>
      <c r="V299" s="2" t="str">
        <f t="shared" si="100"/>
        <v xml:space="preserve">  </v>
      </c>
      <c r="W299" s="2" t="str">
        <f t="shared" si="92"/>
        <v xml:space="preserve">  </v>
      </c>
      <c r="X299" s="4"/>
      <c r="Y299" s="1" t="str">
        <f t="shared" si="105"/>
        <v xml:space="preserve">  </v>
      </c>
      <c r="Z299" s="1" t="str">
        <f t="shared" si="101"/>
        <v xml:space="preserve">  </v>
      </c>
      <c r="AA299" s="3" t="str">
        <f t="shared" si="89"/>
        <v xml:space="preserve">  </v>
      </c>
      <c r="AB299" s="3" t="str">
        <f t="shared" si="106"/>
        <v xml:space="preserve">  </v>
      </c>
      <c r="AC299" s="3" t="str">
        <f t="shared" si="107"/>
        <v xml:space="preserve">  </v>
      </c>
      <c r="AD299" s="4"/>
    </row>
    <row r="300" spans="2:30" x14ac:dyDescent="0.25">
      <c r="B300" t="str">
        <f t="shared" si="93"/>
        <v xml:space="preserve">  </v>
      </c>
      <c r="C300" s="4"/>
      <c r="D300" s="1" t="str">
        <f t="shared" si="102"/>
        <v xml:space="preserve">  </v>
      </c>
      <c r="E300" s="1">
        <f t="shared" si="87"/>
        <v>0</v>
      </c>
      <c r="F300" s="1" t="str">
        <f t="shared" si="94"/>
        <v xml:space="preserve">  </v>
      </c>
      <c r="G300" s="1" t="str">
        <f t="shared" si="95"/>
        <v xml:space="preserve">  </v>
      </c>
      <c r="I300" s="8"/>
      <c r="J300" s="7" t="str">
        <f t="shared" si="96"/>
        <v xml:space="preserve">  </v>
      </c>
      <c r="K300" s="2" t="str">
        <f t="shared" si="103"/>
        <v xml:space="preserve">  </v>
      </c>
      <c r="L300" s="3" t="str">
        <f t="shared" si="97"/>
        <v xml:space="preserve">  </v>
      </c>
      <c r="M300" s="3" t="str">
        <f t="shared" si="104"/>
        <v xml:space="preserve">  </v>
      </c>
      <c r="N300" s="3" t="str">
        <f t="shared" si="88"/>
        <v xml:space="preserve">  </v>
      </c>
      <c r="O300" s="3" t="str">
        <f t="shared" si="98"/>
        <v xml:space="preserve">  </v>
      </c>
      <c r="P300" s="3" t="str">
        <f t="shared" si="90"/>
        <v xml:space="preserve">  </v>
      </c>
      <c r="Q300" s="4"/>
      <c r="R300" s="9"/>
      <c r="S300" s="6" t="str">
        <f t="shared" si="99"/>
        <v xml:space="preserve">  </v>
      </c>
      <c r="T300" s="5" t="str">
        <f t="shared" si="91"/>
        <v xml:space="preserve">  </v>
      </c>
      <c r="U300" s="9"/>
      <c r="V300" s="2" t="str">
        <f t="shared" si="100"/>
        <v xml:space="preserve">  </v>
      </c>
      <c r="W300" s="2" t="str">
        <f t="shared" si="92"/>
        <v xml:space="preserve">  </v>
      </c>
      <c r="X300" s="4"/>
      <c r="Y300" s="1" t="str">
        <f t="shared" si="105"/>
        <v xml:space="preserve">  </v>
      </c>
      <c r="Z300" s="1" t="str">
        <f t="shared" si="101"/>
        <v xml:space="preserve">  </v>
      </c>
      <c r="AA300" s="3" t="str">
        <f t="shared" si="89"/>
        <v xml:space="preserve">  </v>
      </c>
      <c r="AB300" s="3" t="str">
        <f t="shared" si="106"/>
        <v xml:space="preserve">  </v>
      </c>
      <c r="AC300" s="3" t="str">
        <f t="shared" si="107"/>
        <v xml:space="preserve">  </v>
      </c>
      <c r="AD300" s="4"/>
    </row>
    <row r="301" spans="2:30" x14ac:dyDescent="0.25">
      <c r="B301" t="str">
        <f t="shared" si="93"/>
        <v xml:space="preserve">  </v>
      </c>
      <c r="C301" s="4"/>
      <c r="D301" s="1" t="str">
        <f t="shared" si="102"/>
        <v xml:space="preserve">  </v>
      </c>
      <c r="E301" s="1">
        <f t="shared" si="87"/>
        <v>0</v>
      </c>
      <c r="F301" s="1" t="str">
        <f t="shared" si="94"/>
        <v xml:space="preserve">  </v>
      </c>
      <c r="G301" s="1" t="str">
        <f t="shared" si="95"/>
        <v xml:space="preserve">  </v>
      </c>
      <c r="I301" s="8"/>
      <c r="J301" s="7" t="str">
        <f t="shared" si="96"/>
        <v xml:space="preserve">  </v>
      </c>
      <c r="K301" s="2" t="str">
        <f t="shared" si="103"/>
        <v xml:space="preserve">  </v>
      </c>
      <c r="L301" s="3" t="str">
        <f t="shared" si="97"/>
        <v xml:space="preserve">  </v>
      </c>
      <c r="M301" s="3" t="str">
        <f t="shared" si="104"/>
        <v xml:space="preserve">  </v>
      </c>
      <c r="N301" s="3" t="str">
        <f t="shared" si="88"/>
        <v xml:space="preserve">  </v>
      </c>
      <c r="O301" s="3" t="str">
        <f t="shared" si="98"/>
        <v xml:space="preserve">  </v>
      </c>
      <c r="P301" s="3" t="str">
        <f t="shared" si="90"/>
        <v xml:space="preserve">  </v>
      </c>
      <c r="Q301" s="4"/>
      <c r="R301" s="9"/>
      <c r="S301" s="6" t="str">
        <f t="shared" si="99"/>
        <v xml:space="preserve">  </v>
      </c>
      <c r="T301" s="5" t="str">
        <f t="shared" si="91"/>
        <v xml:space="preserve">  </v>
      </c>
      <c r="U301" s="9"/>
      <c r="V301" s="2" t="str">
        <f t="shared" si="100"/>
        <v xml:space="preserve">  </v>
      </c>
      <c r="W301" s="2" t="str">
        <f t="shared" si="92"/>
        <v xml:space="preserve">  </v>
      </c>
      <c r="X301" s="4"/>
      <c r="Y301" s="1" t="str">
        <f t="shared" si="105"/>
        <v xml:space="preserve">  </v>
      </c>
      <c r="Z301" s="1" t="str">
        <f t="shared" si="101"/>
        <v xml:space="preserve">  </v>
      </c>
      <c r="AA301" s="3" t="str">
        <f t="shared" si="89"/>
        <v xml:space="preserve">  </v>
      </c>
      <c r="AB301" s="3" t="str">
        <f t="shared" si="106"/>
        <v xml:space="preserve">  </v>
      </c>
      <c r="AC301" s="3" t="str">
        <f t="shared" si="107"/>
        <v xml:space="preserve">  </v>
      </c>
      <c r="AD301" s="4"/>
    </row>
    <row r="302" spans="2:30" x14ac:dyDescent="0.25">
      <c r="B302" t="str">
        <f t="shared" si="93"/>
        <v xml:space="preserve">  </v>
      </c>
      <c r="C302" s="4"/>
      <c r="D302" s="1" t="str">
        <f t="shared" si="102"/>
        <v xml:space="preserve">  </v>
      </c>
      <c r="E302" s="1">
        <f t="shared" si="87"/>
        <v>0</v>
      </c>
      <c r="F302" s="1" t="str">
        <f t="shared" si="94"/>
        <v xml:space="preserve">  </v>
      </c>
      <c r="G302" s="1" t="str">
        <f t="shared" si="95"/>
        <v xml:space="preserve">  </v>
      </c>
      <c r="I302" s="8"/>
      <c r="J302" s="7" t="str">
        <f t="shared" si="96"/>
        <v xml:space="preserve">  </v>
      </c>
      <c r="K302" s="2" t="str">
        <f t="shared" si="103"/>
        <v xml:space="preserve">  </v>
      </c>
      <c r="L302" s="3" t="str">
        <f t="shared" si="97"/>
        <v xml:space="preserve">  </v>
      </c>
      <c r="M302" s="3" t="str">
        <f t="shared" si="104"/>
        <v xml:space="preserve">  </v>
      </c>
      <c r="N302" s="3" t="str">
        <f t="shared" si="88"/>
        <v xml:space="preserve">  </v>
      </c>
      <c r="O302" s="3" t="str">
        <f t="shared" si="98"/>
        <v xml:space="preserve">  </v>
      </c>
      <c r="P302" s="3" t="str">
        <f t="shared" si="90"/>
        <v xml:space="preserve">  </v>
      </c>
      <c r="Q302" s="4"/>
      <c r="R302" s="9"/>
      <c r="S302" s="6" t="str">
        <f t="shared" si="99"/>
        <v xml:space="preserve">  </v>
      </c>
      <c r="T302" s="5" t="str">
        <f t="shared" si="91"/>
        <v xml:space="preserve">  </v>
      </c>
      <c r="U302" s="9"/>
      <c r="V302" s="2" t="str">
        <f t="shared" si="100"/>
        <v xml:space="preserve">  </v>
      </c>
      <c r="W302" s="2" t="str">
        <f t="shared" si="92"/>
        <v xml:space="preserve">  </v>
      </c>
      <c r="X302" s="4"/>
      <c r="Y302" s="1" t="str">
        <f t="shared" si="105"/>
        <v xml:space="preserve">  </v>
      </c>
      <c r="Z302" s="1" t="str">
        <f t="shared" si="101"/>
        <v xml:space="preserve">  </v>
      </c>
      <c r="AA302" s="3" t="str">
        <f t="shared" si="89"/>
        <v xml:space="preserve">  </v>
      </c>
      <c r="AB302" s="3" t="str">
        <f t="shared" si="106"/>
        <v xml:space="preserve">  </v>
      </c>
      <c r="AC302" s="3" t="str">
        <f t="shared" si="107"/>
        <v xml:space="preserve">  </v>
      </c>
      <c r="AD302" s="4"/>
    </row>
    <row r="303" spans="2:30" x14ac:dyDescent="0.25">
      <c r="B303" t="str">
        <f t="shared" si="93"/>
        <v xml:space="preserve">  </v>
      </c>
      <c r="C303" s="4"/>
      <c r="D303" s="1" t="str">
        <f t="shared" si="102"/>
        <v xml:space="preserve">  </v>
      </c>
      <c r="E303" s="1">
        <f t="shared" si="87"/>
        <v>0</v>
      </c>
      <c r="F303" s="1" t="str">
        <f t="shared" si="94"/>
        <v xml:space="preserve">  </v>
      </c>
      <c r="G303" s="1" t="str">
        <f t="shared" si="95"/>
        <v xml:space="preserve">  </v>
      </c>
      <c r="I303" s="8"/>
      <c r="J303" s="7" t="str">
        <f t="shared" si="96"/>
        <v xml:space="preserve">  </v>
      </c>
      <c r="K303" s="2" t="str">
        <f t="shared" si="103"/>
        <v xml:space="preserve">  </v>
      </c>
      <c r="L303" s="3" t="str">
        <f t="shared" si="97"/>
        <v xml:space="preserve">  </v>
      </c>
      <c r="M303" s="3" t="str">
        <f t="shared" si="104"/>
        <v xml:space="preserve">  </v>
      </c>
      <c r="N303" s="3" t="str">
        <f t="shared" si="88"/>
        <v xml:space="preserve">  </v>
      </c>
      <c r="O303" s="3" t="str">
        <f t="shared" si="98"/>
        <v xml:space="preserve">  </v>
      </c>
      <c r="P303" s="3" t="str">
        <f t="shared" si="90"/>
        <v xml:space="preserve">  </v>
      </c>
      <c r="Q303" s="4"/>
      <c r="R303" s="9"/>
      <c r="S303" s="6" t="str">
        <f t="shared" si="99"/>
        <v xml:space="preserve">  </v>
      </c>
      <c r="T303" s="5" t="str">
        <f t="shared" si="91"/>
        <v xml:space="preserve">  </v>
      </c>
      <c r="U303" s="9"/>
      <c r="V303" s="2" t="str">
        <f t="shared" si="100"/>
        <v xml:space="preserve">  </v>
      </c>
      <c r="W303" s="2" t="str">
        <f t="shared" si="92"/>
        <v xml:space="preserve">  </v>
      </c>
      <c r="X303" s="4"/>
      <c r="Y303" s="1" t="str">
        <f t="shared" si="105"/>
        <v xml:space="preserve">  </v>
      </c>
      <c r="Z303" s="1" t="str">
        <f t="shared" si="101"/>
        <v xml:space="preserve">  </v>
      </c>
      <c r="AA303" s="3" t="str">
        <f t="shared" si="89"/>
        <v xml:space="preserve">  </v>
      </c>
      <c r="AB303" s="3" t="str">
        <f t="shared" si="106"/>
        <v xml:space="preserve">  </v>
      </c>
      <c r="AC303" s="3" t="str">
        <f t="shared" si="107"/>
        <v xml:space="preserve">  </v>
      </c>
      <c r="AD303" s="4"/>
    </row>
    <row r="304" spans="2:30" x14ac:dyDescent="0.25">
      <c r="B304" t="str">
        <f t="shared" si="93"/>
        <v xml:space="preserve">  </v>
      </c>
      <c r="C304" s="4"/>
      <c r="D304" s="1" t="str">
        <f t="shared" si="102"/>
        <v xml:space="preserve">  </v>
      </c>
      <c r="E304" s="1">
        <f t="shared" si="87"/>
        <v>0</v>
      </c>
      <c r="F304" s="1" t="str">
        <f t="shared" si="94"/>
        <v xml:space="preserve">  </v>
      </c>
      <c r="G304" s="1" t="str">
        <f t="shared" si="95"/>
        <v xml:space="preserve">  </v>
      </c>
      <c r="I304" s="8"/>
      <c r="J304" s="7" t="str">
        <f t="shared" si="96"/>
        <v xml:space="preserve">  </v>
      </c>
      <c r="K304" s="2" t="str">
        <f t="shared" si="103"/>
        <v xml:space="preserve">  </v>
      </c>
      <c r="L304" s="3" t="str">
        <f t="shared" si="97"/>
        <v xml:space="preserve">  </v>
      </c>
      <c r="M304" s="3" t="str">
        <f t="shared" si="104"/>
        <v xml:space="preserve">  </v>
      </c>
      <c r="N304" s="3" t="str">
        <f t="shared" si="88"/>
        <v xml:space="preserve">  </v>
      </c>
      <c r="O304" s="3" t="str">
        <f t="shared" si="98"/>
        <v xml:space="preserve">  </v>
      </c>
      <c r="P304" s="3" t="str">
        <f t="shared" si="90"/>
        <v xml:space="preserve">  </v>
      </c>
      <c r="Q304" s="4"/>
      <c r="R304" s="9"/>
      <c r="S304" s="6" t="str">
        <f t="shared" si="99"/>
        <v xml:space="preserve">  </v>
      </c>
      <c r="T304" s="5" t="str">
        <f t="shared" si="91"/>
        <v xml:space="preserve">  </v>
      </c>
      <c r="U304" s="9"/>
      <c r="V304" s="2" t="str">
        <f t="shared" si="100"/>
        <v xml:space="preserve">  </v>
      </c>
      <c r="W304" s="2" t="str">
        <f t="shared" si="92"/>
        <v xml:space="preserve">  </v>
      </c>
      <c r="X304" s="4"/>
      <c r="Y304" s="1" t="str">
        <f t="shared" si="105"/>
        <v xml:space="preserve">  </v>
      </c>
      <c r="Z304" s="1" t="str">
        <f t="shared" si="101"/>
        <v xml:space="preserve">  </v>
      </c>
      <c r="AA304" s="3" t="str">
        <f t="shared" si="89"/>
        <v xml:space="preserve">  </v>
      </c>
      <c r="AB304" s="3" t="str">
        <f t="shared" si="106"/>
        <v xml:space="preserve">  </v>
      </c>
      <c r="AC304" s="3" t="str">
        <f t="shared" si="107"/>
        <v xml:space="preserve">  </v>
      </c>
      <c r="AD304" s="4"/>
    </row>
    <row r="305" spans="2:30" x14ac:dyDescent="0.25">
      <c r="B305" t="str">
        <f t="shared" si="93"/>
        <v xml:space="preserve">  </v>
      </c>
      <c r="C305" s="4"/>
      <c r="D305" s="1" t="str">
        <f t="shared" si="102"/>
        <v xml:space="preserve">  </v>
      </c>
      <c r="E305" s="1">
        <f t="shared" si="87"/>
        <v>0</v>
      </c>
      <c r="F305" s="1" t="str">
        <f t="shared" si="94"/>
        <v xml:space="preserve">  </v>
      </c>
      <c r="G305" s="1" t="str">
        <f t="shared" si="95"/>
        <v xml:space="preserve">  </v>
      </c>
      <c r="I305" s="8"/>
      <c r="J305" s="7" t="str">
        <f t="shared" si="96"/>
        <v xml:space="preserve">  </v>
      </c>
      <c r="K305" s="2" t="str">
        <f t="shared" si="103"/>
        <v xml:space="preserve">  </v>
      </c>
      <c r="L305" s="3" t="str">
        <f t="shared" si="97"/>
        <v xml:space="preserve">  </v>
      </c>
      <c r="M305" s="3" t="str">
        <f t="shared" si="104"/>
        <v xml:space="preserve">  </v>
      </c>
      <c r="N305" s="3" t="str">
        <f t="shared" si="88"/>
        <v xml:space="preserve">  </v>
      </c>
      <c r="O305" s="3" t="str">
        <f t="shared" si="98"/>
        <v xml:space="preserve">  </v>
      </c>
      <c r="P305" s="3" t="str">
        <f t="shared" si="90"/>
        <v xml:space="preserve">  </v>
      </c>
      <c r="Q305" s="4"/>
      <c r="R305" s="9"/>
      <c r="S305" s="6" t="str">
        <f t="shared" si="99"/>
        <v xml:space="preserve">  </v>
      </c>
      <c r="T305" s="5" t="str">
        <f t="shared" si="91"/>
        <v xml:space="preserve">  </v>
      </c>
      <c r="U305" s="9"/>
      <c r="V305" s="2" t="str">
        <f t="shared" si="100"/>
        <v xml:space="preserve">  </v>
      </c>
      <c r="W305" s="2" t="str">
        <f t="shared" si="92"/>
        <v xml:space="preserve">  </v>
      </c>
      <c r="X305" s="4"/>
      <c r="Y305" s="1" t="str">
        <f t="shared" si="105"/>
        <v xml:space="preserve">  </v>
      </c>
      <c r="Z305" s="1" t="str">
        <f t="shared" si="101"/>
        <v xml:space="preserve">  </v>
      </c>
      <c r="AA305" s="3" t="str">
        <f t="shared" si="89"/>
        <v xml:space="preserve">  </v>
      </c>
      <c r="AB305" s="3" t="str">
        <f t="shared" si="106"/>
        <v xml:space="preserve">  </v>
      </c>
      <c r="AC305" s="3" t="str">
        <f t="shared" si="107"/>
        <v xml:space="preserve">  </v>
      </c>
      <c r="AD305" s="4"/>
    </row>
    <row r="306" spans="2:30" x14ac:dyDescent="0.25">
      <c r="B306" t="str">
        <f t="shared" si="93"/>
        <v xml:space="preserve">  </v>
      </c>
      <c r="C306" s="4"/>
      <c r="D306" s="1" t="str">
        <f t="shared" si="102"/>
        <v xml:space="preserve">  </v>
      </c>
      <c r="E306" s="1">
        <f t="shared" si="87"/>
        <v>0</v>
      </c>
      <c r="F306" s="1" t="str">
        <f t="shared" si="94"/>
        <v xml:space="preserve">  </v>
      </c>
      <c r="G306" s="1" t="str">
        <f t="shared" si="95"/>
        <v xml:space="preserve">  </v>
      </c>
      <c r="I306" s="8"/>
      <c r="J306" s="7" t="str">
        <f t="shared" si="96"/>
        <v xml:space="preserve">  </v>
      </c>
      <c r="K306" s="2" t="str">
        <f t="shared" si="103"/>
        <v xml:space="preserve">  </v>
      </c>
      <c r="L306" s="3" t="str">
        <f t="shared" si="97"/>
        <v xml:space="preserve">  </v>
      </c>
      <c r="M306" s="3" t="str">
        <f t="shared" si="104"/>
        <v xml:space="preserve">  </v>
      </c>
      <c r="N306" s="3" t="str">
        <f t="shared" si="88"/>
        <v xml:space="preserve">  </v>
      </c>
      <c r="O306" s="3" t="str">
        <f t="shared" si="98"/>
        <v xml:space="preserve">  </v>
      </c>
      <c r="P306" s="3" t="str">
        <f t="shared" si="90"/>
        <v xml:space="preserve">  </v>
      </c>
      <c r="Q306" s="4"/>
      <c r="R306" s="9"/>
      <c r="S306" s="6" t="str">
        <f t="shared" si="99"/>
        <v xml:space="preserve">  </v>
      </c>
      <c r="T306" s="5" t="str">
        <f t="shared" si="91"/>
        <v xml:space="preserve">  </v>
      </c>
      <c r="U306" s="9"/>
      <c r="V306" s="2" t="str">
        <f t="shared" si="100"/>
        <v xml:space="preserve">  </v>
      </c>
      <c r="W306" s="2" t="str">
        <f t="shared" si="92"/>
        <v xml:space="preserve">  </v>
      </c>
      <c r="X306" s="4"/>
      <c r="Y306" s="1" t="str">
        <f t="shared" si="105"/>
        <v xml:space="preserve">  </v>
      </c>
      <c r="Z306" s="1" t="str">
        <f t="shared" si="101"/>
        <v xml:space="preserve">  </v>
      </c>
      <c r="AA306" s="3" t="str">
        <f t="shared" si="89"/>
        <v xml:space="preserve">  </v>
      </c>
      <c r="AB306" s="3" t="str">
        <f t="shared" si="106"/>
        <v xml:space="preserve">  </v>
      </c>
      <c r="AC306" s="3" t="str">
        <f t="shared" si="107"/>
        <v xml:space="preserve">  </v>
      </c>
      <c r="AD306" s="4"/>
    </row>
    <row r="307" spans="2:30" x14ac:dyDescent="0.25">
      <c r="B307" t="str">
        <f t="shared" si="93"/>
        <v xml:space="preserve">  </v>
      </c>
      <c r="C307" s="4"/>
      <c r="D307" s="1" t="str">
        <f t="shared" si="102"/>
        <v xml:space="preserve">  </v>
      </c>
      <c r="E307" s="1">
        <f t="shared" si="87"/>
        <v>0</v>
      </c>
      <c r="F307" s="1" t="str">
        <f t="shared" si="94"/>
        <v xml:space="preserve">  </v>
      </c>
      <c r="G307" s="1" t="str">
        <f t="shared" si="95"/>
        <v xml:space="preserve">  </v>
      </c>
      <c r="I307" s="8"/>
      <c r="J307" s="7" t="str">
        <f t="shared" si="96"/>
        <v xml:space="preserve">  </v>
      </c>
      <c r="K307" s="2" t="str">
        <f t="shared" si="103"/>
        <v xml:space="preserve">  </v>
      </c>
      <c r="L307" s="3" t="str">
        <f t="shared" si="97"/>
        <v xml:space="preserve">  </v>
      </c>
      <c r="M307" s="3" t="str">
        <f t="shared" si="104"/>
        <v xml:space="preserve">  </v>
      </c>
      <c r="N307" s="3" t="str">
        <f t="shared" si="88"/>
        <v xml:space="preserve">  </v>
      </c>
      <c r="O307" s="3" t="str">
        <f t="shared" si="98"/>
        <v xml:space="preserve">  </v>
      </c>
      <c r="P307" s="3" t="str">
        <f t="shared" si="90"/>
        <v xml:space="preserve">  </v>
      </c>
      <c r="Q307" s="4"/>
      <c r="R307" s="9"/>
      <c r="S307" s="6" t="str">
        <f t="shared" si="99"/>
        <v xml:space="preserve">  </v>
      </c>
      <c r="T307" s="5" t="str">
        <f t="shared" si="91"/>
        <v xml:space="preserve">  </v>
      </c>
      <c r="U307" s="9"/>
      <c r="V307" s="2" t="str">
        <f t="shared" si="100"/>
        <v xml:space="preserve">  </v>
      </c>
      <c r="W307" s="2" t="str">
        <f t="shared" si="92"/>
        <v xml:space="preserve">  </v>
      </c>
      <c r="X307" s="4"/>
      <c r="Y307" s="1" t="str">
        <f t="shared" si="105"/>
        <v xml:space="preserve">  </v>
      </c>
      <c r="Z307" s="1" t="str">
        <f t="shared" si="101"/>
        <v xml:space="preserve">  </v>
      </c>
      <c r="AA307" s="3" t="str">
        <f t="shared" si="89"/>
        <v xml:space="preserve">  </v>
      </c>
      <c r="AB307" s="3" t="str">
        <f t="shared" si="106"/>
        <v xml:space="preserve">  </v>
      </c>
      <c r="AC307" s="3" t="str">
        <f t="shared" si="107"/>
        <v xml:space="preserve">  </v>
      </c>
      <c r="AD307" s="4"/>
    </row>
    <row r="308" spans="2:30" x14ac:dyDescent="0.25">
      <c r="B308" t="str">
        <f t="shared" si="93"/>
        <v xml:space="preserve">  </v>
      </c>
      <c r="C308" s="4"/>
      <c r="D308" s="1" t="str">
        <f t="shared" si="102"/>
        <v xml:space="preserve">  </v>
      </c>
      <c r="E308" s="1">
        <f t="shared" si="87"/>
        <v>0</v>
      </c>
      <c r="F308" s="1" t="str">
        <f t="shared" si="94"/>
        <v xml:space="preserve">  </v>
      </c>
      <c r="G308" s="1" t="str">
        <f t="shared" si="95"/>
        <v xml:space="preserve">  </v>
      </c>
      <c r="I308" s="8"/>
      <c r="J308" s="7" t="str">
        <f t="shared" si="96"/>
        <v xml:space="preserve">  </v>
      </c>
      <c r="K308" s="2" t="str">
        <f t="shared" si="103"/>
        <v xml:space="preserve">  </v>
      </c>
      <c r="L308" s="3" t="str">
        <f t="shared" si="97"/>
        <v xml:space="preserve">  </v>
      </c>
      <c r="M308" s="3" t="str">
        <f t="shared" si="104"/>
        <v xml:space="preserve">  </v>
      </c>
      <c r="N308" s="3" t="str">
        <f t="shared" si="88"/>
        <v xml:space="preserve">  </v>
      </c>
      <c r="O308" s="3" t="str">
        <f t="shared" si="98"/>
        <v xml:space="preserve">  </v>
      </c>
      <c r="P308" s="3" t="str">
        <f t="shared" si="90"/>
        <v xml:space="preserve">  </v>
      </c>
      <c r="Q308" s="4"/>
      <c r="R308" s="9"/>
      <c r="S308" s="6" t="str">
        <f t="shared" si="99"/>
        <v xml:space="preserve">  </v>
      </c>
      <c r="T308" s="5" t="str">
        <f t="shared" si="91"/>
        <v xml:space="preserve">  </v>
      </c>
      <c r="U308" s="9"/>
      <c r="V308" s="2" t="str">
        <f t="shared" si="100"/>
        <v xml:space="preserve">  </v>
      </c>
      <c r="W308" s="2" t="str">
        <f t="shared" si="92"/>
        <v xml:space="preserve">  </v>
      </c>
      <c r="X308" s="4"/>
      <c r="Y308" s="1" t="str">
        <f t="shared" si="105"/>
        <v xml:space="preserve">  </v>
      </c>
      <c r="Z308" s="1" t="str">
        <f t="shared" si="101"/>
        <v xml:space="preserve">  </v>
      </c>
      <c r="AA308" s="3" t="str">
        <f t="shared" si="89"/>
        <v xml:space="preserve">  </v>
      </c>
      <c r="AB308" s="3" t="str">
        <f t="shared" si="106"/>
        <v xml:space="preserve">  </v>
      </c>
      <c r="AC308" s="3" t="str">
        <f t="shared" si="107"/>
        <v xml:space="preserve">  </v>
      </c>
      <c r="AD308" s="4"/>
    </row>
    <row r="309" spans="2:30" x14ac:dyDescent="0.25">
      <c r="B309" t="str">
        <f t="shared" si="93"/>
        <v xml:space="preserve">  </v>
      </c>
      <c r="C309" s="4"/>
      <c r="D309" s="1" t="str">
        <f t="shared" si="102"/>
        <v xml:space="preserve">  </v>
      </c>
      <c r="E309" s="1">
        <f t="shared" si="87"/>
        <v>0</v>
      </c>
      <c r="F309" s="1" t="str">
        <f t="shared" si="94"/>
        <v xml:space="preserve">  </v>
      </c>
      <c r="G309" s="1" t="str">
        <f t="shared" si="95"/>
        <v xml:space="preserve">  </v>
      </c>
      <c r="I309" s="8"/>
      <c r="J309" s="7" t="str">
        <f t="shared" si="96"/>
        <v xml:space="preserve">  </v>
      </c>
      <c r="K309" s="2" t="str">
        <f t="shared" si="103"/>
        <v xml:space="preserve">  </v>
      </c>
      <c r="L309" s="3" t="str">
        <f t="shared" si="97"/>
        <v xml:space="preserve">  </v>
      </c>
      <c r="M309" s="3" t="str">
        <f t="shared" si="104"/>
        <v xml:space="preserve">  </v>
      </c>
      <c r="N309" s="3" t="str">
        <f t="shared" si="88"/>
        <v xml:space="preserve">  </v>
      </c>
      <c r="O309" s="3" t="str">
        <f t="shared" si="98"/>
        <v xml:space="preserve">  </v>
      </c>
      <c r="P309" s="3" t="str">
        <f t="shared" si="90"/>
        <v xml:space="preserve">  </v>
      </c>
      <c r="Q309" s="4"/>
      <c r="R309" s="9"/>
      <c r="S309" s="6" t="str">
        <f t="shared" si="99"/>
        <v xml:space="preserve">  </v>
      </c>
      <c r="T309" s="5" t="str">
        <f t="shared" si="91"/>
        <v xml:space="preserve">  </v>
      </c>
      <c r="U309" s="9"/>
      <c r="V309" s="2" t="str">
        <f t="shared" si="100"/>
        <v xml:space="preserve">  </v>
      </c>
      <c r="W309" s="2" t="str">
        <f t="shared" si="92"/>
        <v xml:space="preserve">  </v>
      </c>
      <c r="X309" s="4"/>
      <c r="Y309" s="1" t="str">
        <f t="shared" si="105"/>
        <v xml:space="preserve">  </v>
      </c>
      <c r="Z309" s="1" t="str">
        <f t="shared" si="101"/>
        <v xml:space="preserve">  </v>
      </c>
      <c r="AA309" s="3" t="str">
        <f t="shared" si="89"/>
        <v xml:space="preserve">  </v>
      </c>
      <c r="AB309" s="3" t="str">
        <f t="shared" si="106"/>
        <v xml:space="preserve">  </v>
      </c>
      <c r="AC309" s="3" t="str">
        <f t="shared" si="107"/>
        <v xml:space="preserve">  </v>
      </c>
      <c r="AD309" s="4"/>
    </row>
    <row r="310" spans="2:30" x14ac:dyDescent="0.25">
      <c r="B310" t="str">
        <f t="shared" si="93"/>
        <v xml:space="preserve">  </v>
      </c>
      <c r="C310" s="4"/>
      <c r="D310" s="1" t="str">
        <f t="shared" si="102"/>
        <v xml:space="preserve">  </v>
      </c>
      <c r="E310" s="1">
        <f t="shared" si="87"/>
        <v>0</v>
      </c>
      <c r="F310" s="1" t="str">
        <f t="shared" si="94"/>
        <v xml:space="preserve">  </v>
      </c>
      <c r="G310" s="1" t="str">
        <f t="shared" si="95"/>
        <v xml:space="preserve">  </v>
      </c>
      <c r="I310" s="8"/>
      <c r="J310" s="7" t="str">
        <f t="shared" si="96"/>
        <v xml:space="preserve">  </v>
      </c>
      <c r="K310" s="2" t="str">
        <f t="shared" si="103"/>
        <v xml:space="preserve">  </v>
      </c>
      <c r="L310" s="3" t="str">
        <f t="shared" si="97"/>
        <v xml:space="preserve">  </v>
      </c>
      <c r="M310" s="3" t="str">
        <f t="shared" si="104"/>
        <v xml:space="preserve">  </v>
      </c>
      <c r="N310" s="3" t="str">
        <f t="shared" si="88"/>
        <v xml:space="preserve">  </v>
      </c>
      <c r="O310" s="3" t="str">
        <f t="shared" si="98"/>
        <v xml:space="preserve">  </v>
      </c>
      <c r="P310" s="3" t="str">
        <f t="shared" si="90"/>
        <v xml:space="preserve">  </v>
      </c>
      <c r="Q310" s="4"/>
      <c r="R310" s="9"/>
      <c r="S310" s="6" t="str">
        <f t="shared" si="99"/>
        <v xml:space="preserve">  </v>
      </c>
      <c r="T310" s="5" t="str">
        <f t="shared" si="91"/>
        <v xml:space="preserve">  </v>
      </c>
      <c r="U310" s="9"/>
      <c r="V310" s="2" t="str">
        <f t="shared" si="100"/>
        <v xml:space="preserve">  </v>
      </c>
      <c r="W310" s="2" t="str">
        <f t="shared" si="92"/>
        <v xml:space="preserve">  </v>
      </c>
      <c r="X310" s="4"/>
      <c r="Y310" s="1" t="str">
        <f t="shared" si="105"/>
        <v xml:space="preserve">  </v>
      </c>
      <c r="Z310" s="1" t="str">
        <f t="shared" si="101"/>
        <v xml:space="preserve">  </v>
      </c>
      <c r="AA310" s="3" t="str">
        <f t="shared" si="89"/>
        <v xml:space="preserve">  </v>
      </c>
      <c r="AB310" s="3" t="str">
        <f t="shared" si="106"/>
        <v xml:space="preserve">  </v>
      </c>
      <c r="AC310" s="3" t="str">
        <f t="shared" si="107"/>
        <v xml:space="preserve">  </v>
      </c>
      <c r="AD310" s="4"/>
    </row>
    <row r="311" spans="2:30" x14ac:dyDescent="0.25">
      <c r="B311" t="str">
        <f t="shared" si="93"/>
        <v xml:space="preserve">  </v>
      </c>
      <c r="C311" s="4"/>
      <c r="D311" s="1" t="str">
        <f t="shared" si="102"/>
        <v xml:space="preserve">  </v>
      </c>
      <c r="E311" s="1">
        <f t="shared" si="87"/>
        <v>0</v>
      </c>
      <c r="F311" s="1" t="str">
        <f t="shared" si="94"/>
        <v xml:space="preserve">  </v>
      </c>
      <c r="G311" s="1" t="str">
        <f t="shared" si="95"/>
        <v xml:space="preserve">  </v>
      </c>
      <c r="I311" s="8"/>
      <c r="J311" s="7" t="str">
        <f t="shared" si="96"/>
        <v xml:space="preserve">  </v>
      </c>
      <c r="K311" s="2" t="str">
        <f t="shared" si="103"/>
        <v xml:space="preserve">  </v>
      </c>
      <c r="L311" s="3" t="str">
        <f t="shared" si="97"/>
        <v xml:space="preserve">  </v>
      </c>
      <c r="M311" s="3" t="str">
        <f t="shared" si="104"/>
        <v xml:space="preserve">  </v>
      </c>
      <c r="N311" s="3" t="str">
        <f t="shared" si="88"/>
        <v xml:space="preserve">  </v>
      </c>
      <c r="O311" s="3" t="str">
        <f t="shared" si="98"/>
        <v xml:space="preserve">  </v>
      </c>
      <c r="P311" s="3" t="str">
        <f t="shared" si="90"/>
        <v xml:space="preserve">  </v>
      </c>
      <c r="Q311" s="4"/>
      <c r="R311" s="9"/>
      <c r="S311" s="6" t="str">
        <f t="shared" si="99"/>
        <v xml:space="preserve">  </v>
      </c>
      <c r="T311" s="5" t="str">
        <f t="shared" si="91"/>
        <v xml:space="preserve">  </v>
      </c>
      <c r="U311" s="9"/>
      <c r="V311" s="2" t="str">
        <f t="shared" si="100"/>
        <v xml:space="preserve">  </v>
      </c>
      <c r="W311" s="2" t="str">
        <f t="shared" si="92"/>
        <v xml:space="preserve">  </v>
      </c>
      <c r="X311" s="4"/>
      <c r="Y311" s="1" t="str">
        <f t="shared" si="105"/>
        <v xml:space="preserve">  </v>
      </c>
      <c r="Z311" s="1" t="str">
        <f t="shared" si="101"/>
        <v xml:space="preserve">  </v>
      </c>
      <c r="AA311" s="3" t="str">
        <f t="shared" si="89"/>
        <v xml:space="preserve">  </v>
      </c>
      <c r="AB311" s="3" t="str">
        <f t="shared" si="106"/>
        <v xml:space="preserve">  </v>
      </c>
      <c r="AC311" s="3" t="str">
        <f t="shared" si="107"/>
        <v xml:space="preserve">  </v>
      </c>
      <c r="AD311" s="4"/>
    </row>
    <row r="312" spans="2:30" x14ac:dyDescent="0.25">
      <c r="B312" t="str">
        <f t="shared" si="93"/>
        <v xml:space="preserve">  </v>
      </c>
      <c r="C312" s="4"/>
      <c r="D312" s="1" t="str">
        <f t="shared" si="102"/>
        <v xml:space="preserve">  </v>
      </c>
      <c r="E312" s="1">
        <f t="shared" si="87"/>
        <v>0</v>
      </c>
      <c r="F312" s="1" t="str">
        <f t="shared" si="94"/>
        <v xml:space="preserve">  </v>
      </c>
      <c r="G312" s="1" t="str">
        <f t="shared" si="95"/>
        <v xml:space="preserve">  </v>
      </c>
      <c r="I312" s="8"/>
      <c r="J312" s="7" t="str">
        <f t="shared" si="96"/>
        <v xml:space="preserve">  </v>
      </c>
      <c r="K312" s="2" t="str">
        <f t="shared" si="103"/>
        <v xml:space="preserve">  </v>
      </c>
      <c r="L312" s="3" t="str">
        <f t="shared" si="97"/>
        <v xml:space="preserve">  </v>
      </c>
      <c r="M312" s="3" t="str">
        <f t="shared" si="104"/>
        <v xml:space="preserve">  </v>
      </c>
      <c r="N312" s="3" t="str">
        <f t="shared" si="88"/>
        <v xml:space="preserve">  </v>
      </c>
      <c r="O312" s="3" t="str">
        <f t="shared" si="98"/>
        <v xml:space="preserve">  </v>
      </c>
      <c r="P312" s="3" t="str">
        <f t="shared" si="90"/>
        <v xml:space="preserve">  </v>
      </c>
      <c r="Q312" s="4"/>
      <c r="R312" s="9"/>
      <c r="S312" s="6" t="str">
        <f t="shared" si="99"/>
        <v xml:space="preserve">  </v>
      </c>
      <c r="T312" s="5" t="str">
        <f t="shared" si="91"/>
        <v xml:space="preserve">  </v>
      </c>
      <c r="U312" s="9"/>
      <c r="V312" s="2" t="str">
        <f t="shared" si="100"/>
        <v xml:space="preserve">  </v>
      </c>
      <c r="W312" s="2" t="str">
        <f t="shared" si="92"/>
        <v xml:space="preserve">  </v>
      </c>
      <c r="X312" s="4"/>
      <c r="Y312" s="1" t="str">
        <f t="shared" si="105"/>
        <v xml:space="preserve">  </v>
      </c>
      <c r="Z312" s="1" t="str">
        <f t="shared" si="101"/>
        <v xml:space="preserve">  </v>
      </c>
      <c r="AA312" s="3" t="str">
        <f t="shared" si="89"/>
        <v xml:space="preserve">  </v>
      </c>
      <c r="AB312" s="3" t="str">
        <f t="shared" si="106"/>
        <v xml:space="preserve">  </v>
      </c>
      <c r="AC312" s="3" t="str">
        <f t="shared" si="107"/>
        <v xml:space="preserve">  </v>
      </c>
      <c r="AD312" s="4"/>
    </row>
    <row r="313" spans="2:30" x14ac:dyDescent="0.25">
      <c r="B313" t="str">
        <f t="shared" si="93"/>
        <v xml:space="preserve">  </v>
      </c>
      <c r="C313" s="4"/>
      <c r="D313" s="1" t="str">
        <f t="shared" si="102"/>
        <v xml:space="preserve">  </v>
      </c>
      <c r="E313" s="1">
        <f t="shared" si="87"/>
        <v>0</v>
      </c>
      <c r="F313" s="1" t="str">
        <f t="shared" si="94"/>
        <v xml:space="preserve">  </v>
      </c>
      <c r="G313" s="1" t="str">
        <f t="shared" si="95"/>
        <v xml:space="preserve">  </v>
      </c>
      <c r="I313" s="8"/>
      <c r="J313" s="7" t="str">
        <f t="shared" si="96"/>
        <v xml:space="preserve">  </v>
      </c>
      <c r="K313" s="2" t="str">
        <f t="shared" si="103"/>
        <v xml:space="preserve">  </v>
      </c>
      <c r="L313" s="3" t="str">
        <f t="shared" si="97"/>
        <v xml:space="preserve">  </v>
      </c>
      <c r="M313" s="3" t="str">
        <f t="shared" si="104"/>
        <v xml:space="preserve">  </v>
      </c>
      <c r="N313" s="3" t="str">
        <f t="shared" si="88"/>
        <v xml:space="preserve">  </v>
      </c>
      <c r="O313" s="3" t="str">
        <f t="shared" si="98"/>
        <v xml:space="preserve">  </v>
      </c>
      <c r="P313" s="3" t="str">
        <f t="shared" si="90"/>
        <v xml:space="preserve">  </v>
      </c>
      <c r="Q313" s="4"/>
      <c r="R313" s="9"/>
      <c r="S313" s="6" t="str">
        <f t="shared" si="99"/>
        <v xml:space="preserve">  </v>
      </c>
      <c r="T313" s="5" t="str">
        <f t="shared" si="91"/>
        <v xml:space="preserve">  </v>
      </c>
      <c r="U313" s="9"/>
      <c r="V313" s="2" t="str">
        <f t="shared" si="100"/>
        <v xml:space="preserve">  </v>
      </c>
      <c r="W313" s="2" t="str">
        <f t="shared" si="92"/>
        <v xml:space="preserve">  </v>
      </c>
      <c r="X313" s="4"/>
      <c r="Y313" s="1" t="str">
        <f t="shared" si="105"/>
        <v xml:space="preserve">  </v>
      </c>
      <c r="Z313" s="1" t="str">
        <f t="shared" si="101"/>
        <v xml:space="preserve">  </v>
      </c>
      <c r="AA313" s="3" t="str">
        <f t="shared" si="89"/>
        <v xml:space="preserve">  </v>
      </c>
      <c r="AB313" s="3" t="str">
        <f t="shared" si="106"/>
        <v xml:space="preserve">  </v>
      </c>
      <c r="AC313" s="3" t="str">
        <f t="shared" si="107"/>
        <v xml:space="preserve">  </v>
      </c>
      <c r="AD313" s="4"/>
    </row>
    <row r="314" spans="2:30" x14ac:dyDescent="0.25">
      <c r="B314" t="str">
        <f t="shared" si="93"/>
        <v xml:space="preserve">  </v>
      </c>
      <c r="C314" s="4"/>
      <c r="D314" s="1" t="str">
        <f t="shared" si="102"/>
        <v xml:space="preserve">  </v>
      </c>
      <c r="E314" s="1">
        <f t="shared" si="87"/>
        <v>0</v>
      </c>
      <c r="F314" s="1" t="str">
        <f t="shared" si="94"/>
        <v xml:space="preserve">  </v>
      </c>
      <c r="G314" s="1" t="str">
        <f t="shared" si="95"/>
        <v xml:space="preserve">  </v>
      </c>
      <c r="I314" s="8"/>
      <c r="J314" s="7" t="str">
        <f t="shared" si="96"/>
        <v xml:space="preserve">  </v>
      </c>
      <c r="K314" s="2" t="str">
        <f t="shared" si="103"/>
        <v xml:space="preserve">  </v>
      </c>
      <c r="L314" s="3" t="str">
        <f t="shared" si="97"/>
        <v xml:space="preserve">  </v>
      </c>
      <c r="M314" s="3" t="str">
        <f t="shared" si="104"/>
        <v xml:space="preserve">  </v>
      </c>
      <c r="N314" s="3" t="str">
        <f t="shared" si="88"/>
        <v xml:space="preserve">  </v>
      </c>
      <c r="O314" s="3" t="str">
        <f t="shared" si="98"/>
        <v xml:space="preserve">  </v>
      </c>
      <c r="P314" s="3" t="str">
        <f t="shared" si="90"/>
        <v xml:space="preserve">  </v>
      </c>
      <c r="Q314" s="4"/>
      <c r="R314" s="9"/>
      <c r="S314" s="6" t="str">
        <f t="shared" si="99"/>
        <v xml:space="preserve">  </v>
      </c>
      <c r="T314" s="5" t="str">
        <f t="shared" si="91"/>
        <v xml:space="preserve">  </v>
      </c>
      <c r="U314" s="9"/>
      <c r="V314" s="2" t="str">
        <f t="shared" si="100"/>
        <v xml:space="preserve">  </v>
      </c>
      <c r="W314" s="2" t="str">
        <f t="shared" si="92"/>
        <v xml:space="preserve">  </v>
      </c>
      <c r="X314" s="4"/>
      <c r="Y314" s="1" t="str">
        <f t="shared" si="105"/>
        <v xml:space="preserve">  </v>
      </c>
      <c r="Z314" s="1" t="str">
        <f t="shared" si="101"/>
        <v xml:space="preserve">  </v>
      </c>
      <c r="AA314" s="3" t="str">
        <f t="shared" si="89"/>
        <v xml:space="preserve">  </v>
      </c>
      <c r="AB314" s="3" t="str">
        <f t="shared" si="106"/>
        <v xml:space="preserve">  </v>
      </c>
      <c r="AC314" s="3" t="str">
        <f t="shared" si="107"/>
        <v xml:space="preserve">  </v>
      </c>
      <c r="AD314" s="4"/>
    </row>
    <row r="315" spans="2:30" x14ac:dyDescent="0.25">
      <c r="B315" t="str">
        <f t="shared" si="93"/>
        <v xml:space="preserve">  </v>
      </c>
      <c r="C315" s="4"/>
      <c r="D315" s="1" t="str">
        <f t="shared" si="102"/>
        <v xml:space="preserve">  </v>
      </c>
      <c r="E315" s="1">
        <f t="shared" si="87"/>
        <v>0</v>
      </c>
      <c r="F315" s="1" t="str">
        <f t="shared" si="94"/>
        <v xml:space="preserve">  </v>
      </c>
      <c r="G315" s="1" t="str">
        <f t="shared" si="95"/>
        <v xml:space="preserve">  </v>
      </c>
      <c r="I315" s="8"/>
      <c r="J315" s="7" t="str">
        <f t="shared" si="96"/>
        <v xml:space="preserve">  </v>
      </c>
      <c r="K315" s="2" t="str">
        <f t="shared" si="103"/>
        <v xml:space="preserve">  </v>
      </c>
      <c r="L315" s="3" t="str">
        <f t="shared" si="97"/>
        <v xml:space="preserve">  </v>
      </c>
      <c r="M315" s="3" t="str">
        <f t="shared" si="104"/>
        <v xml:space="preserve">  </v>
      </c>
      <c r="N315" s="3" t="str">
        <f t="shared" si="88"/>
        <v xml:space="preserve">  </v>
      </c>
      <c r="O315" s="3" t="str">
        <f t="shared" si="98"/>
        <v xml:space="preserve">  </v>
      </c>
      <c r="P315" s="3" t="str">
        <f t="shared" si="90"/>
        <v xml:space="preserve">  </v>
      </c>
      <c r="Q315" s="4"/>
      <c r="R315" s="9"/>
      <c r="S315" s="6" t="str">
        <f t="shared" si="99"/>
        <v xml:space="preserve">  </v>
      </c>
      <c r="T315" s="5" t="str">
        <f t="shared" si="91"/>
        <v xml:space="preserve">  </v>
      </c>
      <c r="U315" s="9"/>
      <c r="V315" s="2" t="str">
        <f t="shared" si="100"/>
        <v xml:space="preserve">  </v>
      </c>
      <c r="W315" s="2" t="str">
        <f t="shared" si="92"/>
        <v xml:space="preserve">  </v>
      </c>
      <c r="X315" s="4"/>
      <c r="Y315" s="1" t="str">
        <f t="shared" si="105"/>
        <v xml:space="preserve">  </v>
      </c>
      <c r="Z315" s="1" t="str">
        <f t="shared" si="101"/>
        <v xml:space="preserve">  </v>
      </c>
      <c r="AA315" s="3" t="str">
        <f t="shared" si="89"/>
        <v xml:space="preserve">  </v>
      </c>
      <c r="AB315" s="3" t="str">
        <f t="shared" si="106"/>
        <v xml:space="preserve">  </v>
      </c>
      <c r="AC315" s="3" t="str">
        <f t="shared" si="107"/>
        <v xml:space="preserve">  </v>
      </c>
      <c r="AD315" s="4"/>
    </row>
    <row r="316" spans="2:30" x14ac:dyDescent="0.25">
      <c r="B316" t="str">
        <f t="shared" si="93"/>
        <v xml:space="preserve">  </v>
      </c>
      <c r="C316" s="4"/>
      <c r="D316" s="1" t="str">
        <f t="shared" si="102"/>
        <v xml:space="preserve">  </v>
      </c>
      <c r="E316" s="1">
        <f t="shared" si="87"/>
        <v>0</v>
      </c>
      <c r="F316" s="1" t="str">
        <f t="shared" si="94"/>
        <v xml:space="preserve">  </v>
      </c>
      <c r="G316" s="1" t="str">
        <f t="shared" si="95"/>
        <v xml:space="preserve">  </v>
      </c>
      <c r="I316" s="8"/>
      <c r="J316" s="7" t="str">
        <f t="shared" si="96"/>
        <v xml:space="preserve">  </v>
      </c>
      <c r="K316" s="2" t="str">
        <f t="shared" si="103"/>
        <v xml:space="preserve">  </v>
      </c>
      <c r="L316" s="3" t="str">
        <f t="shared" si="97"/>
        <v xml:space="preserve">  </v>
      </c>
      <c r="M316" s="3" t="str">
        <f t="shared" si="104"/>
        <v xml:space="preserve">  </v>
      </c>
      <c r="N316" s="3" t="str">
        <f t="shared" si="88"/>
        <v xml:space="preserve">  </v>
      </c>
      <c r="O316" s="3" t="str">
        <f t="shared" si="98"/>
        <v xml:space="preserve">  </v>
      </c>
      <c r="P316" s="3" t="str">
        <f t="shared" si="90"/>
        <v xml:space="preserve">  </v>
      </c>
      <c r="Q316" s="4"/>
      <c r="R316" s="9"/>
      <c r="S316" s="6" t="str">
        <f t="shared" si="99"/>
        <v xml:space="preserve">  </v>
      </c>
      <c r="T316" s="5" t="str">
        <f t="shared" si="91"/>
        <v xml:space="preserve">  </v>
      </c>
      <c r="U316" s="9"/>
      <c r="V316" s="2" t="str">
        <f t="shared" si="100"/>
        <v xml:space="preserve">  </v>
      </c>
      <c r="W316" s="2" t="str">
        <f t="shared" si="92"/>
        <v xml:space="preserve">  </v>
      </c>
      <c r="X316" s="4"/>
      <c r="Y316" s="1" t="str">
        <f t="shared" si="105"/>
        <v xml:space="preserve">  </v>
      </c>
      <c r="Z316" s="1" t="str">
        <f t="shared" si="101"/>
        <v xml:space="preserve">  </v>
      </c>
      <c r="AA316" s="3" t="str">
        <f t="shared" si="89"/>
        <v xml:space="preserve">  </v>
      </c>
      <c r="AB316" s="3" t="str">
        <f t="shared" si="106"/>
        <v xml:space="preserve">  </v>
      </c>
      <c r="AC316" s="3" t="str">
        <f t="shared" si="107"/>
        <v xml:space="preserve">  </v>
      </c>
      <c r="AD316" s="4"/>
    </row>
    <row r="317" spans="2:30" x14ac:dyDescent="0.25">
      <c r="B317" t="str">
        <f t="shared" si="93"/>
        <v xml:space="preserve">  </v>
      </c>
      <c r="C317" s="4"/>
      <c r="D317" s="1" t="str">
        <f t="shared" si="102"/>
        <v xml:space="preserve">  </v>
      </c>
      <c r="E317" s="1">
        <f t="shared" si="87"/>
        <v>0</v>
      </c>
      <c r="F317" s="1" t="str">
        <f t="shared" si="94"/>
        <v xml:space="preserve">  </v>
      </c>
      <c r="G317" s="1" t="str">
        <f t="shared" si="95"/>
        <v xml:space="preserve">  </v>
      </c>
      <c r="I317" s="8"/>
      <c r="J317" s="7" t="str">
        <f t="shared" si="96"/>
        <v xml:space="preserve">  </v>
      </c>
      <c r="K317" s="2" t="str">
        <f t="shared" si="103"/>
        <v xml:space="preserve">  </v>
      </c>
      <c r="L317" s="3" t="str">
        <f t="shared" si="97"/>
        <v xml:space="preserve">  </v>
      </c>
      <c r="M317" s="3" t="str">
        <f t="shared" si="104"/>
        <v xml:space="preserve">  </v>
      </c>
      <c r="N317" s="3" t="str">
        <f t="shared" si="88"/>
        <v xml:space="preserve">  </v>
      </c>
      <c r="O317" s="3" t="str">
        <f t="shared" si="98"/>
        <v xml:space="preserve">  </v>
      </c>
      <c r="P317" s="3" t="str">
        <f t="shared" si="90"/>
        <v xml:space="preserve">  </v>
      </c>
      <c r="Q317" s="4"/>
      <c r="R317" s="9"/>
      <c r="S317" s="6" t="str">
        <f t="shared" si="99"/>
        <v xml:space="preserve">  </v>
      </c>
      <c r="T317" s="5" t="str">
        <f t="shared" si="91"/>
        <v xml:space="preserve">  </v>
      </c>
      <c r="U317" s="9"/>
      <c r="V317" s="2" t="str">
        <f t="shared" si="100"/>
        <v xml:space="preserve">  </v>
      </c>
      <c r="W317" s="2" t="str">
        <f t="shared" si="92"/>
        <v xml:space="preserve">  </v>
      </c>
      <c r="X317" s="4"/>
      <c r="Y317" s="1" t="str">
        <f t="shared" si="105"/>
        <v xml:space="preserve">  </v>
      </c>
      <c r="Z317" s="1" t="str">
        <f t="shared" si="101"/>
        <v xml:space="preserve">  </v>
      </c>
      <c r="AA317" s="3" t="str">
        <f t="shared" si="89"/>
        <v xml:space="preserve">  </v>
      </c>
      <c r="AB317" s="3" t="str">
        <f t="shared" si="106"/>
        <v xml:space="preserve">  </v>
      </c>
      <c r="AC317" s="3" t="str">
        <f t="shared" si="107"/>
        <v xml:space="preserve">  </v>
      </c>
      <c r="AD317" s="4"/>
    </row>
    <row r="318" spans="2:30" x14ac:dyDescent="0.25">
      <c r="B318" t="str">
        <f t="shared" si="93"/>
        <v xml:space="preserve">  </v>
      </c>
      <c r="C318" s="4"/>
      <c r="D318" s="1" t="str">
        <f t="shared" si="102"/>
        <v xml:space="preserve">  </v>
      </c>
      <c r="E318" s="1">
        <f t="shared" si="87"/>
        <v>0</v>
      </c>
      <c r="F318" s="1" t="str">
        <f t="shared" si="94"/>
        <v xml:space="preserve">  </v>
      </c>
      <c r="G318" s="1" t="str">
        <f t="shared" si="95"/>
        <v xml:space="preserve">  </v>
      </c>
      <c r="I318" s="8"/>
      <c r="J318" s="7" t="str">
        <f t="shared" si="96"/>
        <v xml:space="preserve">  </v>
      </c>
      <c r="K318" s="2" t="str">
        <f t="shared" si="103"/>
        <v xml:space="preserve">  </v>
      </c>
      <c r="L318" s="3" t="str">
        <f t="shared" si="97"/>
        <v xml:space="preserve">  </v>
      </c>
      <c r="M318" s="3" t="str">
        <f t="shared" si="104"/>
        <v xml:space="preserve">  </v>
      </c>
      <c r="N318" s="3" t="str">
        <f t="shared" si="88"/>
        <v xml:space="preserve">  </v>
      </c>
      <c r="O318" s="3" t="str">
        <f t="shared" si="98"/>
        <v xml:space="preserve">  </v>
      </c>
      <c r="P318" s="3" t="str">
        <f t="shared" si="90"/>
        <v xml:space="preserve">  </v>
      </c>
      <c r="Q318" s="4"/>
      <c r="R318" s="9"/>
      <c r="S318" s="6" t="str">
        <f t="shared" si="99"/>
        <v xml:space="preserve">  </v>
      </c>
      <c r="T318" s="5" t="str">
        <f t="shared" si="91"/>
        <v xml:space="preserve">  </v>
      </c>
      <c r="U318" s="9"/>
      <c r="V318" s="2" t="str">
        <f t="shared" si="100"/>
        <v xml:space="preserve">  </v>
      </c>
      <c r="W318" s="2" t="str">
        <f t="shared" si="92"/>
        <v xml:space="preserve">  </v>
      </c>
      <c r="X318" s="4"/>
      <c r="Y318" s="1" t="str">
        <f t="shared" si="105"/>
        <v xml:space="preserve">  </v>
      </c>
      <c r="Z318" s="1" t="str">
        <f t="shared" si="101"/>
        <v xml:space="preserve">  </v>
      </c>
      <c r="AA318" s="3" t="str">
        <f t="shared" si="89"/>
        <v xml:space="preserve">  </v>
      </c>
      <c r="AB318" s="3" t="str">
        <f t="shared" si="106"/>
        <v xml:space="preserve">  </v>
      </c>
      <c r="AC318" s="3" t="str">
        <f t="shared" si="107"/>
        <v xml:space="preserve">  </v>
      </c>
      <c r="AD318" s="4"/>
    </row>
    <row r="319" spans="2:30" x14ac:dyDescent="0.25">
      <c r="B319" t="str">
        <f t="shared" si="93"/>
        <v xml:space="preserve">  </v>
      </c>
      <c r="C319" s="4"/>
      <c r="D319" s="1" t="str">
        <f t="shared" si="102"/>
        <v xml:space="preserve">  </v>
      </c>
      <c r="E319" s="1">
        <f t="shared" si="87"/>
        <v>0</v>
      </c>
      <c r="F319" s="1" t="str">
        <f t="shared" si="94"/>
        <v xml:space="preserve">  </v>
      </c>
      <c r="G319" s="1" t="str">
        <f t="shared" si="95"/>
        <v xml:space="preserve">  </v>
      </c>
      <c r="I319" s="8"/>
      <c r="J319" s="7" t="str">
        <f t="shared" si="96"/>
        <v xml:space="preserve">  </v>
      </c>
      <c r="K319" s="2" t="str">
        <f t="shared" si="103"/>
        <v xml:space="preserve">  </v>
      </c>
      <c r="L319" s="3" t="str">
        <f t="shared" si="97"/>
        <v xml:space="preserve">  </v>
      </c>
      <c r="M319" s="3" t="str">
        <f t="shared" si="104"/>
        <v xml:space="preserve">  </v>
      </c>
      <c r="N319" s="3" t="str">
        <f t="shared" si="88"/>
        <v xml:space="preserve">  </v>
      </c>
      <c r="O319" s="3" t="str">
        <f t="shared" si="98"/>
        <v xml:space="preserve">  </v>
      </c>
      <c r="P319" s="3" t="str">
        <f t="shared" si="90"/>
        <v xml:space="preserve">  </v>
      </c>
      <c r="Q319" s="4"/>
      <c r="R319" s="9"/>
      <c r="S319" s="6" t="str">
        <f t="shared" si="99"/>
        <v xml:space="preserve">  </v>
      </c>
      <c r="T319" s="5" t="str">
        <f t="shared" si="91"/>
        <v xml:space="preserve">  </v>
      </c>
      <c r="U319" s="9"/>
      <c r="V319" s="2" t="str">
        <f t="shared" si="100"/>
        <v xml:space="preserve">  </v>
      </c>
      <c r="W319" s="2" t="str">
        <f t="shared" si="92"/>
        <v xml:space="preserve">  </v>
      </c>
      <c r="X319" s="4"/>
      <c r="Y319" s="1" t="str">
        <f t="shared" si="105"/>
        <v xml:space="preserve">  </v>
      </c>
      <c r="Z319" s="1" t="str">
        <f t="shared" si="101"/>
        <v xml:space="preserve">  </v>
      </c>
      <c r="AA319" s="3" t="str">
        <f t="shared" si="89"/>
        <v xml:space="preserve">  </v>
      </c>
      <c r="AB319" s="3" t="str">
        <f t="shared" si="106"/>
        <v xml:space="preserve">  </v>
      </c>
      <c r="AC319" s="3" t="str">
        <f t="shared" si="107"/>
        <v xml:space="preserve">  </v>
      </c>
      <c r="AD319" s="4"/>
    </row>
    <row r="320" spans="2:30" x14ac:dyDescent="0.25">
      <c r="B320" t="str">
        <f t="shared" si="93"/>
        <v xml:space="preserve">  </v>
      </c>
      <c r="C320" s="4"/>
      <c r="D320" s="1" t="str">
        <f t="shared" si="102"/>
        <v xml:space="preserve">  </v>
      </c>
      <c r="E320" s="1">
        <f t="shared" si="87"/>
        <v>0</v>
      </c>
      <c r="F320" s="1" t="str">
        <f t="shared" si="94"/>
        <v xml:space="preserve">  </v>
      </c>
      <c r="G320" s="1" t="str">
        <f t="shared" si="95"/>
        <v xml:space="preserve">  </v>
      </c>
      <c r="I320" s="8"/>
      <c r="J320" s="7" t="str">
        <f t="shared" si="96"/>
        <v xml:space="preserve">  </v>
      </c>
      <c r="K320" s="2" t="str">
        <f t="shared" si="103"/>
        <v xml:space="preserve">  </v>
      </c>
      <c r="L320" s="3" t="str">
        <f t="shared" si="97"/>
        <v xml:space="preserve">  </v>
      </c>
      <c r="M320" s="3" t="str">
        <f t="shared" si="104"/>
        <v xml:space="preserve">  </v>
      </c>
      <c r="N320" s="3" t="str">
        <f t="shared" si="88"/>
        <v xml:space="preserve">  </v>
      </c>
      <c r="O320" s="3" t="str">
        <f t="shared" si="98"/>
        <v xml:space="preserve">  </v>
      </c>
      <c r="P320" s="3" t="str">
        <f t="shared" si="90"/>
        <v xml:space="preserve">  </v>
      </c>
      <c r="Q320" s="4"/>
      <c r="R320" s="9"/>
      <c r="S320" s="6" t="str">
        <f t="shared" si="99"/>
        <v xml:space="preserve">  </v>
      </c>
      <c r="T320" s="5" t="str">
        <f t="shared" si="91"/>
        <v xml:space="preserve">  </v>
      </c>
      <c r="U320" s="9"/>
      <c r="V320" s="2" t="str">
        <f t="shared" si="100"/>
        <v xml:space="preserve">  </v>
      </c>
      <c r="W320" s="2" t="str">
        <f t="shared" si="92"/>
        <v xml:space="preserve">  </v>
      </c>
      <c r="X320" s="4"/>
      <c r="Y320" s="1" t="str">
        <f t="shared" si="105"/>
        <v xml:space="preserve">  </v>
      </c>
      <c r="Z320" s="1" t="str">
        <f t="shared" si="101"/>
        <v xml:space="preserve">  </v>
      </c>
      <c r="AA320" s="3" t="str">
        <f t="shared" si="89"/>
        <v xml:space="preserve">  </v>
      </c>
      <c r="AB320" s="3" t="str">
        <f t="shared" si="106"/>
        <v xml:space="preserve">  </v>
      </c>
      <c r="AC320" s="3" t="str">
        <f t="shared" si="107"/>
        <v xml:space="preserve">  </v>
      </c>
      <c r="AD320" s="4"/>
    </row>
    <row r="321" spans="2:30" x14ac:dyDescent="0.25">
      <c r="B321" t="str">
        <f t="shared" si="93"/>
        <v xml:space="preserve">  </v>
      </c>
      <c r="C321" s="4"/>
      <c r="D321" s="1" t="str">
        <f t="shared" si="102"/>
        <v xml:space="preserve">  </v>
      </c>
      <c r="E321" s="1">
        <f t="shared" si="87"/>
        <v>0</v>
      </c>
      <c r="F321" s="1" t="str">
        <f t="shared" si="94"/>
        <v xml:space="preserve">  </v>
      </c>
      <c r="G321" s="1" t="str">
        <f t="shared" si="95"/>
        <v xml:space="preserve">  </v>
      </c>
      <c r="I321" s="8"/>
      <c r="J321" s="7" t="str">
        <f t="shared" si="96"/>
        <v xml:space="preserve">  </v>
      </c>
      <c r="K321" s="2" t="str">
        <f t="shared" si="103"/>
        <v xml:space="preserve">  </v>
      </c>
      <c r="L321" s="3" t="str">
        <f t="shared" si="97"/>
        <v xml:space="preserve">  </v>
      </c>
      <c r="M321" s="3" t="str">
        <f t="shared" si="104"/>
        <v xml:space="preserve">  </v>
      </c>
      <c r="N321" s="3" t="str">
        <f t="shared" si="88"/>
        <v xml:space="preserve">  </v>
      </c>
      <c r="O321" s="3" t="str">
        <f t="shared" si="98"/>
        <v xml:space="preserve">  </v>
      </c>
      <c r="P321" s="3" t="str">
        <f t="shared" si="90"/>
        <v xml:space="preserve">  </v>
      </c>
      <c r="Q321" s="4"/>
      <c r="R321" s="9"/>
      <c r="S321" s="6" t="str">
        <f t="shared" si="99"/>
        <v xml:space="preserve">  </v>
      </c>
      <c r="T321" s="5" t="str">
        <f t="shared" si="91"/>
        <v xml:space="preserve">  </v>
      </c>
      <c r="U321" s="9"/>
      <c r="V321" s="2" t="str">
        <f t="shared" si="100"/>
        <v xml:space="preserve">  </v>
      </c>
      <c r="W321" s="2" t="str">
        <f t="shared" si="92"/>
        <v xml:space="preserve">  </v>
      </c>
      <c r="X321" s="4"/>
      <c r="Y321" s="1" t="str">
        <f t="shared" si="105"/>
        <v xml:space="preserve">  </v>
      </c>
      <c r="Z321" s="1" t="str">
        <f t="shared" si="101"/>
        <v xml:space="preserve">  </v>
      </c>
      <c r="AA321" s="3" t="str">
        <f t="shared" si="89"/>
        <v xml:space="preserve">  </v>
      </c>
      <c r="AB321" s="3" t="str">
        <f t="shared" si="106"/>
        <v xml:space="preserve">  </v>
      </c>
      <c r="AC321" s="3" t="str">
        <f t="shared" si="107"/>
        <v xml:space="preserve">  </v>
      </c>
      <c r="AD321" s="4"/>
    </row>
    <row r="322" spans="2:30" x14ac:dyDescent="0.25">
      <c r="B322" t="str">
        <f t="shared" si="93"/>
        <v xml:space="preserve">  </v>
      </c>
      <c r="C322" s="4"/>
      <c r="D322" s="1" t="str">
        <f t="shared" si="102"/>
        <v xml:space="preserve">  </v>
      </c>
      <c r="E322" s="1">
        <f t="shared" ref="E322:E385" si="108">IFERROR(VALUE(D322),0)</f>
        <v>0</v>
      </c>
      <c r="F322" s="1" t="str">
        <f t="shared" si="94"/>
        <v xml:space="preserve">  </v>
      </c>
      <c r="G322" s="1" t="str">
        <f t="shared" si="95"/>
        <v xml:space="preserve">  </v>
      </c>
      <c r="I322" s="8"/>
      <c r="J322" s="7" t="str">
        <f t="shared" si="96"/>
        <v xml:space="preserve">  </v>
      </c>
      <c r="K322" s="2" t="str">
        <f t="shared" si="103"/>
        <v xml:space="preserve">  </v>
      </c>
      <c r="L322" s="3" t="str">
        <f t="shared" si="97"/>
        <v xml:space="preserve">  </v>
      </c>
      <c r="M322" s="3" t="str">
        <f t="shared" si="104"/>
        <v xml:space="preserve">  </v>
      </c>
      <c r="N322" s="3" t="str">
        <f t="shared" si="88"/>
        <v xml:space="preserve">  </v>
      </c>
      <c r="O322" s="3" t="str">
        <f t="shared" si="98"/>
        <v xml:space="preserve">  </v>
      </c>
      <c r="P322" s="3" t="str">
        <f t="shared" si="90"/>
        <v xml:space="preserve">  </v>
      </c>
      <c r="Q322" s="4"/>
      <c r="R322" s="9"/>
      <c r="S322" s="6" t="str">
        <f t="shared" si="99"/>
        <v xml:space="preserve">  </v>
      </c>
      <c r="T322" s="5" t="str">
        <f t="shared" si="91"/>
        <v xml:space="preserve">  </v>
      </c>
      <c r="U322" s="9"/>
      <c r="V322" s="2" t="str">
        <f t="shared" si="100"/>
        <v xml:space="preserve">  </v>
      </c>
      <c r="W322" s="2" t="str">
        <f t="shared" si="92"/>
        <v xml:space="preserve">  </v>
      </c>
      <c r="X322" s="4"/>
      <c r="Y322" s="1" t="str">
        <f t="shared" si="105"/>
        <v xml:space="preserve">  </v>
      </c>
      <c r="Z322" s="1" t="str">
        <f t="shared" si="101"/>
        <v xml:space="preserve">  </v>
      </c>
      <c r="AA322" s="3" t="str">
        <f t="shared" si="89"/>
        <v xml:space="preserve">  </v>
      </c>
      <c r="AB322" s="3" t="str">
        <f t="shared" si="106"/>
        <v xml:space="preserve">  </v>
      </c>
      <c r="AC322" s="3" t="str">
        <f t="shared" si="107"/>
        <v xml:space="preserve">  </v>
      </c>
      <c r="AD322" s="4"/>
    </row>
    <row r="323" spans="2:30" x14ac:dyDescent="0.25">
      <c r="B323" t="str">
        <f t="shared" si="93"/>
        <v xml:space="preserve">  </v>
      </c>
      <c r="C323" s="4"/>
      <c r="D323" s="1" t="str">
        <f t="shared" si="102"/>
        <v xml:space="preserve">  </v>
      </c>
      <c r="E323" s="1">
        <f t="shared" si="108"/>
        <v>0</v>
      </c>
      <c r="F323" s="1" t="str">
        <f t="shared" si="94"/>
        <v xml:space="preserve">  </v>
      </c>
      <c r="G323" s="1" t="str">
        <f t="shared" si="95"/>
        <v xml:space="preserve">  </v>
      </c>
      <c r="I323" s="8"/>
      <c r="J323" s="7" t="str">
        <f t="shared" si="96"/>
        <v xml:space="preserve">  </v>
      </c>
      <c r="K323" s="2" t="str">
        <f t="shared" si="103"/>
        <v xml:space="preserve">  </v>
      </c>
      <c r="L323" s="3" t="str">
        <f t="shared" si="97"/>
        <v xml:space="preserve">  </v>
      </c>
      <c r="M323" s="3" t="str">
        <f t="shared" si="104"/>
        <v xml:space="preserve">  </v>
      </c>
      <c r="N323" s="3" t="str">
        <f t="shared" si="88"/>
        <v xml:space="preserve">  </v>
      </c>
      <c r="O323" s="3" t="str">
        <f t="shared" si="98"/>
        <v xml:space="preserve">  </v>
      </c>
      <c r="P323" s="3" t="str">
        <f t="shared" si="90"/>
        <v xml:space="preserve">  </v>
      </c>
      <c r="Q323" s="4"/>
      <c r="R323" s="9"/>
      <c r="S323" s="6" t="str">
        <f t="shared" si="99"/>
        <v xml:space="preserve">  </v>
      </c>
      <c r="T323" s="5" t="str">
        <f t="shared" si="91"/>
        <v xml:space="preserve">  </v>
      </c>
      <c r="U323" s="9"/>
      <c r="V323" s="2" t="str">
        <f t="shared" si="100"/>
        <v xml:space="preserve">  </v>
      </c>
      <c r="W323" s="2" t="str">
        <f t="shared" si="92"/>
        <v xml:space="preserve">  </v>
      </c>
      <c r="X323" s="4"/>
      <c r="Y323" s="1" t="str">
        <f t="shared" si="105"/>
        <v xml:space="preserve">  </v>
      </c>
      <c r="Z323" s="1" t="str">
        <f t="shared" si="101"/>
        <v xml:space="preserve">  </v>
      </c>
      <c r="AA323" s="3" t="str">
        <f t="shared" si="89"/>
        <v xml:space="preserve">  </v>
      </c>
      <c r="AB323" s="3" t="str">
        <f t="shared" si="106"/>
        <v xml:space="preserve">  </v>
      </c>
      <c r="AC323" s="3" t="str">
        <f t="shared" si="107"/>
        <v xml:space="preserve">  </v>
      </c>
      <c r="AD323" s="4"/>
    </row>
    <row r="324" spans="2:30" x14ac:dyDescent="0.25">
      <c r="B324" t="str">
        <f t="shared" si="93"/>
        <v xml:space="preserve">  </v>
      </c>
      <c r="C324" s="4"/>
      <c r="D324" s="1" t="str">
        <f t="shared" si="102"/>
        <v xml:space="preserve">  </v>
      </c>
      <c r="E324" s="1">
        <f t="shared" si="108"/>
        <v>0</v>
      </c>
      <c r="F324" s="1" t="str">
        <f t="shared" si="94"/>
        <v xml:space="preserve">  </v>
      </c>
      <c r="G324" s="1" t="str">
        <f t="shared" si="95"/>
        <v xml:space="preserve">  </v>
      </c>
      <c r="I324" s="8"/>
      <c r="J324" s="7" t="str">
        <f t="shared" si="96"/>
        <v xml:space="preserve">  </v>
      </c>
      <c r="K324" s="2" t="str">
        <f t="shared" si="103"/>
        <v xml:space="preserve">  </v>
      </c>
      <c r="L324" s="3" t="str">
        <f t="shared" si="97"/>
        <v xml:space="preserve">  </v>
      </c>
      <c r="M324" s="3" t="str">
        <f t="shared" si="104"/>
        <v xml:space="preserve">  </v>
      </c>
      <c r="N324" s="3" t="str">
        <f t="shared" si="88"/>
        <v xml:space="preserve">  </v>
      </c>
      <c r="O324" s="3" t="str">
        <f t="shared" si="98"/>
        <v xml:space="preserve">  </v>
      </c>
      <c r="P324" s="3" t="str">
        <f t="shared" si="90"/>
        <v xml:space="preserve">  </v>
      </c>
      <c r="Q324" s="4"/>
      <c r="R324" s="9"/>
      <c r="S324" s="6" t="str">
        <f t="shared" si="99"/>
        <v xml:space="preserve">  </v>
      </c>
      <c r="T324" s="5" t="str">
        <f t="shared" si="91"/>
        <v xml:space="preserve">  </v>
      </c>
      <c r="U324" s="9"/>
      <c r="V324" s="2" t="str">
        <f t="shared" si="100"/>
        <v xml:space="preserve">  </v>
      </c>
      <c r="W324" s="2" t="str">
        <f t="shared" si="92"/>
        <v xml:space="preserve">  </v>
      </c>
      <c r="X324" s="4"/>
      <c r="Y324" s="1" t="str">
        <f t="shared" si="105"/>
        <v xml:space="preserve">  </v>
      </c>
      <c r="Z324" s="1" t="str">
        <f t="shared" si="101"/>
        <v xml:space="preserve">  </v>
      </c>
      <c r="AA324" s="3" t="str">
        <f t="shared" si="89"/>
        <v xml:space="preserve">  </v>
      </c>
      <c r="AB324" s="3" t="str">
        <f t="shared" si="106"/>
        <v xml:space="preserve">  </v>
      </c>
      <c r="AC324" s="3" t="str">
        <f t="shared" si="107"/>
        <v xml:space="preserve">  </v>
      </c>
      <c r="AD324" s="4"/>
    </row>
    <row r="325" spans="2:30" x14ac:dyDescent="0.25">
      <c r="B325" t="str">
        <f t="shared" si="93"/>
        <v xml:space="preserve">  </v>
      </c>
      <c r="C325" s="4"/>
      <c r="D325" s="1" t="str">
        <f t="shared" si="102"/>
        <v xml:space="preserve">  </v>
      </c>
      <c r="E325" s="1">
        <f t="shared" si="108"/>
        <v>0</v>
      </c>
      <c r="F325" s="1" t="str">
        <f t="shared" si="94"/>
        <v xml:space="preserve">  </v>
      </c>
      <c r="G325" s="1" t="str">
        <f t="shared" si="95"/>
        <v xml:space="preserve">  </v>
      </c>
      <c r="I325" s="8"/>
      <c r="J325" s="7" t="str">
        <f t="shared" si="96"/>
        <v xml:space="preserve">  </v>
      </c>
      <c r="K325" s="2" t="str">
        <f t="shared" si="103"/>
        <v xml:space="preserve">  </v>
      </c>
      <c r="L325" s="3" t="str">
        <f t="shared" si="97"/>
        <v xml:space="preserve">  </v>
      </c>
      <c r="M325" s="3" t="str">
        <f t="shared" si="104"/>
        <v xml:space="preserve">  </v>
      </c>
      <c r="N325" s="3" t="str">
        <f t="shared" si="88"/>
        <v xml:space="preserve">  </v>
      </c>
      <c r="O325" s="3" t="str">
        <f t="shared" si="98"/>
        <v xml:space="preserve">  </v>
      </c>
      <c r="P325" s="3" t="str">
        <f t="shared" si="90"/>
        <v xml:space="preserve">  </v>
      </c>
      <c r="Q325" s="4"/>
      <c r="R325" s="9"/>
      <c r="S325" s="6" t="str">
        <f t="shared" si="99"/>
        <v xml:space="preserve">  </v>
      </c>
      <c r="T325" s="5" t="str">
        <f t="shared" si="91"/>
        <v xml:space="preserve">  </v>
      </c>
      <c r="U325" s="9"/>
      <c r="V325" s="2" t="str">
        <f t="shared" si="100"/>
        <v xml:space="preserve">  </v>
      </c>
      <c r="W325" s="2" t="str">
        <f t="shared" si="92"/>
        <v xml:space="preserve">  </v>
      </c>
      <c r="X325" s="4"/>
      <c r="Y325" s="1" t="str">
        <f t="shared" si="105"/>
        <v xml:space="preserve">  </v>
      </c>
      <c r="Z325" s="1" t="str">
        <f t="shared" si="101"/>
        <v xml:space="preserve">  </v>
      </c>
      <c r="AA325" s="3" t="str">
        <f t="shared" si="89"/>
        <v xml:space="preserve">  </v>
      </c>
      <c r="AB325" s="3" t="str">
        <f t="shared" si="106"/>
        <v xml:space="preserve">  </v>
      </c>
      <c r="AC325" s="3" t="str">
        <f t="shared" si="107"/>
        <v xml:space="preserve">  </v>
      </c>
      <c r="AD325" s="4"/>
    </row>
    <row r="326" spans="2:30" x14ac:dyDescent="0.25">
      <c r="B326" t="str">
        <f t="shared" si="93"/>
        <v xml:space="preserve">  </v>
      </c>
      <c r="C326" s="4"/>
      <c r="D326" s="1" t="str">
        <f t="shared" si="102"/>
        <v xml:space="preserve">  </v>
      </c>
      <c r="E326" s="1">
        <f t="shared" si="108"/>
        <v>0</v>
      </c>
      <c r="F326" s="1" t="str">
        <f t="shared" si="94"/>
        <v xml:space="preserve">  </v>
      </c>
      <c r="G326" s="1" t="str">
        <f t="shared" si="95"/>
        <v xml:space="preserve">  </v>
      </c>
      <c r="I326" s="8"/>
      <c r="J326" s="7" t="str">
        <f t="shared" si="96"/>
        <v xml:space="preserve">  </v>
      </c>
      <c r="K326" s="2" t="str">
        <f t="shared" si="103"/>
        <v xml:space="preserve">  </v>
      </c>
      <c r="L326" s="3" t="str">
        <f t="shared" si="97"/>
        <v xml:space="preserve">  </v>
      </c>
      <c r="M326" s="3" t="str">
        <f t="shared" si="104"/>
        <v xml:space="preserve">  </v>
      </c>
      <c r="N326" s="3" t="str">
        <f t="shared" si="88"/>
        <v xml:space="preserve">  </v>
      </c>
      <c r="O326" s="3" t="str">
        <f t="shared" si="98"/>
        <v xml:space="preserve">  </v>
      </c>
      <c r="P326" s="3" t="str">
        <f t="shared" si="90"/>
        <v xml:space="preserve">  </v>
      </c>
      <c r="Q326" s="4"/>
      <c r="R326" s="9"/>
      <c r="S326" s="6" t="str">
        <f t="shared" si="99"/>
        <v xml:space="preserve">  </v>
      </c>
      <c r="T326" s="5" t="str">
        <f t="shared" si="91"/>
        <v xml:space="preserve">  </v>
      </c>
      <c r="U326" s="9"/>
      <c r="V326" s="2" t="str">
        <f t="shared" si="100"/>
        <v xml:space="preserve">  </v>
      </c>
      <c r="W326" s="2" t="str">
        <f t="shared" si="92"/>
        <v xml:space="preserve">  </v>
      </c>
      <c r="X326" s="4"/>
      <c r="Y326" s="1" t="str">
        <f t="shared" si="105"/>
        <v xml:space="preserve">  </v>
      </c>
      <c r="Z326" s="1" t="str">
        <f t="shared" si="101"/>
        <v xml:space="preserve">  </v>
      </c>
      <c r="AA326" s="3" t="str">
        <f t="shared" si="89"/>
        <v xml:space="preserve">  </v>
      </c>
      <c r="AB326" s="3" t="str">
        <f t="shared" si="106"/>
        <v xml:space="preserve">  </v>
      </c>
      <c r="AC326" s="3" t="str">
        <f t="shared" si="107"/>
        <v xml:space="preserve">  </v>
      </c>
      <c r="AD326" s="4"/>
    </row>
    <row r="327" spans="2:30" x14ac:dyDescent="0.25">
      <c r="B327" t="str">
        <f t="shared" si="93"/>
        <v xml:space="preserve">  </v>
      </c>
      <c r="C327" s="4"/>
      <c r="D327" s="1" t="str">
        <f t="shared" si="102"/>
        <v xml:space="preserve">  </v>
      </c>
      <c r="E327" s="1">
        <f t="shared" si="108"/>
        <v>0</v>
      </c>
      <c r="F327" s="1" t="str">
        <f t="shared" si="94"/>
        <v xml:space="preserve">  </v>
      </c>
      <c r="G327" s="1" t="str">
        <f t="shared" si="95"/>
        <v xml:space="preserve">  </v>
      </c>
      <c r="I327" s="8"/>
      <c r="J327" s="7" t="str">
        <f t="shared" si="96"/>
        <v xml:space="preserve">  </v>
      </c>
      <c r="K327" s="2" t="str">
        <f t="shared" si="103"/>
        <v xml:space="preserve">  </v>
      </c>
      <c r="L327" s="3" t="str">
        <f t="shared" si="97"/>
        <v xml:space="preserve">  </v>
      </c>
      <c r="M327" s="3" t="str">
        <f t="shared" si="104"/>
        <v xml:space="preserve">  </v>
      </c>
      <c r="N327" s="3" t="str">
        <f t="shared" ref="N327:N390" si="109">IFERROR(-I327+M327,"  ")</f>
        <v xml:space="preserve">  </v>
      </c>
      <c r="O327" s="3" t="str">
        <f t="shared" si="98"/>
        <v xml:space="preserve">  </v>
      </c>
      <c r="P327" s="3" t="str">
        <f t="shared" si="90"/>
        <v xml:space="preserve">  </v>
      </c>
      <c r="Q327" s="4"/>
      <c r="R327" s="9"/>
      <c r="S327" s="6" t="str">
        <f t="shared" si="99"/>
        <v xml:space="preserve">  </v>
      </c>
      <c r="T327" s="5" t="str">
        <f t="shared" si="91"/>
        <v xml:space="preserve">  </v>
      </c>
      <c r="U327" s="9"/>
      <c r="V327" s="2" t="str">
        <f t="shared" si="100"/>
        <v xml:space="preserve">  </v>
      </c>
      <c r="W327" s="2" t="str">
        <f t="shared" si="92"/>
        <v xml:space="preserve">  </v>
      </c>
      <c r="X327" s="4"/>
      <c r="Y327" s="1" t="str">
        <f t="shared" si="105"/>
        <v xml:space="preserve">  </v>
      </c>
      <c r="Z327" s="1" t="str">
        <f t="shared" si="101"/>
        <v xml:space="preserve">  </v>
      </c>
      <c r="AA327" s="3" t="str">
        <f t="shared" si="89"/>
        <v xml:space="preserve">  </v>
      </c>
      <c r="AB327" s="3" t="str">
        <f t="shared" si="106"/>
        <v xml:space="preserve">  </v>
      </c>
      <c r="AC327" s="3" t="str">
        <f t="shared" si="107"/>
        <v xml:space="preserve">  </v>
      </c>
      <c r="AD327" s="4"/>
    </row>
    <row r="328" spans="2:30" x14ac:dyDescent="0.25">
      <c r="B328" t="str">
        <f t="shared" si="93"/>
        <v xml:space="preserve">  </v>
      </c>
      <c r="C328" s="4"/>
      <c r="D328" s="1" t="str">
        <f t="shared" si="102"/>
        <v xml:space="preserve">  </v>
      </c>
      <c r="E328" s="1">
        <f t="shared" si="108"/>
        <v>0</v>
      </c>
      <c r="F328" s="1" t="str">
        <f t="shared" si="94"/>
        <v xml:space="preserve">  </v>
      </c>
      <c r="G328" s="1" t="str">
        <f t="shared" si="95"/>
        <v xml:space="preserve">  </v>
      </c>
      <c r="I328" s="8"/>
      <c r="J328" s="7" t="str">
        <f t="shared" si="96"/>
        <v xml:space="preserve">  </v>
      </c>
      <c r="K328" s="2" t="str">
        <f t="shared" si="103"/>
        <v xml:space="preserve">  </v>
      </c>
      <c r="L328" s="3" t="str">
        <f t="shared" si="97"/>
        <v xml:space="preserve">  </v>
      </c>
      <c r="M328" s="3" t="str">
        <f t="shared" si="104"/>
        <v xml:space="preserve">  </v>
      </c>
      <c r="N328" s="3" t="str">
        <f t="shared" si="109"/>
        <v xml:space="preserve">  </v>
      </c>
      <c r="O328" s="3" t="str">
        <f t="shared" si="98"/>
        <v xml:space="preserve">  </v>
      </c>
      <c r="P328" s="3" t="str">
        <f t="shared" si="90"/>
        <v xml:space="preserve">  </v>
      </c>
      <c r="Q328" s="4"/>
      <c r="R328" s="9"/>
      <c r="S328" s="6" t="str">
        <f t="shared" si="99"/>
        <v xml:space="preserve">  </v>
      </c>
      <c r="T328" s="5" t="str">
        <f t="shared" si="91"/>
        <v xml:space="preserve">  </v>
      </c>
      <c r="U328" s="9"/>
      <c r="V328" s="2" t="str">
        <f t="shared" si="100"/>
        <v xml:space="preserve">  </v>
      </c>
      <c r="W328" s="2" t="str">
        <f t="shared" si="92"/>
        <v xml:space="preserve">  </v>
      </c>
      <c r="X328" s="4"/>
      <c r="Y328" s="1" t="str">
        <f t="shared" si="105"/>
        <v xml:space="preserve">  </v>
      </c>
      <c r="Z328" s="1" t="str">
        <f t="shared" si="101"/>
        <v xml:space="preserve">  </v>
      </c>
      <c r="AA328" s="3" t="str">
        <f t="shared" ref="AA328:AA391" si="110">IF(AC327&gt;0,AC327,"  ")</f>
        <v xml:space="preserve">  </v>
      </c>
      <c r="AB328" s="3" t="str">
        <f t="shared" si="106"/>
        <v xml:space="preserve">  </v>
      </c>
      <c r="AC328" s="3" t="str">
        <f t="shared" si="107"/>
        <v xml:space="preserve">  </v>
      </c>
      <c r="AD328" s="4"/>
    </row>
    <row r="329" spans="2:30" x14ac:dyDescent="0.25">
      <c r="B329" t="str">
        <f t="shared" si="93"/>
        <v xml:space="preserve">  </v>
      </c>
      <c r="C329" s="4"/>
      <c r="D329" s="1" t="str">
        <f t="shared" si="102"/>
        <v xml:space="preserve">  </v>
      </c>
      <c r="E329" s="1">
        <f t="shared" si="108"/>
        <v>0</v>
      </c>
      <c r="F329" s="1" t="str">
        <f t="shared" si="94"/>
        <v xml:space="preserve">  </v>
      </c>
      <c r="G329" s="1" t="str">
        <f t="shared" si="95"/>
        <v xml:space="preserve">  </v>
      </c>
      <c r="I329" s="8"/>
      <c r="J329" s="7" t="str">
        <f t="shared" si="96"/>
        <v xml:space="preserve">  </v>
      </c>
      <c r="K329" s="2" t="str">
        <f t="shared" si="103"/>
        <v xml:space="preserve">  </v>
      </c>
      <c r="L329" s="3" t="str">
        <f t="shared" si="97"/>
        <v xml:space="preserve">  </v>
      </c>
      <c r="M329" s="3" t="str">
        <f t="shared" si="104"/>
        <v xml:space="preserve">  </v>
      </c>
      <c r="N329" s="3" t="str">
        <f t="shared" si="109"/>
        <v xml:space="preserve">  </v>
      </c>
      <c r="O329" s="3" t="str">
        <f t="shared" si="98"/>
        <v xml:space="preserve">  </v>
      </c>
      <c r="P329" s="3" t="str">
        <f t="shared" si="90"/>
        <v xml:space="preserve">  </v>
      </c>
      <c r="Q329" s="4"/>
      <c r="R329" s="9"/>
      <c r="S329" s="6" t="str">
        <f t="shared" si="99"/>
        <v xml:space="preserve">  </v>
      </c>
      <c r="T329" s="5" t="str">
        <f t="shared" si="91"/>
        <v xml:space="preserve">  </v>
      </c>
      <c r="U329" s="9"/>
      <c r="V329" s="2" t="str">
        <f t="shared" si="100"/>
        <v xml:space="preserve">  </v>
      </c>
      <c r="W329" s="2" t="str">
        <f t="shared" si="92"/>
        <v xml:space="preserve">  </v>
      </c>
      <c r="X329" s="4"/>
      <c r="Y329" s="1" t="str">
        <f t="shared" si="105"/>
        <v xml:space="preserve">  </v>
      </c>
      <c r="Z329" s="1" t="str">
        <f t="shared" si="101"/>
        <v xml:space="preserve">  </v>
      </c>
      <c r="AA329" s="3" t="str">
        <f t="shared" si="110"/>
        <v xml:space="preserve">  </v>
      </c>
      <c r="AB329" s="3" t="str">
        <f t="shared" si="106"/>
        <v xml:space="preserve">  </v>
      </c>
      <c r="AC329" s="3" t="str">
        <f t="shared" si="107"/>
        <v xml:space="preserve">  </v>
      </c>
      <c r="AD329" s="4"/>
    </row>
    <row r="330" spans="2:30" x14ac:dyDescent="0.25">
      <c r="B330" t="str">
        <f t="shared" si="93"/>
        <v xml:space="preserve">  </v>
      </c>
      <c r="C330" s="4"/>
      <c r="D330" s="1" t="str">
        <f t="shared" si="102"/>
        <v xml:space="preserve">  </v>
      </c>
      <c r="E330" s="1">
        <f t="shared" si="108"/>
        <v>0</v>
      </c>
      <c r="F330" s="1" t="str">
        <f t="shared" si="94"/>
        <v xml:space="preserve">  </v>
      </c>
      <c r="G330" s="1" t="str">
        <f t="shared" si="95"/>
        <v xml:space="preserve">  </v>
      </c>
      <c r="I330" s="8"/>
      <c r="J330" s="7" t="str">
        <f t="shared" si="96"/>
        <v xml:space="preserve">  </v>
      </c>
      <c r="K330" s="2" t="str">
        <f t="shared" si="103"/>
        <v xml:space="preserve">  </v>
      </c>
      <c r="L330" s="3" t="str">
        <f t="shared" si="97"/>
        <v xml:space="preserve">  </v>
      </c>
      <c r="M330" s="3" t="str">
        <f t="shared" si="104"/>
        <v xml:space="preserve">  </v>
      </c>
      <c r="N330" s="3" t="str">
        <f t="shared" si="109"/>
        <v xml:space="preserve">  </v>
      </c>
      <c r="O330" s="3" t="str">
        <f t="shared" si="98"/>
        <v xml:space="preserve">  </v>
      </c>
      <c r="P330" s="3" t="str">
        <f t="shared" si="90"/>
        <v xml:space="preserve">  </v>
      </c>
      <c r="Q330" s="4"/>
      <c r="R330" s="9"/>
      <c r="S330" s="6" t="str">
        <f t="shared" si="99"/>
        <v xml:space="preserve">  </v>
      </c>
      <c r="T330" s="5" t="str">
        <f t="shared" si="91"/>
        <v xml:space="preserve">  </v>
      </c>
      <c r="U330" s="9"/>
      <c r="V330" s="2" t="str">
        <f t="shared" si="100"/>
        <v xml:space="preserve">  </v>
      </c>
      <c r="W330" s="2" t="str">
        <f t="shared" si="92"/>
        <v xml:space="preserve">  </v>
      </c>
      <c r="X330" s="4"/>
      <c r="Y330" s="1" t="str">
        <f t="shared" si="105"/>
        <v xml:space="preserve">  </v>
      </c>
      <c r="Z330" s="1" t="str">
        <f t="shared" si="101"/>
        <v xml:space="preserve">  </v>
      </c>
      <c r="AA330" s="3" t="str">
        <f t="shared" si="110"/>
        <v xml:space="preserve">  </v>
      </c>
      <c r="AB330" s="3" t="str">
        <f t="shared" si="106"/>
        <v xml:space="preserve">  </v>
      </c>
      <c r="AC330" s="3" t="str">
        <f t="shared" si="107"/>
        <v xml:space="preserve">  </v>
      </c>
      <c r="AD330" s="4"/>
    </row>
    <row r="331" spans="2:30" x14ac:dyDescent="0.25">
      <c r="B331" t="str">
        <f t="shared" si="93"/>
        <v xml:space="preserve">  </v>
      </c>
      <c r="C331" s="4"/>
      <c r="D331" s="1" t="str">
        <f t="shared" si="102"/>
        <v xml:space="preserve">  </v>
      </c>
      <c r="E331" s="1">
        <f t="shared" si="108"/>
        <v>0</v>
      </c>
      <c r="F331" s="1" t="str">
        <f t="shared" si="94"/>
        <v xml:space="preserve">  </v>
      </c>
      <c r="G331" s="1" t="str">
        <f t="shared" si="95"/>
        <v xml:space="preserve">  </v>
      </c>
      <c r="I331" s="8"/>
      <c r="J331" s="7" t="str">
        <f t="shared" si="96"/>
        <v xml:space="preserve">  </v>
      </c>
      <c r="K331" s="2" t="str">
        <f t="shared" si="103"/>
        <v xml:space="preserve">  </v>
      </c>
      <c r="L331" s="3" t="str">
        <f t="shared" si="97"/>
        <v xml:space="preserve">  </v>
      </c>
      <c r="M331" s="3" t="str">
        <f t="shared" si="104"/>
        <v xml:space="preserve">  </v>
      </c>
      <c r="N331" s="3" t="str">
        <f t="shared" si="109"/>
        <v xml:space="preserve">  </v>
      </c>
      <c r="O331" s="3" t="str">
        <f t="shared" si="98"/>
        <v xml:space="preserve">  </v>
      </c>
      <c r="P331" s="3" t="str">
        <f t="shared" ref="P331:P394" si="111">IFERROR((G331-D331)/(G331-EOMONTH(G331,-1))*O331*$I$2/12,"  ")</f>
        <v xml:space="preserve">  </v>
      </c>
      <c r="Q331" s="4"/>
      <c r="R331" s="9"/>
      <c r="S331" s="6" t="str">
        <f t="shared" si="99"/>
        <v xml:space="preserve">  </v>
      </c>
      <c r="T331" s="5" t="str">
        <f t="shared" ref="T331:T394" si="112">IF(F331&lt;=$I$4,R331-I331,"  ")</f>
        <v xml:space="preserve">  </v>
      </c>
      <c r="U331" s="9"/>
      <c r="V331" s="2" t="str">
        <f t="shared" si="100"/>
        <v xml:space="preserve">  </v>
      </c>
      <c r="W331" s="2" t="str">
        <f t="shared" ref="W331:W394" si="113">IFERROR(V331-I331,"  ")</f>
        <v xml:space="preserve">  </v>
      </c>
      <c r="X331" s="4"/>
      <c r="Y331" s="1" t="str">
        <f t="shared" si="105"/>
        <v xml:space="preserve">  </v>
      </c>
      <c r="Z331" s="1" t="str">
        <f t="shared" si="101"/>
        <v xml:space="preserve">  </v>
      </c>
      <c r="AA331" s="3" t="str">
        <f t="shared" si="110"/>
        <v xml:space="preserve">  </v>
      </c>
      <c r="AB331" s="3" t="str">
        <f t="shared" si="106"/>
        <v xml:space="preserve">  </v>
      </c>
      <c r="AC331" s="3" t="str">
        <f t="shared" si="107"/>
        <v xml:space="preserve">  </v>
      </c>
      <c r="AD331" s="4"/>
    </row>
    <row r="332" spans="2:30" x14ac:dyDescent="0.25">
      <c r="B332" t="str">
        <f t="shared" ref="B332:B395" si="114">IF(D332&gt;$I$7,"  ",B331+1)</f>
        <v xml:space="preserve">  </v>
      </c>
      <c r="C332" s="4"/>
      <c r="D332" s="1" t="str">
        <f t="shared" si="102"/>
        <v xml:space="preserve">  </v>
      </c>
      <c r="E332" s="1">
        <f t="shared" si="108"/>
        <v>0</v>
      </c>
      <c r="F332" s="1" t="str">
        <f t="shared" ref="F332:F395" si="115">IFERROR(VALUE(D332),"  ")</f>
        <v xml:space="preserve">  </v>
      </c>
      <c r="G332" s="1" t="str">
        <f t="shared" ref="G332:G395" si="116">IFERROR(EOMONTH(D332,0),"  ")</f>
        <v xml:space="preserve">  </v>
      </c>
      <c r="I332" s="8"/>
      <c r="J332" s="7" t="str">
        <f t="shared" ref="J332:J395" si="117">IF(AND(E332&gt;0,I332=0),"**warning - no payment entered**","  ")</f>
        <v xml:space="preserve">  </v>
      </c>
      <c r="K332" s="2" t="str">
        <f t="shared" si="103"/>
        <v xml:space="preserve">  </v>
      </c>
      <c r="L332" s="3" t="str">
        <f t="shared" ref="L332:L395" si="118">IF(D331&lt;$I$7,O331,"  ")</f>
        <v xml:space="preserve">  </v>
      </c>
      <c r="M332" s="3" t="str">
        <f t="shared" si="104"/>
        <v xml:space="preserve">  </v>
      </c>
      <c r="N332" s="3" t="str">
        <f t="shared" si="109"/>
        <v xml:space="preserve">  </v>
      </c>
      <c r="O332" s="3" t="str">
        <f t="shared" ref="O332:O395" si="119">IFERROR(L332+N332,"  ")</f>
        <v xml:space="preserve">  </v>
      </c>
      <c r="P332" s="3" t="str">
        <f t="shared" si="111"/>
        <v xml:space="preserve">  </v>
      </c>
      <c r="Q332" s="4"/>
      <c r="R332" s="9"/>
      <c r="S332" s="6" t="str">
        <f t="shared" ref="S332:S395" si="120">IF(AND(F332&lt;=$I$4,R332=0),"**warning - no payment entered**","  ")</f>
        <v xml:space="preserve">  </v>
      </c>
      <c r="T332" s="5" t="str">
        <f t="shared" si="112"/>
        <v xml:space="preserve">  </v>
      </c>
      <c r="U332" s="9"/>
      <c r="V332" s="2" t="str">
        <f t="shared" ref="V332:V395" si="121">IF((R332+U332)&lt;&gt;0,R332+U332,"  ")</f>
        <v xml:space="preserve">  </v>
      </c>
      <c r="W332" s="2" t="str">
        <f t="shared" si="113"/>
        <v xml:space="preserve">  </v>
      </c>
      <c r="X332" s="4"/>
      <c r="Y332" s="1" t="str">
        <f t="shared" si="105"/>
        <v xml:space="preserve">  </v>
      </c>
      <c r="Z332" s="1" t="str">
        <f t="shared" ref="Z332:Z395" si="122">IFERROR(EOMONTH(Y332,0),"  ")</f>
        <v xml:space="preserve">  </v>
      </c>
      <c r="AA332" s="3" t="str">
        <f t="shared" si="110"/>
        <v xml:space="preserve">  </v>
      </c>
      <c r="AB332" s="3" t="str">
        <f t="shared" si="106"/>
        <v xml:space="preserve">  </v>
      </c>
      <c r="AC332" s="3" t="str">
        <f t="shared" si="107"/>
        <v xml:space="preserve">  </v>
      </c>
      <c r="AD332" s="4"/>
    </row>
    <row r="333" spans="2:30" x14ac:dyDescent="0.25">
      <c r="B333" t="str">
        <f t="shared" si="114"/>
        <v xml:space="preserve">  </v>
      </c>
      <c r="C333" s="4"/>
      <c r="D333" s="1" t="str">
        <f t="shared" ref="D333:D396" si="123">IFERROR(IF(EDATE(D332,$I$1)&gt;$I$7,"  ",IF(D332=EOMONTH(D332,0),EOMONTH(D332,$I$1),EDATE(D332,$I$1))),"  ")</f>
        <v xml:space="preserve">  </v>
      </c>
      <c r="E333" s="1">
        <f t="shared" si="108"/>
        <v>0</v>
      </c>
      <c r="F333" s="1" t="str">
        <f t="shared" si="115"/>
        <v xml:space="preserve">  </v>
      </c>
      <c r="G333" s="1" t="str">
        <f t="shared" si="116"/>
        <v xml:space="preserve">  </v>
      </c>
      <c r="I333" s="8"/>
      <c r="J333" s="7" t="str">
        <f t="shared" si="117"/>
        <v xml:space="preserve">  </v>
      </c>
      <c r="K333" s="2" t="str">
        <f t="shared" ref="K333:K396" si="124">IFERROR(I333/(1+($I$2/12*$I$1))^B333,"  ")</f>
        <v xml:space="preserve">  </v>
      </c>
      <c r="L333" s="3" t="str">
        <f t="shared" si="118"/>
        <v xml:space="preserve">  </v>
      </c>
      <c r="M333" s="3" t="str">
        <f t="shared" ref="M333:M396" si="125">IFERROR(IF(D333&lt;=$I$7,L333*$I$2/12*$I$1,"  "),"  ")</f>
        <v xml:space="preserve">  </v>
      </c>
      <c r="N333" s="3" t="str">
        <f t="shared" si="109"/>
        <v xml:space="preserve">  </v>
      </c>
      <c r="O333" s="3" t="str">
        <f t="shared" si="119"/>
        <v xml:space="preserve">  </v>
      </c>
      <c r="P333" s="3" t="str">
        <f t="shared" si="111"/>
        <v xml:space="preserve">  </v>
      </c>
      <c r="Q333" s="4"/>
      <c r="R333" s="9"/>
      <c r="S333" s="6" t="str">
        <f t="shared" si="120"/>
        <v xml:space="preserve">  </v>
      </c>
      <c r="T333" s="5" t="str">
        <f t="shared" si="112"/>
        <v xml:space="preserve">  </v>
      </c>
      <c r="U333" s="9"/>
      <c r="V333" s="2" t="str">
        <f t="shared" si="121"/>
        <v xml:space="preserve">  </v>
      </c>
      <c r="W333" s="2" t="str">
        <f t="shared" si="113"/>
        <v xml:space="preserve">  </v>
      </c>
      <c r="X333" s="4"/>
      <c r="Y333" s="1" t="str">
        <f t="shared" ref="Y333:Y396" si="126">IFERROR(IF(EDATE(Y332,$I$1)&lt;=$I$5,EDATE(Y332,$I$1),"  "),"  ")</f>
        <v xml:space="preserve">  </v>
      </c>
      <c r="Z333" s="1" t="str">
        <f t="shared" si="122"/>
        <v xml:space="preserve">  </v>
      </c>
      <c r="AA333" s="3" t="str">
        <f t="shared" si="110"/>
        <v xml:space="preserve">  </v>
      </c>
      <c r="AB333" s="3" t="str">
        <f t="shared" ref="AB333:AB396" si="127">IF(Y333&lt;=$I$5,$AA$11/$AB$8,"  ")</f>
        <v xml:space="preserve">  </v>
      </c>
      <c r="AC333" s="3" t="str">
        <f t="shared" ref="AC333:AC396" si="128">IFERROR(IF(AA333&gt;0,AA333-AB333,"  "),"  ")</f>
        <v xml:space="preserve">  </v>
      </c>
      <c r="AD333" s="4"/>
    </row>
    <row r="334" spans="2:30" x14ac:dyDescent="0.25">
      <c r="B334" t="str">
        <f t="shared" si="114"/>
        <v xml:space="preserve">  </v>
      </c>
      <c r="C334" s="4"/>
      <c r="D334" s="1" t="str">
        <f t="shared" si="123"/>
        <v xml:space="preserve">  </v>
      </c>
      <c r="E334" s="1">
        <f t="shared" si="108"/>
        <v>0</v>
      </c>
      <c r="F334" s="1" t="str">
        <f t="shared" si="115"/>
        <v xml:space="preserve">  </v>
      </c>
      <c r="G334" s="1" t="str">
        <f t="shared" si="116"/>
        <v xml:space="preserve">  </v>
      </c>
      <c r="I334" s="8"/>
      <c r="J334" s="7" t="str">
        <f t="shared" si="117"/>
        <v xml:space="preserve">  </v>
      </c>
      <c r="K334" s="2" t="str">
        <f t="shared" si="124"/>
        <v xml:space="preserve">  </v>
      </c>
      <c r="L334" s="3" t="str">
        <f t="shared" si="118"/>
        <v xml:space="preserve">  </v>
      </c>
      <c r="M334" s="3" t="str">
        <f t="shared" si="125"/>
        <v xml:space="preserve">  </v>
      </c>
      <c r="N334" s="3" t="str">
        <f t="shared" si="109"/>
        <v xml:space="preserve">  </v>
      </c>
      <c r="O334" s="3" t="str">
        <f t="shared" si="119"/>
        <v xml:space="preserve">  </v>
      </c>
      <c r="P334" s="3" t="str">
        <f t="shared" si="111"/>
        <v xml:space="preserve">  </v>
      </c>
      <c r="Q334" s="4"/>
      <c r="R334" s="9"/>
      <c r="S334" s="6" t="str">
        <f t="shared" si="120"/>
        <v xml:space="preserve">  </v>
      </c>
      <c r="T334" s="5" t="str">
        <f t="shared" si="112"/>
        <v xml:space="preserve">  </v>
      </c>
      <c r="U334" s="9"/>
      <c r="V334" s="2" t="str">
        <f t="shared" si="121"/>
        <v xml:space="preserve">  </v>
      </c>
      <c r="W334" s="2" t="str">
        <f t="shared" si="113"/>
        <v xml:space="preserve">  </v>
      </c>
      <c r="X334" s="4"/>
      <c r="Y334" s="1" t="str">
        <f t="shared" si="126"/>
        <v xml:space="preserve">  </v>
      </c>
      <c r="Z334" s="1" t="str">
        <f t="shared" si="122"/>
        <v xml:space="preserve">  </v>
      </c>
      <c r="AA334" s="3" t="str">
        <f t="shared" si="110"/>
        <v xml:space="preserve">  </v>
      </c>
      <c r="AB334" s="3" t="str">
        <f t="shared" si="127"/>
        <v xml:space="preserve">  </v>
      </c>
      <c r="AC334" s="3" t="str">
        <f t="shared" si="128"/>
        <v xml:space="preserve">  </v>
      </c>
      <c r="AD334" s="4"/>
    </row>
    <row r="335" spans="2:30" x14ac:dyDescent="0.25">
      <c r="B335" t="str">
        <f t="shared" si="114"/>
        <v xml:space="preserve">  </v>
      </c>
      <c r="C335" s="4"/>
      <c r="D335" s="1" t="str">
        <f t="shared" si="123"/>
        <v xml:space="preserve">  </v>
      </c>
      <c r="E335" s="1">
        <f t="shared" si="108"/>
        <v>0</v>
      </c>
      <c r="F335" s="1" t="str">
        <f t="shared" si="115"/>
        <v xml:space="preserve">  </v>
      </c>
      <c r="G335" s="1" t="str">
        <f t="shared" si="116"/>
        <v xml:space="preserve">  </v>
      </c>
      <c r="I335" s="8"/>
      <c r="J335" s="7" t="str">
        <f t="shared" si="117"/>
        <v xml:space="preserve">  </v>
      </c>
      <c r="K335" s="2" t="str">
        <f t="shared" si="124"/>
        <v xml:space="preserve">  </v>
      </c>
      <c r="L335" s="3" t="str">
        <f t="shared" si="118"/>
        <v xml:space="preserve">  </v>
      </c>
      <c r="M335" s="3" t="str">
        <f t="shared" si="125"/>
        <v xml:space="preserve">  </v>
      </c>
      <c r="N335" s="3" t="str">
        <f t="shared" si="109"/>
        <v xml:space="preserve">  </v>
      </c>
      <c r="O335" s="3" t="str">
        <f t="shared" si="119"/>
        <v xml:space="preserve">  </v>
      </c>
      <c r="P335" s="3" t="str">
        <f t="shared" si="111"/>
        <v xml:space="preserve">  </v>
      </c>
      <c r="Q335" s="4"/>
      <c r="R335" s="9"/>
      <c r="S335" s="6" t="str">
        <f t="shared" si="120"/>
        <v xml:space="preserve">  </v>
      </c>
      <c r="T335" s="5" t="str">
        <f t="shared" si="112"/>
        <v xml:space="preserve">  </v>
      </c>
      <c r="U335" s="9"/>
      <c r="V335" s="2" t="str">
        <f t="shared" si="121"/>
        <v xml:space="preserve">  </v>
      </c>
      <c r="W335" s="2" t="str">
        <f t="shared" si="113"/>
        <v xml:space="preserve">  </v>
      </c>
      <c r="X335" s="4"/>
      <c r="Y335" s="1" t="str">
        <f t="shared" si="126"/>
        <v xml:space="preserve">  </v>
      </c>
      <c r="Z335" s="1" t="str">
        <f t="shared" si="122"/>
        <v xml:space="preserve">  </v>
      </c>
      <c r="AA335" s="3" t="str">
        <f t="shared" si="110"/>
        <v xml:space="preserve">  </v>
      </c>
      <c r="AB335" s="3" t="str">
        <f t="shared" si="127"/>
        <v xml:space="preserve">  </v>
      </c>
      <c r="AC335" s="3" t="str">
        <f t="shared" si="128"/>
        <v xml:space="preserve">  </v>
      </c>
      <c r="AD335" s="4"/>
    </row>
    <row r="336" spans="2:30" x14ac:dyDescent="0.25">
      <c r="B336" t="str">
        <f t="shared" si="114"/>
        <v xml:space="preserve">  </v>
      </c>
      <c r="C336" s="4"/>
      <c r="D336" s="1" t="str">
        <f t="shared" si="123"/>
        <v xml:space="preserve">  </v>
      </c>
      <c r="E336" s="1">
        <f t="shared" si="108"/>
        <v>0</v>
      </c>
      <c r="F336" s="1" t="str">
        <f t="shared" si="115"/>
        <v xml:space="preserve">  </v>
      </c>
      <c r="G336" s="1" t="str">
        <f t="shared" si="116"/>
        <v xml:space="preserve">  </v>
      </c>
      <c r="I336" s="8"/>
      <c r="J336" s="7" t="str">
        <f t="shared" si="117"/>
        <v xml:space="preserve">  </v>
      </c>
      <c r="K336" s="2" t="str">
        <f t="shared" si="124"/>
        <v xml:space="preserve">  </v>
      </c>
      <c r="L336" s="3" t="str">
        <f t="shared" si="118"/>
        <v xml:space="preserve">  </v>
      </c>
      <c r="M336" s="3" t="str">
        <f t="shared" si="125"/>
        <v xml:space="preserve">  </v>
      </c>
      <c r="N336" s="3" t="str">
        <f t="shared" si="109"/>
        <v xml:space="preserve">  </v>
      </c>
      <c r="O336" s="3" t="str">
        <f t="shared" si="119"/>
        <v xml:space="preserve">  </v>
      </c>
      <c r="P336" s="3" t="str">
        <f t="shared" si="111"/>
        <v xml:space="preserve">  </v>
      </c>
      <c r="Q336" s="4"/>
      <c r="R336" s="9"/>
      <c r="S336" s="6" t="str">
        <f t="shared" si="120"/>
        <v xml:space="preserve">  </v>
      </c>
      <c r="T336" s="5" t="str">
        <f t="shared" si="112"/>
        <v xml:space="preserve">  </v>
      </c>
      <c r="U336" s="9"/>
      <c r="V336" s="2" t="str">
        <f t="shared" si="121"/>
        <v xml:space="preserve">  </v>
      </c>
      <c r="W336" s="2" t="str">
        <f t="shared" si="113"/>
        <v xml:space="preserve">  </v>
      </c>
      <c r="X336" s="4"/>
      <c r="Y336" s="1" t="str">
        <f t="shared" si="126"/>
        <v xml:space="preserve">  </v>
      </c>
      <c r="Z336" s="1" t="str">
        <f t="shared" si="122"/>
        <v xml:space="preserve">  </v>
      </c>
      <c r="AA336" s="3" t="str">
        <f t="shared" si="110"/>
        <v xml:space="preserve">  </v>
      </c>
      <c r="AB336" s="3" t="str">
        <f t="shared" si="127"/>
        <v xml:space="preserve">  </v>
      </c>
      <c r="AC336" s="3" t="str">
        <f t="shared" si="128"/>
        <v xml:space="preserve">  </v>
      </c>
      <c r="AD336" s="4"/>
    </row>
    <row r="337" spans="2:30" x14ac:dyDescent="0.25">
      <c r="B337" t="str">
        <f t="shared" si="114"/>
        <v xml:space="preserve">  </v>
      </c>
      <c r="C337" s="4"/>
      <c r="D337" s="1" t="str">
        <f t="shared" si="123"/>
        <v xml:space="preserve">  </v>
      </c>
      <c r="E337" s="1">
        <f t="shared" si="108"/>
        <v>0</v>
      </c>
      <c r="F337" s="1" t="str">
        <f t="shared" si="115"/>
        <v xml:space="preserve">  </v>
      </c>
      <c r="G337" s="1" t="str">
        <f t="shared" si="116"/>
        <v xml:space="preserve">  </v>
      </c>
      <c r="I337" s="8"/>
      <c r="J337" s="7" t="str">
        <f t="shared" si="117"/>
        <v xml:space="preserve">  </v>
      </c>
      <c r="K337" s="2" t="str">
        <f t="shared" si="124"/>
        <v xml:space="preserve">  </v>
      </c>
      <c r="L337" s="3" t="str">
        <f t="shared" si="118"/>
        <v xml:space="preserve">  </v>
      </c>
      <c r="M337" s="3" t="str">
        <f t="shared" si="125"/>
        <v xml:space="preserve">  </v>
      </c>
      <c r="N337" s="3" t="str">
        <f t="shared" si="109"/>
        <v xml:space="preserve">  </v>
      </c>
      <c r="O337" s="3" t="str">
        <f t="shared" si="119"/>
        <v xml:space="preserve">  </v>
      </c>
      <c r="P337" s="3" t="str">
        <f t="shared" si="111"/>
        <v xml:space="preserve">  </v>
      </c>
      <c r="Q337" s="4"/>
      <c r="R337" s="9"/>
      <c r="S337" s="6" t="str">
        <f t="shared" si="120"/>
        <v xml:space="preserve">  </v>
      </c>
      <c r="T337" s="5" t="str">
        <f t="shared" si="112"/>
        <v xml:space="preserve">  </v>
      </c>
      <c r="U337" s="9"/>
      <c r="V337" s="2" t="str">
        <f t="shared" si="121"/>
        <v xml:space="preserve">  </v>
      </c>
      <c r="W337" s="2" t="str">
        <f t="shared" si="113"/>
        <v xml:space="preserve">  </v>
      </c>
      <c r="X337" s="4"/>
      <c r="Y337" s="1" t="str">
        <f t="shared" si="126"/>
        <v xml:space="preserve">  </v>
      </c>
      <c r="Z337" s="1" t="str">
        <f t="shared" si="122"/>
        <v xml:space="preserve">  </v>
      </c>
      <c r="AA337" s="3" t="str">
        <f t="shared" si="110"/>
        <v xml:space="preserve">  </v>
      </c>
      <c r="AB337" s="3" t="str">
        <f t="shared" si="127"/>
        <v xml:space="preserve">  </v>
      </c>
      <c r="AC337" s="3" t="str">
        <f t="shared" si="128"/>
        <v xml:space="preserve">  </v>
      </c>
      <c r="AD337" s="4"/>
    </row>
    <row r="338" spans="2:30" x14ac:dyDescent="0.25">
      <c r="B338" t="str">
        <f t="shared" si="114"/>
        <v xml:space="preserve">  </v>
      </c>
      <c r="C338" s="4"/>
      <c r="D338" s="1" t="str">
        <f t="shared" si="123"/>
        <v xml:space="preserve">  </v>
      </c>
      <c r="E338" s="1">
        <f t="shared" si="108"/>
        <v>0</v>
      </c>
      <c r="F338" s="1" t="str">
        <f t="shared" si="115"/>
        <v xml:space="preserve">  </v>
      </c>
      <c r="G338" s="1" t="str">
        <f t="shared" si="116"/>
        <v xml:space="preserve">  </v>
      </c>
      <c r="I338" s="8"/>
      <c r="J338" s="7" t="str">
        <f t="shared" si="117"/>
        <v xml:space="preserve">  </v>
      </c>
      <c r="K338" s="2" t="str">
        <f t="shared" si="124"/>
        <v xml:space="preserve">  </v>
      </c>
      <c r="L338" s="3" t="str">
        <f t="shared" si="118"/>
        <v xml:space="preserve">  </v>
      </c>
      <c r="M338" s="3" t="str">
        <f t="shared" si="125"/>
        <v xml:space="preserve">  </v>
      </c>
      <c r="N338" s="3" t="str">
        <f t="shared" si="109"/>
        <v xml:space="preserve">  </v>
      </c>
      <c r="O338" s="3" t="str">
        <f t="shared" si="119"/>
        <v xml:space="preserve">  </v>
      </c>
      <c r="P338" s="3" t="str">
        <f t="shared" si="111"/>
        <v xml:space="preserve">  </v>
      </c>
      <c r="Q338" s="4"/>
      <c r="R338" s="9"/>
      <c r="S338" s="6" t="str">
        <f t="shared" si="120"/>
        <v xml:space="preserve">  </v>
      </c>
      <c r="T338" s="5" t="str">
        <f t="shared" si="112"/>
        <v xml:space="preserve">  </v>
      </c>
      <c r="U338" s="9"/>
      <c r="V338" s="2" t="str">
        <f t="shared" si="121"/>
        <v xml:space="preserve">  </v>
      </c>
      <c r="W338" s="2" t="str">
        <f t="shared" si="113"/>
        <v xml:space="preserve">  </v>
      </c>
      <c r="X338" s="4"/>
      <c r="Y338" s="1" t="str">
        <f t="shared" si="126"/>
        <v xml:space="preserve">  </v>
      </c>
      <c r="Z338" s="1" t="str">
        <f t="shared" si="122"/>
        <v xml:space="preserve">  </v>
      </c>
      <c r="AA338" s="3" t="str">
        <f t="shared" si="110"/>
        <v xml:space="preserve">  </v>
      </c>
      <c r="AB338" s="3" t="str">
        <f t="shared" si="127"/>
        <v xml:space="preserve">  </v>
      </c>
      <c r="AC338" s="3" t="str">
        <f t="shared" si="128"/>
        <v xml:space="preserve">  </v>
      </c>
      <c r="AD338" s="4"/>
    </row>
    <row r="339" spans="2:30" x14ac:dyDescent="0.25">
      <c r="B339" t="str">
        <f t="shared" si="114"/>
        <v xml:space="preserve">  </v>
      </c>
      <c r="C339" s="4"/>
      <c r="D339" s="1" t="str">
        <f t="shared" si="123"/>
        <v xml:space="preserve">  </v>
      </c>
      <c r="E339" s="1">
        <f t="shared" si="108"/>
        <v>0</v>
      </c>
      <c r="F339" s="1" t="str">
        <f t="shared" si="115"/>
        <v xml:space="preserve">  </v>
      </c>
      <c r="G339" s="1" t="str">
        <f t="shared" si="116"/>
        <v xml:space="preserve">  </v>
      </c>
      <c r="I339" s="8"/>
      <c r="J339" s="7" t="str">
        <f t="shared" si="117"/>
        <v xml:space="preserve">  </v>
      </c>
      <c r="K339" s="2" t="str">
        <f t="shared" si="124"/>
        <v xml:space="preserve">  </v>
      </c>
      <c r="L339" s="3" t="str">
        <f t="shared" si="118"/>
        <v xml:space="preserve">  </v>
      </c>
      <c r="M339" s="3" t="str">
        <f t="shared" si="125"/>
        <v xml:space="preserve">  </v>
      </c>
      <c r="N339" s="3" t="str">
        <f t="shared" si="109"/>
        <v xml:space="preserve">  </v>
      </c>
      <c r="O339" s="3" t="str">
        <f t="shared" si="119"/>
        <v xml:space="preserve">  </v>
      </c>
      <c r="P339" s="3" t="str">
        <f t="shared" si="111"/>
        <v xml:space="preserve">  </v>
      </c>
      <c r="Q339" s="4"/>
      <c r="R339" s="9"/>
      <c r="S339" s="6" t="str">
        <f t="shared" si="120"/>
        <v xml:space="preserve">  </v>
      </c>
      <c r="T339" s="5" t="str">
        <f t="shared" si="112"/>
        <v xml:space="preserve">  </v>
      </c>
      <c r="U339" s="9"/>
      <c r="V339" s="2" t="str">
        <f t="shared" si="121"/>
        <v xml:space="preserve">  </v>
      </c>
      <c r="W339" s="2" t="str">
        <f t="shared" si="113"/>
        <v xml:space="preserve">  </v>
      </c>
      <c r="X339" s="4"/>
      <c r="Y339" s="1" t="str">
        <f t="shared" si="126"/>
        <v xml:space="preserve">  </v>
      </c>
      <c r="Z339" s="1" t="str">
        <f t="shared" si="122"/>
        <v xml:space="preserve">  </v>
      </c>
      <c r="AA339" s="3" t="str">
        <f t="shared" si="110"/>
        <v xml:space="preserve">  </v>
      </c>
      <c r="AB339" s="3" t="str">
        <f t="shared" si="127"/>
        <v xml:space="preserve">  </v>
      </c>
      <c r="AC339" s="3" t="str">
        <f t="shared" si="128"/>
        <v xml:space="preserve">  </v>
      </c>
      <c r="AD339" s="4"/>
    </row>
    <row r="340" spans="2:30" x14ac:dyDescent="0.25">
      <c r="B340" t="str">
        <f t="shared" si="114"/>
        <v xml:space="preserve">  </v>
      </c>
      <c r="C340" s="4"/>
      <c r="D340" s="1" t="str">
        <f t="shared" si="123"/>
        <v xml:space="preserve">  </v>
      </c>
      <c r="E340" s="1">
        <f t="shared" si="108"/>
        <v>0</v>
      </c>
      <c r="F340" s="1" t="str">
        <f t="shared" si="115"/>
        <v xml:space="preserve">  </v>
      </c>
      <c r="G340" s="1" t="str">
        <f t="shared" si="116"/>
        <v xml:space="preserve">  </v>
      </c>
      <c r="I340" s="8"/>
      <c r="J340" s="7" t="str">
        <f t="shared" si="117"/>
        <v xml:space="preserve">  </v>
      </c>
      <c r="K340" s="2" t="str">
        <f t="shared" si="124"/>
        <v xml:space="preserve">  </v>
      </c>
      <c r="L340" s="3" t="str">
        <f t="shared" si="118"/>
        <v xml:space="preserve">  </v>
      </c>
      <c r="M340" s="3" t="str">
        <f t="shared" si="125"/>
        <v xml:space="preserve">  </v>
      </c>
      <c r="N340" s="3" t="str">
        <f t="shared" si="109"/>
        <v xml:space="preserve">  </v>
      </c>
      <c r="O340" s="3" t="str">
        <f t="shared" si="119"/>
        <v xml:space="preserve">  </v>
      </c>
      <c r="P340" s="3" t="str">
        <f t="shared" si="111"/>
        <v xml:space="preserve">  </v>
      </c>
      <c r="Q340" s="4"/>
      <c r="R340" s="9"/>
      <c r="S340" s="6" t="str">
        <f t="shared" si="120"/>
        <v xml:space="preserve">  </v>
      </c>
      <c r="T340" s="5" t="str">
        <f t="shared" si="112"/>
        <v xml:space="preserve">  </v>
      </c>
      <c r="U340" s="9"/>
      <c r="V340" s="2" t="str">
        <f t="shared" si="121"/>
        <v xml:space="preserve">  </v>
      </c>
      <c r="W340" s="2" t="str">
        <f t="shared" si="113"/>
        <v xml:space="preserve">  </v>
      </c>
      <c r="X340" s="4"/>
      <c r="Y340" s="1" t="str">
        <f t="shared" si="126"/>
        <v xml:space="preserve">  </v>
      </c>
      <c r="Z340" s="1" t="str">
        <f t="shared" si="122"/>
        <v xml:space="preserve">  </v>
      </c>
      <c r="AA340" s="3" t="str">
        <f t="shared" si="110"/>
        <v xml:space="preserve">  </v>
      </c>
      <c r="AB340" s="3" t="str">
        <f t="shared" si="127"/>
        <v xml:space="preserve">  </v>
      </c>
      <c r="AC340" s="3" t="str">
        <f t="shared" si="128"/>
        <v xml:space="preserve">  </v>
      </c>
      <c r="AD340" s="4"/>
    </row>
    <row r="341" spans="2:30" x14ac:dyDescent="0.25">
      <c r="B341" t="str">
        <f t="shared" si="114"/>
        <v xml:space="preserve">  </v>
      </c>
      <c r="C341" s="4"/>
      <c r="D341" s="1" t="str">
        <f t="shared" si="123"/>
        <v xml:space="preserve">  </v>
      </c>
      <c r="E341" s="1">
        <f t="shared" si="108"/>
        <v>0</v>
      </c>
      <c r="F341" s="1" t="str">
        <f t="shared" si="115"/>
        <v xml:space="preserve">  </v>
      </c>
      <c r="G341" s="1" t="str">
        <f t="shared" si="116"/>
        <v xml:space="preserve">  </v>
      </c>
      <c r="I341" s="8"/>
      <c r="J341" s="7" t="str">
        <f t="shared" si="117"/>
        <v xml:space="preserve">  </v>
      </c>
      <c r="K341" s="2" t="str">
        <f t="shared" si="124"/>
        <v xml:space="preserve">  </v>
      </c>
      <c r="L341" s="3" t="str">
        <f t="shared" si="118"/>
        <v xml:space="preserve">  </v>
      </c>
      <c r="M341" s="3" t="str">
        <f t="shared" si="125"/>
        <v xml:space="preserve">  </v>
      </c>
      <c r="N341" s="3" t="str">
        <f t="shared" si="109"/>
        <v xml:space="preserve">  </v>
      </c>
      <c r="O341" s="3" t="str">
        <f t="shared" si="119"/>
        <v xml:space="preserve">  </v>
      </c>
      <c r="P341" s="3" t="str">
        <f t="shared" si="111"/>
        <v xml:space="preserve">  </v>
      </c>
      <c r="Q341" s="4"/>
      <c r="R341" s="9"/>
      <c r="S341" s="6" t="str">
        <f t="shared" si="120"/>
        <v xml:space="preserve">  </v>
      </c>
      <c r="T341" s="5" t="str">
        <f t="shared" si="112"/>
        <v xml:space="preserve">  </v>
      </c>
      <c r="U341" s="9"/>
      <c r="V341" s="2" t="str">
        <f t="shared" si="121"/>
        <v xml:space="preserve">  </v>
      </c>
      <c r="W341" s="2" t="str">
        <f t="shared" si="113"/>
        <v xml:space="preserve">  </v>
      </c>
      <c r="X341" s="4"/>
      <c r="Y341" s="1" t="str">
        <f t="shared" si="126"/>
        <v xml:space="preserve">  </v>
      </c>
      <c r="Z341" s="1" t="str">
        <f t="shared" si="122"/>
        <v xml:space="preserve">  </v>
      </c>
      <c r="AA341" s="3" t="str">
        <f t="shared" si="110"/>
        <v xml:space="preserve">  </v>
      </c>
      <c r="AB341" s="3" t="str">
        <f t="shared" si="127"/>
        <v xml:space="preserve">  </v>
      </c>
      <c r="AC341" s="3" t="str">
        <f t="shared" si="128"/>
        <v xml:space="preserve">  </v>
      </c>
      <c r="AD341" s="4"/>
    </row>
    <row r="342" spans="2:30" x14ac:dyDescent="0.25">
      <c r="B342" t="str">
        <f t="shared" si="114"/>
        <v xml:space="preserve">  </v>
      </c>
      <c r="C342" s="4"/>
      <c r="D342" s="1" t="str">
        <f t="shared" si="123"/>
        <v xml:space="preserve">  </v>
      </c>
      <c r="E342" s="1">
        <f t="shared" si="108"/>
        <v>0</v>
      </c>
      <c r="F342" s="1" t="str">
        <f t="shared" si="115"/>
        <v xml:space="preserve">  </v>
      </c>
      <c r="G342" s="1" t="str">
        <f t="shared" si="116"/>
        <v xml:space="preserve">  </v>
      </c>
      <c r="I342" s="8"/>
      <c r="J342" s="7" t="str">
        <f t="shared" si="117"/>
        <v xml:space="preserve">  </v>
      </c>
      <c r="K342" s="2" t="str">
        <f t="shared" si="124"/>
        <v xml:space="preserve">  </v>
      </c>
      <c r="L342" s="3" t="str">
        <f t="shared" si="118"/>
        <v xml:space="preserve">  </v>
      </c>
      <c r="M342" s="3" t="str">
        <f t="shared" si="125"/>
        <v xml:space="preserve">  </v>
      </c>
      <c r="N342" s="3" t="str">
        <f t="shared" si="109"/>
        <v xml:space="preserve">  </v>
      </c>
      <c r="O342" s="3" t="str">
        <f t="shared" si="119"/>
        <v xml:space="preserve">  </v>
      </c>
      <c r="P342" s="3" t="str">
        <f t="shared" si="111"/>
        <v xml:space="preserve">  </v>
      </c>
      <c r="Q342" s="4"/>
      <c r="R342" s="9"/>
      <c r="S342" s="6" t="str">
        <f t="shared" si="120"/>
        <v xml:space="preserve">  </v>
      </c>
      <c r="T342" s="5" t="str">
        <f t="shared" si="112"/>
        <v xml:space="preserve">  </v>
      </c>
      <c r="U342" s="9"/>
      <c r="V342" s="2" t="str">
        <f t="shared" si="121"/>
        <v xml:space="preserve">  </v>
      </c>
      <c r="W342" s="2" t="str">
        <f t="shared" si="113"/>
        <v xml:space="preserve">  </v>
      </c>
      <c r="X342" s="4"/>
      <c r="Y342" s="1" t="str">
        <f t="shared" si="126"/>
        <v xml:space="preserve">  </v>
      </c>
      <c r="Z342" s="1" t="str">
        <f t="shared" si="122"/>
        <v xml:space="preserve">  </v>
      </c>
      <c r="AA342" s="3" t="str">
        <f t="shared" si="110"/>
        <v xml:space="preserve">  </v>
      </c>
      <c r="AB342" s="3" t="str">
        <f t="shared" si="127"/>
        <v xml:space="preserve">  </v>
      </c>
      <c r="AC342" s="3" t="str">
        <f t="shared" si="128"/>
        <v xml:space="preserve">  </v>
      </c>
      <c r="AD342" s="4"/>
    </row>
    <row r="343" spans="2:30" x14ac:dyDescent="0.25">
      <c r="B343" t="str">
        <f t="shared" si="114"/>
        <v xml:space="preserve">  </v>
      </c>
      <c r="C343" s="4"/>
      <c r="D343" s="1" t="str">
        <f t="shared" si="123"/>
        <v xml:space="preserve">  </v>
      </c>
      <c r="E343" s="1">
        <f t="shared" si="108"/>
        <v>0</v>
      </c>
      <c r="F343" s="1" t="str">
        <f t="shared" si="115"/>
        <v xml:space="preserve">  </v>
      </c>
      <c r="G343" s="1" t="str">
        <f t="shared" si="116"/>
        <v xml:space="preserve">  </v>
      </c>
      <c r="I343" s="8"/>
      <c r="J343" s="7" t="str">
        <f t="shared" si="117"/>
        <v xml:space="preserve">  </v>
      </c>
      <c r="K343" s="2" t="str">
        <f t="shared" si="124"/>
        <v xml:space="preserve">  </v>
      </c>
      <c r="L343" s="3" t="str">
        <f t="shared" si="118"/>
        <v xml:space="preserve">  </v>
      </c>
      <c r="M343" s="3" t="str">
        <f t="shared" si="125"/>
        <v xml:space="preserve">  </v>
      </c>
      <c r="N343" s="3" t="str">
        <f t="shared" si="109"/>
        <v xml:space="preserve">  </v>
      </c>
      <c r="O343" s="3" t="str">
        <f t="shared" si="119"/>
        <v xml:space="preserve">  </v>
      </c>
      <c r="P343" s="3" t="str">
        <f t="shared" si="111"/>
        <v xml:space="preserve">  </v>
      </c>
      <c r="Q343" s="4"/>
      <c r="R343" s="9"/>
      <c r="S343" s="6" t="str">
        <f t="shared" si="120"/>
        <v xml:space="preserve">  </v>
      </c>
      <c r="T343" s="5" t="str">
        <f t="shared" si="112"/>
        <v xml:space="preserve">  </v>
      </c>
      <c r="U343" s="9"/>
      <c r="V343" s="2" t="str">
        <f t="shared" si="121"/>
        <v xml:space="preserve">  </v>
      </c>
      <c r="W343" s="2" t="str">
        <f t="shared" si="113"/>
        <v xml:space="preserve">  </v>
      </c>
      <c r="X343" s="4"/>
      <c r="Y343" s="1" t="str">
        <f t="shared" si="126"/>
        <v xml:space="preserve">  </v>
      </c>
      <c r="Z343" s="1" t="str">
        <f t="shared" si="122"/>
        <v xml:space="preserve">  </v>
      </c>
      <c r="AA343" s="3" t="str">
        <f t="shared" si="110"/>
        <v xml:space="preserve">  </v>
      </c>
      <c r="AB343" s="3" t="str">
        <f t="shared" si="127"/>
        <v xml:space="preserve">  </v>
      </c>
      <c r="AC343" s="3" t="str">
        <f t="shared" si="128"/>
        <v xml:space="preserve">  </v>
      </c>
      <c r="AD343" s="4"/>
    </row>
    <row r="344" spans="2:30" x14ac:dyDescent="0.25">
      <c r="B344" t="str">
        <f t="shared" si="114"/>
        <v xml:space="preserve">  </v>
      </c>
      <c r="C344" s="4"/>
      <c r="D344" s="1" t="str">
        <f t="shared" si="123"/>
        <v xml:space="preserve">  </v>
      </c>
      <c r="E344" s="1">
        <f t="shared" si="108"/>
        <v>0</v>
      </c>
      <c r="F344" s="1" t="str">
        <f t="shared" si="115"/>
        <v xml:space="preserve">  </v>
      </c>
      <c r="G344" s="1" t="str">
        <f t="shared" si="116"/>
        <v xml:space="preserve">  </v>
      </c>
      <c r="I344" s="8"/>
      <c r="J344" s="7" t="str">
        <f t="shared" si="117"/>
        <v xml:space="preserve">  </v>
      </c>
      <c r="K344" s="2" t="str">
        <f t="shared" si="124"/>
        <v xml:space="preserve">  </v>
      </c>
      <c r="L344" s="3" t="str">
        <f t="shared" si="118"/>
        <v xml:space="preserve">  </v>
      </c>
      <c r="M344" s="3" t="str">
        <f t="shared" si="125"/>
        <v xml:space="preserve">  </v>
      </c>
      <c r="N344" s="3" t="str">
        <f t="shared" si="109"/>
        <v xml:space="preserve">  </v>
      </c>
      <c r="O344" s="3" t="str">
        <f t="shared" si="119"/>
        <v xml:space="preserve">  </v>
      </c>
      <c r="P344" s="3" t="str">
        <f t="shared" si="111"/>
        <v xml:space="preserve">  </v>
      </c>
      <c r="Q344" s="4"/>
      <c r="R344" s="9"/>
      <c r="S344" s="6" t="str">
        <f t="shared" si="120"/>
        <v xml:space="preserve">  </v>
      </c>
      <c r="T344" s="5" t="str">
        <f t="shared" si="112"/>
        <v xml:space="preserve">  </v>
      </c>
      <c r="U344" s="9"/>
      <c r="V344" s="2" t="str">
        <f t="shared" si="121"/>
        <v xml:space="preserve">  </v>
      </c>
      <c r="W344" s="2" t="str">
        <f t="shared" si="113"/>
        <v xml:space="preserve">  </v>
      </c>
      <c r="X344" s="4"/>
      <c r="Y344" s="1" t="str">
        <f t="shared" si="126"/>
        <v xml:space="preserve">  </v>
      </c>
      <c r="Z344" s="1" t="str">
        <f t="shared" si="122"/>
        <v xml:space="preserve">  </v>
      </c>
      <c r="AA344" s="3" t="str">
        <f t="shared" si="110"/>
        <v xml:space="preserve">  </v>
      </c>
      <c r="AB344" s="3" t="str">
        <f t="shared" si="127"/>
        <v xml:space="preserve">  </v>
      </c>
      <c r="AC344" s="3" t="str">
        <f t="shared" si="128"/>
        <v xml:space="preserve">  </v>
      </c>
      <c r="AD344" s="4"/>
    </row>
    <row r="345" spans="2:30" x14ac:dyDescent="0.25">
      <c r="B345" t="str">
        <f t="shared" si="114"/>
        <v xml:space="preserve">  </v>
      </c>
      <c r="C345" s="4"/>
      <c r="D345" s="1" t="str">
        <f t="shared" si="123"/>
        <v xml:space="preserve">  </v>
      </c>
      <c r="E345" s="1">
        <f t="shared" si="108"/>
        <v>0</v>
      </c>
      <c r="F345" s="1" t="str">
        <f t="shared" si="115"/>
        <v xml:space="preserve">  </v>
      </c>
      <c r="G345" s="1" t="str">
        <f t="shared" si="116"/>
        <v xml:space="preserve">  </v>
      </c>
      <c r="I345" s="8"/>
      <c r="J345" s="7" t="str">
        <f t="shared" si="117"/>
        <v xml:space="preserve">  </v>
      </c>
      <c r="K345" s="2" t="str">
        <f t="shared" si="124"/>
        <v xml:space="preserve">  </v>
      </c>
      <c r="L345" s="3" t="str">
        <f t="shared" si="118"/>
        <v xml:space="preserve">  </v>
      </c>
      <c r="M345" s="3" t="str">
        <f t="shared" si="125"/>
        <v xml:space="preserve">  </v>
      </c>
      <c r="N345" s="3" t="str">
        <f t="shared" si="109"/>
        <v xml:space="preserve">  </v>
      </c>
      <c r="O345" s="3" t="str">
        <f t="shared" si="119"/>
        <v xml:space="preserve">  </v>
      </c>
      <c r="P345" s="3" t="str">
        <f t="shared" si="111"/>
        <v xml:space="preserve">  </v>
      </c>
      <c r="Q345" s="4"/>
      <c r="R345" s="9"/>
      <c r="S345" s="6" t="str">
        <f t="shared" si="120"/>
        <v xml:space="preserve">  </v>
      </c>
      <c r="T345" s="5" t="str">
        <f t="shared" si="112"/>
        <v xml:space="preserve">  </v>
      </c>
      <c r="U345" s="9"/>
      <c r="V345" s="2" t="str">
        <f t="shared" si="121"/>
        <v xml:space="preserve">  </v>
      </c>
      <c r="W345" s="2" t="str">
        <f t="shared" si="113"/>
        <v xml:space="preserve">  </v>
      </c>
      <c r="X345" s="4"/>
      <c r="Y345" s="1" t="str">
        <f t="shared" si="126"/>
        <v xml:space="preserve">  </v>
      </c>
      <c r="Z345" s="1" t="str">
        <f t="shared" si="122"/>
        <v xml:space="preserve">  </v>
      </c>
      <c r="AA345" s="3" t="str">
        <f t="shared" si="110"/>
        <v xml:space="preserve">  </v>
      </c>
      <c r="AB345" s="3" t="str">
        <f t="shared" si="127"/>
        <v xml:space="preserve">  </v>
      </c>
      <c r="AC345" s="3" t="str">
        <f t="shared" si="128"/>
        <v xml:space="preserve">  </v>
      </c>
      <c r="AD345" s="4"/>
    </row>
    <row r="346" spans="2:30" x14ac:dyDescent="0.25">
      <c r="B346" t="str">
        <f t="shared" si="114"/>
        <v xml:space="preserve">  </v>
      </c>
      <c r="C346" s="4"/>
      <c r="D346" s="1" t="str">
        <f t="shared" si="123"/>
        <v xml:space="preserve">  </v>
      </c>
      <c r="E346" s="1">
        <f t="shared" si="108"/>
        <v>0</v>
      </c>
      <c r="F346" s="1" t="str">
        <f t="shared" si="115"/>
        <v xml:space="preserve">  </v>
      </c>
      <c r="G346" s="1" t="str">
        <f t="shared" si="116"/>
        <v xml:space="preserve">  </v>
      </c>
      <c r="I346" s="8"/>
      <c r="J346" s="7" t="str">
        <f t="shared" si="117"/>
        <v xml:space="preserve">  </v>
      </c>
      <c r="K346" s="2" t="str">
        <f t="shared" si="124"/>
        <v xml:space="preserve">  </v>
      </c>
      <c r="L346" s="3" t="str">
        <f t="shared" si="118"/>
        <v xml:space="preserve">  </v>
      </c>
      <c r="M346" s="3" t="str">
        <f t="shared" si="125"/>
        <v xml:space="preserve">  </v>
      </c>
      <c r="N346" s="3" t="str">
        <f t="shared" si="109"/>
        <v xml:space="preserve">  </v>
      </c>
      <c r="O346" s="3" t="str">
        <f t="shared" si="119"/>
        <v xml:space="preserve">  </v>
      </c>
      <c r="P346" s="3" t="str">
        <f t="shared" si="111"/>
        <v xml:space="preserve">  </v>
      </c>
      <c r="Q346" s="4"/>
      <c r="R346" s="9"/>
      <c r="S346" s="6" t="str">
        <f t="shared" si="120"/>
        <v xml:space="preserve">  </v>
      </c>
      <c r="T346" s="5" t="str">
        <f t="shared" si="112"/>
        <v xml:space="preserve">  </v>
      </c>
      <c r="U346" s="9"/>
      <c r="V346" s="2" t="str">
        <f t="shared" si="121"/>
        <v xml:space="preserve">  </v>
      </c>
      <c r="W346" s="2" t="str">
        <f t="shared" si="113"/>
        <v xml:space="preserve">  </v>
      </c>
      <c r="X346" s="4"/>
      <c r="Y346" s="1" t="str">
        <f t="shared" si="126"/>
        <v xml:space="preserve">  </v>
      </c>
      <c r="Z346" s="1" t="str">
        <f t="shared" si="122"/>
        <v xml:space="preserve">  </v>
      </c>
      <c r="AA346" s="3" t="str">
        <f t="shared" si="110"/>
        <v xml:space="preserve">  </v>
      </c>
      <c r="AB346" s="3" t="str">
        <f t="shared" si="127"/>
        <v xml:space="preserve">  </v>
      </c>
      <c r="AC346" s="3" t="str">
        <f t="shared" si="128"/>
        <v xml:space="preserve">  </v>
      </c>
      <c r="AD346" s="4"/>
    </row>
    <row r="347" spans="2:30" x14ac:dyDescent="0.25">
      <c r="B347" t="str">
        <f t="shared" si="114"/>
        <v xml:space="preserve">  </v>
      </c>
      <c r="C347" s="4"/>
      <c r="D347" s="1" t="str">
        <f t="shared" si="123"/>
        <v xml:space="preserve">  </v>
      </c>
      <c r="E347" s="1">
        <f t="shared" si="108"/>
        <v>0</v>
      </c>
      <c r="F347" s="1" t="str">
        <f t="shared" si="115"/>
        <v xml:space="preserve">  </v>
      </c>
      <c r="G347" s="1" t="str">
        <f t="shared" si="116"/>
        <v xml:space="preserve">  </v>
      </c>
      <c r="I347" s="8"/>
      <c r="J347" s="7" t="str">
        <f t="shared" si="117"/>
        <v xml:space="preserve">  </v>
      </c>
      <c r="K347" s="2" t="str">
        <f t="shared" si="124"/>
        <v xml:space="preserve">  </v>
      </c>
      <c r="L347" s="3" t="str">
        <f t="shared" si="118"/>
        <v xml:space="preserve">  </v>
      </c>
      <c r="M347" s="3" t="str">
        <f t="shared" si="125"/>
        <v xml:space="preserve">  </v>
      </c>
      <c r="N347" s="3" t="str">
        <f t="shared" si="109"/>
        <v xml:space="preserve">  </v>
      </c>
      <c r="O347" s="3" t="str">
        <f t="shared" si="119"/>
        <v xml:space="preserve">  </v>
      </c>
      <c r="P347" s="3" t="str">
        <f t="shared" si="111"/>
        <v xml:space="preserve">  </v>
      </c>
      <c r="Q347" s="4"/>
      <c r="R347" s="9"/>
      <c r="S347" s="6" t="str">
        <f t="shared" si="120"/>
        <v xml:space="preserve">  </v>
      </c>
      <c r="T347" s="5" t="str">
        <f t="shared" si="112"/>
        <v xml:space="preserve">  </v>
      </c>
      <c r="U347" s="9"/>
      <c r="V347" s="2" t="str">
        <f t="shared" si="121"/>
        <v xml:space="preserve">  </v>
      </c>
      <c r="W347" s="2" t="str">
        <f t="shared" si="113"/>
        <v xml:space="preserve">  </v>
      </c>
      <c r="X347" s="4"/>
      <c r="Y347" s="1" t="str">
        <f t="shared" si="126"/>
        <v xml:space="preserve">  </v>
      </c>
      <c r="Z347" s="1" t="str">
        <f t="shared" si="122"/>
        <v xml:space="preserve">  </v>
      </c>
      <c r="AA347" s="3" t="str">
        <f t="shared" si="110"/>
        <v xml:space="preserve">  </v>
      </c>
      <c r="AB347" s="3" t="str">
        <f t="shared" si="127"/>
        <v xml:space="preserve">  </v>
      </c>
      <c r="AC347" s="3" t="str">
        <f t="shared" si="128"/>
        <v xml:space="preserve">  </v>
      </c>
      <c r="AD347" s="4"/>
    </row>
    <row r="348" spans="2:30" x14ac:dyDescent="0.25">
      <c r="B348" t="str">
        <f t="shared" si="114"/>
        <v xml:space="preserve">  </v>
      </c>
      <c r="C348" s="4"/>
      <c r="D348" s="1" t="str">
        <f t="shared" si="123"/>
        <v xml:space="preserve">  </v>
      </c>
      <c r="E348" s="1">
        <f t="shared" si="108"/>
        <v>0</v>
      </c>
      <c r="F348" s="1" t="str">
        <f t="shared" si="115"/>
        <v xml:space="preserve">  </v>
      </c>
      <c r="G348" s="1" t="str">
        <f t="shared" si="116"/>
        <v xml:space="preserve">  </v>
      </c>
      <c r="I348" s="8"/>
      <c r="J348" s="7" t="str">
        <f t="shared" si="117"/>
        <v xml:space="preserve">  </v>
      </c>
      <c r="K348" s="2" t="str">
        <f t="shared" si="124"/>
        <v xml:space="preserve">  </v>
      </c>
      <c r="L348" s="3" t="str">
        <f t="shared" si="118"/>
        <v xml:space="preserve">  </v>
      </c>
      <c r="M348" s="3" t="str">
        <f t="shared" si="125"/>
        <v xml:space="preserve">  </v>
      </c>
      <c r="N348" s="3" t="str">
        <f t="shared" si="109"/>
        <v xml:space="preserve">  </v>
      </c>
      <c r="O348" s="3" t="str">
        <f t="shared" si="119"/>
        <v xml:space="preserve">  </v>
      </c>
      <c r="P348" s="3" t="str">
        <f t="shared" si="111"/>
        <v xml:space="preserve">  </v>
      </c>
      <c r="Q348" s="4"/>
      <c r="R348" s="9"/>
      <c r="S348" s="6" t="str">
        <f t="shared" si="120"/>
        <v xml:space="preserve">  </v>
      </c>
      <c r="T348" s="5" t="str">
        <f t="shared" si="112"/>
        <v xml:space="preserve">  </v>
      </c>
      <c r="U348" s="9"/>
      <c r="V348" s="2" t="str">
        <f t="shared" si="121"/>
        <v xml:space="preserve">  </v>
      </c>
      <c r="W348" s="2" t="str">
        <f t="shared" si="113"/>
        <v xml:space="preserve">  </v>
      </c>
      <c r="X348" s="4"/>
      <c r="Y348" s="1" t="str">
        <f t="shared" si="126"/>
        <v xml:space="preserve">  </v>
      </c>
      <c r="Z348" s="1" t="str">
        <f t="shared" si="122"/>
        <v xml:space="preserve">  </v>
      </c>
      <c r="AA348" s="3" t="str">
        <f t="shared" si="110"/>
        <v xml:space="preserve">  </v>
      </c>
      <c r="AB348" s="3" t="str">
        <f t="shared" si="127"/>
        <v xml:space="preserve">  </v>
      </c>
      <c r="AC348" s="3" t="str">
        <f t="shared" si="128"/>
        <v xml:space="preserve">  </v>
      </c>
      <c r="AD348" s="4"/>
    </row>
    <row r="349" spans="2:30" x14ac:dyDescent="0.25">
      <c r="B349" t="str">
        <f t="shared" si="114"/>
        <v xml:space="preserve">  </v>
      </c>
      <c r="C349" s="4"/>
      <c r="D349" s="1" t="str">
        <f t="shared" si="123"/>
        <v xml:space="preserve">  </v>
      </c>
      <c r="E349" s="1">
        <f t="shared" si="108"/>
        <v>0</v>
      </c>
      <c r="F349" s="1" t="str">
        <f t="shared" si="115"/>
        <v xml:space="preserve">  </v>
      </c>
      <c r="G349" s="1" t="str">
        <f t="shared" si="116"/>
        <v xml:space="preserve">  </v>
      </c>
      <c r="I349" s="8"/>
      <c r="J349" s="7" t="str">
        <f t="shared" si="117"/>
        <v xml:space="preserve">  </v>
      </c>
      <c r="K349" s="2" t="str">
        <f t="shared" si="124"/>
        <v xml:space="preserve">  </v>
      </c>
      <c r="L349" s="3" t="str">
        <f t="shared" si="118"/>
        <v xml:space="preserve">  </v>
      </c>
      <c r="M349" s="3" t="str">
        <f t="shared" si="125"/>
        <v xml:space="preserve">  </v>
      </c>
      <c r="N349" s="3" t="str">
        <f t="shared" si="109"/>
        <v xml:space="preserve">  </v>
      </c>
      <c r="O349" s="3" t="str">
        <f t="shared" si="119"/>
        <v xml:space="preserve">  </v>
      </c>
      <c r="P349" s="3" t="str">
        <f t="shared" si="111"/>
        <v xml:space="preserve">  </v>
      </c>
      <c r="Q349" s="4"/>
      <c r="R349" s="9"/>
      <c r="S349" s="6" t="str">
        <f t="shared" si="120"/>
        <v xml:space="preserve">  </v>
      </c>
      <c r="T349" s="5" t="str">
        <f t="shared" si="112"/>
        <v xml:space="preserve">  </v>
      </c>
      <c r="U349" s="9"/>
      <c r="V349" s="2" t="str">
        <f t="shared" si="121"/>
        <v xml:space="preserve">  </v>
      </c>
      <c r="W349" s="2" t="str">
        <f t="shared" si="113"/>
        <v xml:space="preserve">  </v>
      </c>
      <c r="X349" s="4"/>
      <c r="Y349" s="1" t="str">
        <f t="shared" si="126"/>
        <v xml:space="preserve">  </v>
      </c>
      <c r="Z349" s="1" t="str">
        <f t="shared" si="122"/>
        <v xml:space="preserve">  </v>
      </c>
      <c r="AA349" s="3" t="str">
        <f t="shared" si="110"/>
        <v xml:space="preserve">  </v>
      </c>
      <c r="AB349" s="3" t="str">
        <f t="shared" si="127"/>
        <v xml:space="preserve">  </v>
      </c>
      <c r="AC349" s="3" t="str">
        <f t="shared" si="128"/>
        <v xml:space="preserve">  </v>
      </c>
      <c r="AD349" s="4"/>
    </row>
    <row r="350" spans="2:30" x14ac:dyDescent="0.25">
      <c r="B350" t="str">
        <f t="shared" si="114"/>
        <v xml:space="preserve">  </v>
      </c>
      <c r="C350" s="4"/>
      <c r="D350" s="1" t="str">
        <f t="shared" si="123"/>
        <v xml:space="preserve">  </v>
      </c>
      <c r="E350" s="1">
        <f t="shared" si="108"/>
        <v>0</v>
      </c>
      <c r="F350" s="1" t="str">
        <f t="shared" si="115"/>
        <v xml:space="preserve">  </v>
      </c>
      <c r="G350" s="1" t="str">
        <f t="shared" si="116"/>
        <v xml:space="preserve">  </v>
      </c>
      <c r="I350" s="8"/>
      <c r="J350" s="7" t="str">
        <f t="shared" si="117"/>
        <v xml:space="preserve">  </v>
      </c>
      <c r="K350" s="2" t="str">
        <f t="shared" si="124"/>
        <v xml:space="preserve">  </v>
      </c>
      <c r="L350" s="3" t="str">
        <f t="shared" si="118"/>
        <v xml:space="preserve">  </v>
      </c>
      <c r="M350" s="3" t="str">
        <f t="shared" si="125"/>
        <v xml:space="preserve">  </v>
      </c>
      <c r="N350" s="3" t="str">
        <f t="shared" si="109"/>
        <v xml:space="preserve">  </v>
      </c>
      <c r="O350" s="3" t="str">
        <f t="shared" si="119"/>
        <v xml:space="preserve">  </v>
      </c>
      <c r="P350" s="3" t="str">
        <f t="shared" si="111"/>
        <v xml:space="preserve">  </v>
      </c>
      <c r="Q350" s="4"/>
      <c r="R350" s="9"/>
      <c r="S350" s="6" t="str">
        <f t="shared" si="120"/>
        <v xml:space="preserve">  </v>
      </c>
      <c r="T350" s="5" t="str">
        <f t="shared" si="112"/>
        <v xml:space="preserve">  </v>
      </c>
      <c r="U350" s="9"/>
      <c r="V350" s="2" t="str">
        <f t="shared" si="121"/>
        <v xml:space="preserve">  </v>
      </c>
      <c r="W350" s="2" t="str">
        <f t="shared" si="113"/>
        <v xml:space="preserve">  </v>
      </c>
      <c r="X350" s="4"/>
      <c r="Y350" s="1" t="str">
        <f t="shared" si="126"/>
        <v xml:space="preserve">  </v>
      </c>
      <c r="Z350" s="1" t="str">
        <f t="shared" si="122"/>
        <v xml:space="preserve">  </v>
      </c>
      <c r="AA350" s="3" t="str">
        <f t="shared" si="110"/>
        <v xml:space="preserve">  </v>
      </c>
      <c r="AB350" s="3" t="str">
        <f t="shared" si="127"/>
        <v xml:space="preserve">  </v>
      </c>
      <c r="AC350" s="3" t="str">
        <f t="shared" si="128"/>
        <v xml:space="preserve">  </v>
      </c>
      <c r="AD350" s="4"/>
    </row>
    <row r="351" spans="2:30" x14ac:dyDescent="0.25">
      <c r="B351" t="str">
        <f t="shared" si="114"/>
        <v xml:space="preserve">  </v>
      </c>
      <c r="C351" s="4"/>
      <c r="D351" s="1" t="str">
        <f t="shared" si="123"/>
        <v xml:space="preserve">  </v>
      </c>
      <c r="E351" s="1">
        <f t="shared" si="108"/>
        <v>0</v>
      </c>
      <c r="F351" s="1" t="str">
        <f t="shared" si="115"/>
        <v xml:space="preserve">  </v>
      </c>
      <c r="G351" s="1" t="str">
        <f t="shared" si="116"/>
        <v xml:space="preserve">  </v>
      </c>
      <c r="I351" s="8"/>
      <c r="J351" s="7" t="str">
        <f t="shared" si="117"/>
        <v xml:space="preserve">  </v>
      </c>
      <c r="K351" s="2" t="str">
        <f t="shared" si="124"/>
        <v xml:space="preserve">  </v>
      </c>
      <c r="L351" s="3" t="str">
        <f t="shared" si="118"/>
        <v xml:space="preserve">  </v>
      </c>
      <c r="M351" s="3" t="str">
        <f t="shared" si="125"/>
        <v xml:space="preserve">  </v>
      </c>
      <c r="N351" s="3" t="str">
        <f t="shared" si="109"/>
        <v xml:space="preserve">  </v>
      </c>
      <c r="O351" s="3" t="str">
        <f t="shared" si="119"/>
        <v xml:space="preserve">  </v>
      </c>
      <c r="P351" s="3" t="str">
        <f t="shared" si="111"/>
        <v xml:space="preserve">  </v>
      </c>
      <c r="Q351" s="4"/>
      <c r="R351" s="9"/>
      <c r="S351" s="6" t="str">
        <f t="shared" si="120"/>
        <v xml:space="preserve">  </v>
      </c>
      <c r="T351" s="5" t="str">
        <f t="shared" si="112"/>
        <v xml:space="preserve">  </v>
      </c>
      <c r="U351" s="9"/>
      <c r="V351" s="2" t="str">
        <f t="shared" si="121"/>
        <v xml:space="preserve">  </v>
      </c>
      <c r="W351" s="2" t="str">
        <f t="shared" si="113"/>
        <v xml:space="preserve">  </v>
      </c>
      <c r="X351" s="4"/>
      <c r="Y351" s="1" t="str">
        <f t="shared" si="126"/>
        <v xml:space="preserve">  </v>
      </c>
      <c r="Z351" s="1" t="str">
        <f t="shared" si="122"/>
        <v xml:space="preserve">  </v>
      </c>
      <c r="AA351" s="3" t="str">
        <f t="shared" si="110"/>
        <v xml:space="preserve">  </v>
      </c>
      <c r="AB351" s="3" t="str">
        <f t="shared" si="127"/>
        <v xml:space="preserve">  </v>
      </c>
      <c r="AC351" s="3" t="str">
        <f t="shared" si="128"/>
        <v xml:space="preserve">  </v>
      </c>
      <c r="AD351" s="4"/>
    </row>
    <row r="352" spans="2:30" x14ac:dyDescent="0.25">
      <c r="B352" t="str">
        <f t="shared" si="114"/>
        <v xml:space="preserve">  </v>
      </c>
      <c r="C352" s="4"/>
      <c r="D352" s="1" t="str">
        <f t="shared" si="123"/>
        <v xml:space="preserve">  </v>
      </c>
      <c r="E352" s="1">
        <f t="shared" si="108"/>
        <v>0</v>
      </c>
      <c r="F352" s="1" t="str">
        <f t="shared" si="115"/>
        <v xml:space="preserve">  </v>
      </c>
      <c r="G352" s="1" t="str">
        <f t="shared" si="116"/>
        <v xml:space="preserve">  </v>
      </c>
      <c r="I352" s="8"/>
      <c r="J352" s="7" t="str">
        <f t="shared" si="117"/>
        <v xml:space="preserve">  </v>
      </c>
      <c r="K352" s="2" t="str">
        <f t="shared" si="124"/>
        <v xml:space="preserve">  </v>
      </c>
      <c r="L352" s="3" t="str">
        <f t="shared" si="118"/>
        <v xml:space="preserve">  </v>
      </c>
      <c r="M352" s="3" t="str">
        <f t="shared" si="125"/>
        <v xml:space="preserve">  </v>
      </c>
      <c r="N352" s="3" t="str">
        <f t="shared" si="109"/>
        <v xml:space="preserve">  </v>
      </c>
      <c r="O352" s="3" t="str">
        <f t="shared" si="119"/>
        <v xml:space="preserve">  </v>
      </c>
      <c r="P352" s="3" t="str">
        <f t="shared" si="111"/>
        <v xml:space="preserve">  </v>
      </c>
      <c r="Q352" s="4"/>
      <c r="R352" s="9"/>
      <c r="S352" s="6" t="str">
        <f t="shared" si="120"/>
        <v xml:space="preserve">  </v>
      </c>
      <c r="T352" s="5" t="str">
        <f t="shared" si="112"/>
        <v xml:space="preserve">  </v>
      </c>
      <c r="U352" s="9"/>
      <c r="V352" s="2" t="str">
        <f t="shared" si="121"/>
        <v xml:space="preserve">  </v>
      </c>
      <c r="W352" s="2" t="str">
        <f t="shared" si="113"/>
        <v xml:space="preserve">  </v>
      </c>
      <c r="X352" s="4"/>
      <c r="Y352" s="1" t="str">
        <f t="shared" si="126"/>
        <v xml:space="preserve">  </v>
      </c>
      <c r="Z352" s="1" t="str">
        <f t="shared" si="122"/>
        <v xml:space="preserve">  </v>
      </c>
      <c r="AA352" s="3" t="str">
        <f t="shared" si="110"/>
        <v xml:space="preserve">  </v>
      </c>
      <c r="AB352" s="3" t="str">
        <f t="shared" si="127"/>
        <v xml:space="preserve">  </v>
      </c>
      <c r="AC352" s="3" t="str">
        <f t="shared" si="128"/>
        <v xml:space="preserve">  </v>
      </c>
      <c r="AD352" s="4"/>
    </row>
    <row r="353" spans="2:30" x14ac:dyDescent="0.25">
      <c r="B353" t="str">
        <f t="shared" si="114"/>
        <v xml:space="preserve">  </v>
      </c>
      <c r="C353" s="4"/>
      <c r="D353" s="1" t="str">
        <f t="shared" si="123"/>
        <v xml:space="preserve">  </v>
      </c>
      <c r="E353" s="1">
        <f t="shared" si="108"/>
        <v>0</v>
      </c>
      <c r="F353" s="1" t="str">
        <f t="shared" si="115"/>
        <v xml:space="preserve">  </v>
      </c>
      <c r="G353" s="1" t="str">
        <f t="shared" si="116"/>
        <v xml:space="preserve">  </v>
      </c>
      <c r="I353" s="8"/>
      <c r="J353" s="7" t="str">
        <f t="shared" si="117"/>
        <v xml:space="preserve">  </v>
      </c>
      <c r="K353" s="2" t="str">
        <f t="shared" si="124"/>
        <v xml:space="preserve">  </v>
      </c>
      <c r="L353" s="3" t="str">
        <f t="shared" si="118"/>
        <v xml:space="preserve">  </v>
      </c>
      <c r="M353" s="3" t="str">
        <f t="shared" si="125"/>
        <v xml:space="preserve">  </v>
      </c>
      <c r="N353" s="3" t="str">
        <f t="shared" si="109"/>
        <v xml:space="preserve">  </v>
      </c>
      <c r="O353" s="3" t="str">
        <f t="shared" si="119"/>
        <v xml:space="preserve">  </v>
      </c>
      <c r="P353" s="3" t="str">
        <f t="shared" si="111"/>
        <v xml:space="preserve">  </v>
      </c>
      <c r="Q353" s="4"/>
      <c r="R353" s="9"/>
      <c r="S353" s="6" t="str">
        <f t="shared" si="120"/>
        <v xml:space="preserve">  </v>
      </c>
      <c r="T353" s="5" t="str">
        <f t="shared" si="112"/>
        <v xml:space="preserve">  </v>
      </c>
      <c r="U353" s="9"/>
      <c r="V353" s="2" t="str">
        <f t="shared" si="121"/>
        <v xml:space="preserve">  </v>
      </c>
      <c r="W353" s="2" t="str">
        <f t="shared" si="113"/>
        <v xml:space="preserve">  </v>
      </c>
      <c r="X353" s="4"/>
      <c r="Y353" s="1" t="str">
        <f t="shared" si="126"/>
        <v xml:space="preserve">  </v>
      </c>
      <c r="Z353" s="1" t="str">
        <f t="shared" si="122"/>
        <v xml:space="preserve">  </v>
      </c>
      <c r="AA353" s="3" t="str">
        <f t="shared" si="110"/>
        <v xml:space="preserve">  </v>
      </c>
      <c r="AB353" s="3" t="str">
        <f t="shared" si="127"/>
        <v xml:space="preserve">  </v>
      </c>
      <c r="AC353" s="3" t="str">
        <f t="shared" si="128"/>
        <v xml:space="preserve">  </v>
      </c>
      <c r="AD353" s="4"/>
    </row>
    <row r="354" spans="2:30" x14ac:dyDescent="0.25">
      <c r="B354" t="str">
        <f t="shared" si="114"/>
        <v xml:space="preserve">  </v>
      </c>
      <c r="C354" s="4"/>
      <c r="D354" s="1" t="str">
        <f t="shared" si="123"/>
        <v xml:space="preserve">  </v>
      </c>
      <c r="E354" s="1">
        <f t="shared" si="108"/>
        <v>0</v>
      </c>
      <c r="F354" s="1" t="str">
        <f t="shared" si="115"/>
        <v xml:space="preserve">  </v>
      </c>
      <c r="G354" s="1" t="str">
        <f t="shared" si="116"/>
        <v xml:space="preserve">  </v>
      </c>
      <c r="I354" s="8"/>
      <c r="J354" s="7" t="str">
        <f t="shared" si="117"/>
        <v xml:space="preserve">  </v>
      </c>
      <c r="K354" s="2" t="str">
        <f t="shared" si="124"/>
        <v xml:space="preserve">  </v>
      </c>
      <c r="L354" s="3" t="str">
        <f t="shared" si="118"/>
        <v xml:space="preserve">  </v>
      </c>
      <c r="M354" s="3" t="str">
        <f t="shared" si="125"/>
        <v xml:space="preserve">  </v>
      </c>
      <c r="N354" s="3" t="str">
        <f t="shared" si="109"/>
        <v xml:space="preserve">  </v>
      </c>
      <c r="O354" s="3" t="str">
        <f t="shared" si="119"/>
        <v xml:space="preserve">  </v>
      </c>
      <c r="P354" s="3" t="str">
        <f t="shared" si="111"/>
        <v xml:space="preserve">  </v>
      </c>
      <c r="Q354" s="4"/>
      <c r="R354" s="9"/>
      <c r="S354" s="6" t="str">
        <f t="shared" si="120"/>
        <v xml:space="preserve">  </v>
      </c>
      <c r="T354" s="5" t="str">
        <f t="shared" si="112"/>
        <v xml:space="preserve">  </v>
      </c>
      <c r="U354" s="9"/>
      <c r="V354" s="2" t="str">
        <f t="shared" si="121"/>
        <v xml:space="preserve">  </v>
      </c>
      <c r="W354" s="2" t="str">
        <f t="shared" si="113"/>
        <v xml:space="preserve">  </v>
      </c>
      <c r="X354" s="4"/>
      <c r="Y354" s="1" t="str">
        <f t="shared" si="126"/>
        <v xml:space="preserve">  </v>
      </c>
      <c r="Z354" s="1" t="str">
        <f t="shared" si="122"/>
        <v xml:space="preserve">  </v>
      </c>
      <c r="AA354" s="3" t="str">
        <f t="shared" si="110"/>
        <v xml:space="preserve">  </v>
      </c>
      <c r="AB354" s="3" t="str">
        <f t="shared" si="127"/>
        <v xml:space="preserve">  </v>
      </c>
      <c r="AC354" s="3" t="str">
        <f t="shared" si="128"/>
        <v xml:space="preserve">  </v>
      </c>
      <c r="AD354" s="4"/>
    </row>
    <row r="355" spans="2:30" x14ac:dyDescent="0.25">
      <c r="B355" t="str">
        <f t="shared" si="114"/>
        <v xml:space="preserve">  </v>
      </c>
      <c r="C355" s="4"/>
      <c r="D355" s="1" t="str">
        <f t="shared" si="123"/>
        <v xml:space="preserve">  </v>
      </c>
      <c r="E355" s="1">
        <f t="shared" si="108"/>
        <v>0</v>
      </c>
      <c r="F355" s="1" t="str">
        <f t="shared" si="115"/>
        <v xml:space="preserve">  </v>
      </c>
      <c r="G355" s="1" t="str">
        <f t="shared" si="116"/>
        <v xml:space="preserve">  </v>
      </c>
      <c r="I355" s="8"/>
      <c r="J355" s="7" t="str">
        <f t="shared" si="117"/>
        <v xml:space="preserve">  </v>
      </c>
      <c r="K355" s="2" t="str">
        <f t="shared" si="124"/>
        <v xml:space="preserve">  </v>
      </c>
      <c r="L355" s="3" t="str">
        <f t="shared" si="118"/>
        <v xml:space="preserve">  </v>
      </c>
      <c r="M355" s="3" t="str">
        <f t="shared" si="125"/>
        <v xml:space="preserve">  </v>
      </c>
      <c r="N355" s="3" t="str">
        <f t="shared" si="109"/>
        <v xml:space="preserve">  </v>
      </c>
      <c r="O355" s="3" t="str">
        <f t="shared" si="119"/>
        <v xml:space="preserve">  </v>
      </c>
      <c r="P355" s="3" t="str">
        <f t="shared" si="111"/>
        <v xml:space="preserve">  </v>
      </c>
      <c r="Q355" s="4"/>
      <c r="R355" s="9"/>
      <c r="S355" s="6" t="str">
        <f t="shared" si="120"/>
        <v xml:space="preserve">  </v>
      </c>
      <c r="T355" s="5" t="str">
        <f t="shared" si="112"/>
        <v xml:space="preserve">  </v>
      </c>
      <c r="U355" s="9"/>
      <c r="V355" s="2" t="str">
        <f t="shared" si="121"/>
        <v xml:space="preserve">  </v>
      </c>
      <c r="W355" s="2" t="str">
        <f t="shared" si="113"/>
        <v xml:space="preserve">  </v>
      </c>
      <c r="X355" s="4"/>
      <c r="Y355" s="1" t="str">
        <f t="shared" si="126"/>
        <v xml:space="preserve">  </v>
      </c>
      <c r="Z355" s="1" t="str">
        <f t="shared" si="122"/>
        <v xml:space="preserve">  </v>
      </c>
      <c r="AA355" s="3" t="str">
        <f t="shared" si="110"/>
        <v xml:space="preserve">  </v>
      </c>
      <c r="AB355" s="3" t="str">
        <f t="shared" si="127"/>
        <v xml:space="preserve">  </v>
      </c>
      <c r="AC355" s="3" t="str">
        <f t="shared" si="128"/>
        <v xml:space="preserve">  </v>
      </c>
      <c r="AD355" s="4"/>
    </row>
    <row r="356" spans="2:30" x14ac:dyDescent="0.25">
      <c r="B356" t="str">
        <f t="shared" si="114"/>
        <v xml:space="preserve">  </v>
      </c>
      <c r="C356" s="4"/>
      <c r="D356" s="1" t="str">
        <f t="shared" si="123"/>
        <v xml:space="preserve">  </v>
      </c>
      <c r="E356" s="1">
        <f t="shared" si="108"/>
        <v>0</v>
      </c>
      <c r="F356" s="1" t="str">
        <f t="shared" si="115"/>
        <v xml:space="preserve">  </v>
      </c>
      <c r="G356" s="1" t="str">
        <f t="shared" si="116"/>
        <v xml:space="preserve">  </v>
      </c>
      <c r="I356" s="8"/>
      <c r="J356" s="7" t="str">
        <f t="shared" si="117"/>
        <v xml:space="preserve">  </v>
      </c>
      <c r="K356" s="2" t="str">
        <f t="shared" si="124"/>
        <v xml:space="preserve">  </v>
      </c>
      <c r="L356" s="3" t="str">
        <f t="shared" si="118"/>
        <v xml:space="preserve">  </v>
      </c>
      <c r="M356" s="3" t="str">
        <f t="shared" si="125"/>
        <v xml:space="preserve">  </v>
      </c>
      <c r="N356" s="3" t="str">
        <f t="shared" si="109"/>
        <v xml:space="preserve">  </v>
      </c>
      <c r="O356" s="3" t="str">
        <f t="shared" si="119"/>
        <v xml:space="preserve">  </v>
      </c>
      <c r="P356" s="3" t="str">
        <f t="shared" si="111"/>
        <v xml:space="preserve">  </v>
      </c>
      <c r="Q356" s="4"/>
      <c r="R356" s="9"/>
      <c r="S356" s="6" t="str">
        <f t="shared" si="120"/>
        <v xml:space="preserve">  </v>
      </c>
      <c r="T356" s="5" t="str">
        <f t="shared" si="112"/>
        <v xml:space="preserve">  </v>
      </c>
      <c r="U356" s="9"/>
      <c r="V356" s="2" t="str">
        <f t="shared" si="121"/>
        <v xml:space="preserve">  </v>
      </c>
      <c r="W356" s="2" t="str">
        <f t="shared" si="113"/>
        <v xml:space="preserve">  </v>
      </c>
      <c r="X356" s="4"/>
      <c r="Y356" s="1" t="str">
        <f t="shared" si="126"/>
        <v xml:space="preserve">  </v>
      </c>
      <c r="Z356" s="1" t="str">
        <f t="shared" si="122"/>
        <v xml:space="preserve">  </v>
      </c>
      <c r="AA356" s="3" t="str">
        <f t="shared" si="110"/>
        <v xml:space="preserve">  </v>
      </c>
      <c r="AB356" s="3" t="str">
        <f t="shared" si="127"/>
        <v xml:space="preserve">  </v>
      </c>
      <c r="AC356" s="3" t="str">
        <f t="shared" si="128"/>
        <v xml:space="preserve">  </v>
      </c>
      <c r="AD356" s="4"/>
    </row>
    <row r="357" spans="2:30" x14ac:dyDescent="0.25">
      <c r="B357" t="str">
        <f t="shared" si="114"/>
        <v xml:space="preserve">  </v>
      </c>
      <c r="C357" s="4"/>
      <c r="D357" s="1" t="str">
        <f t="shared" si="123"/>
        <v xml:space="preserve">  </v>
      </c>
      <c r="E357" s="1">
        <f t="shared" si="108"/>
        <v>0</v>
      </c>
      <c r="F357" s="1" t="str">
        <f t="shared" si="115"/>
        <v xml:space="preserve">  </v>
      </c>
      <c r="G357" s="1" t="str">
        <f t="shared" si="116"/>
        <v xml:space="preserve">  </v>
      </c>
      <c r="I357" s="8"/>
      <c r="J357" s="7" t="str">
        <f t="shared" si="117"/>
        <v xml:space="preserve">  </v>
      </c>
      <c r="K357" s="2" t="str">
        <f t="shared" si="124"/>
        <v xml:space="preserve">  </v>
      </c>
      <c r="L357" s="3" t="str">
        <f t="shared" si="118"/>
        <v xml:space="preserve">  </v>
      </c>
      <c r="M357" s="3" t="str">
        <f t="shared" si="125"/>
        <v xml:space="preserve">  </v>
      </c>
      <c r="N357" s="3" t="str">
        <f t="shared" si="109"/>
        <v xml:space="preserve">  </v>
      </c>
      <c r="O357" s="3" t="str">
        <f t="shared" si="119"/>
        <v xml:space="preserve">  </v>
      </c>
      <c r="P357" s="3" t="str">
        <f t="shared" si="111"/>
        <v xml:space="preserve">  </v>
      </c>
      <c r="Q357" s="4"/>
      <c r="R357" s="9"/>
      <c r="S357" s="6" t="str">
        <f t="shared" si="120"/>
        <v xml:space="preserve">  </v>
      </c>
      <c r="T357" s="5" t="str">
        <f t="shared" si="112"/>
        <v xml:space="preserve">  </v>
      </c>
      <c r="U357" s="9"/>
      <c r="V357" s="2" t="str">
        <f t="shared" si="121"/>
        <v xml:space="preserve">  </v>
      </c>
      <c r="W357" s="2" t="str">
        <f t="shared" si="113"/>
        <v xml:space="preserve">  </v>
      </c>
      <c r="X357" s="4"/>
      <c r="Y357" s="1" t="str">
        <f t="shared" si="126"/>
        <v xml:space="preserve">  </v>
      </c>
      <c r="Z357" s="1" t="str">
        <f t="shared" si="122"/>
        <v xml:space="preserve">  </v>
      </c>
      <c r="AA357" s="3" t="str">
        <f t="shared" si="110"/>
        <v xml:space="preserve">  </v>
      </c>
      <c r="AB357" s="3" t="str">
        <f t="shared" si="127"/>
        <v xml:space="preserve">  </v>
      </c>
      <c r="AC357" s="3" t="str">
        <f t="shared" si="128"/>
        <v xml:space="preserve">  </v>
      </c>
      <c r="AD357" s="4"/>
    </row>
    <row r="358" spans="2:30" x14ac:dyDescent="0.25">
      <c r="B358" t="str">
        <f t="shared" si="114"/>
        <v xml:space="preserve">  </v>
      </c>
      <c r="C358" s="4"/>
      <c r="D358" s="1" t="str">
        <f t="shared" si="123"/>
        <v xml:space="preserve">  </v>
      </c>
      <c r="E358" s="1">
        <f t="shared" si="108"/>
        <v>0</v>
      </c>
      <c r="F358" s="1" t="str">
        <f t="shared" si="115"/>
        <v xml:space="preserve">  </v>
      </c>
      <c r="G358" s="1" t="str">
        <f t="shared" si="116"/>
        <v xml:space="preserve">  </v>
      </c>
      <c r="I358" s="8"/>
      <c r="J358" s="7" t="str">
        <f t="shared" si="117"/>
        <v xml:space="preserve">  </v>
      </c>
      <c r="K358" s="2" t="str">
        <f t="shared" si="124"/>
        <v xml:space="preserve">  </v>
      </c>
      <c r="L358" s="3" t="str">
        <f t="shared" si="118"/>
        <v xml:space="preserve">  </v>
      </c>
      <c r="M358" s="3" t="str">
        <f t="shared" si="125"/>
        <v xml:space="preserve">  </v>
      </c>
      <c r="N358" s="3" t="str">
        <f t="shared" si="109"/>
        <v xml:space="preserve">  </v>
      </c>
      <c r="O358" s="3" t="str">
        <f t="shared" si="119"/>
        <v xml:space="preserve">  </v>
      </c>
      <c r="P358" s="3" t="str">
        <f t="shared" si="111"/>
        <v xml:space="preserve">  </v>
      </c>
      <c r="Q358" s="4"/>
      <c r="R358" s="9"/>
      <c r="S358" s="6" t="str">
        <f t="shared" si="120"/>
        <v xml:space="preserve">  </v>
      </c>
      <c r="T358" s="5" t="str">
        <f t="shared" si="112"/>
        <v xml:space="preserve">  </v>
      </c>
      <c r="U358" s="9"/>
      <c r="V358" s="2" t="str">
        <f t="shared" si="121"/>
        <v xml:space="preserve">  </v>
      </c>
      <c r="W358" s="2" t="str">
        <f t="shared" si="113"/>
        <v xml:space="preserve">  </v>
      </c>
      <c r="X358" s="4"/>
      <c r="Y358" s="1" t="str">
        <f t="shared" si="126"/>
        <v xml:space="preserve">  </v>
      </c>
      <c r="Z358" s="1" t="str">
        <f t="shared" si="122"/>
        <v xml:space="preserve">  </v>
      </c>
      <c r="AA358" s="3" t="str">
        <f t="shared" si="110"/>
        <v xml:space="preserve">  </v>
      </c>
      <c r="AB358" s="3" t="str">
        <f t="shared" si="127"/>
        <v xml:space="preserve">  </v>
      </c>
      <c r="AC358" s="3" t="str">
        <f t="shared" si="128"/>
        <v xml:space="preserve">  </v>
      </c>
      <c r="AD358" s="4"/>
    </row>
    <row r="359" spans="2:30" x14ac:dyDescent="0.25">
      <c r="B359" t="str">
        <f t="shared" si="114"/>
        <v xml:space="preserve">  </v>
      </c>
      <c r="C359" s="4"/>
      <c r="D359" s="1" t="str">
        <f t="shared" si="123"/>
        <v xml:space="preserve">  </v>
      </c>
      <c r="E359" s="1">
        <f t="shared" si="108"/>
        <v>0</v>
      </c>
      <c r="F359" s="1" t="str">
        <f t="shared" si="115"/>
        <v xml:space="preserve">  </v>
      </c>
      <c r="G359" s="1" t="str">
        <f t="shared" si="116"/>
        <v xml:space="preserve">  </v>
      </c>
      <c r="I359" s="8"/>
      <c r="J359" s="7" t="str">
        <f t="shared" si="117"/>
        <v xml:space="preserve">  </v>
      </c>
      <c r="K359" s="2" t="str">
        <f t="shared" si="124"/>
        <v xml:space="preserve">  </v>
      </c>
      <c r="L359" s="3" t="str">
        <f t="shared" si="118"/>
        <v xml:space="preserve">  </v>
      </c>
      <c r="M359" s="3" t="str">
        <f t="shared" si="125"/>
        <v xml:space="preserve">  </v>
      </c>
      <c r="N359" s="3" t="str">
        <f t="shared" si="109"/>
        <v xml:space="preserve">  </v>
      </c>
      <c r="O359" s="3" t="str">
        <f t="shared" si="119"/>
        <v xml:space="preserve">  </v>
      </c>
      <c r="P359" s="3" t="str">
        <f t="shared" si="111"/>
        <v xml:space="preserve">  </v>
      </c>
      <c r="Q359" s="4"/>
      <c r="R359" s="9"/>
      <c r="S359" s="6" t="str">
        <f t="shared" si="120"/>
        <v xml:space="preserve">  </v>
      </c>
      <c r="T359" s="5" t="str">
        <f t="shared" si="112"/>
        <v xml:space="preserve">  </v>
      </c>
      <c r="U359" s="9"/>
      <c r="V359" s="2" t="str">
        <f t="shared" si="121"/>
        <v xml:space="preserve">  </v>
      </c>
      <c r="W359" s="2" t="str">
        <f t="shared" si="113"/>
        <v xml:space="preserve">  </v>
      </c>
      <c r="X359" s="4"/>
      <c r="Y359" s="1" t="str">
        <f t="shared" si="126"/>
        <v xml:space="preserve">  </v>
      </c>
      <c r="Z359" s="1" t="str">
        <f t="shared" si="122"/>
        <v xml:space="preserve">  </v>
      </c>
      <c r="AA359" s="3" t="str">
        <f t="shared" si="110"/>
        <v xml:space="preserve">  </v>
      </c>
      <c r="AB359" s="3" t="str">
        <f t="shared" si="127"/>
        <v xml:space="preserve">  </v>
      </c>
      <c r="AC359" s="3" t="str">
        <f t="shared" si="128"/>
        <v xml:space="preserve">  </v>
      </c>
      <c r="AD359" s="4"/>
    </row>
    <row r="360" spans="2:30" x14ac:dyDescent="0.25">
      <c r="B360" t="str">
        <f t="shared" si="114"/>
        <v xml:space="preserve">  </v>
      </c>
      <c r="C360" s="4"/>
      <c r="D360" s="1" t="str">
        <f t="shared" si="123"/>
        <v xml:space="preserve">  </v>
      </c>
      <c r="E360" s="1">
        <f t="shared" si="108"/>
        <v>0</v>
      </c>
      <c r="F360" s="1" t="str">
        <f t="shared" si="115"/>
        <v xml:space="preserve">  </v>
      </c>
      <c r="G360" s="1" t="str">
        <f t="shared" si="116"/>
        <v xml:space="preserve">  </v>
      </c>
      <c r="I360" s="8"/>
      <c r="J360" s="7" t="str">
        <f t="shared" si="117"/>
        <v xml:space="preserve">  </v>
      </c>
      <c r="K360" s="2" t="str">
        <f t="shared" si="124"/>
        <v xml:space="preserve">  </v>
      </c>
      <c r="L360" s="3" t="str">
        <f t="shared" si="118"/>
        <v xml:space="preserve">  </v>
      </c>
      <c r="M360" s="3" t="str">
        <f t="shared" si="125"/>
        <v xml:space="preserve">  </v>
      </c>
      <c r="N360" s="3" t="str">
        <f t="shared" si="109"/>
        <v xml:space="preserve">  </v>
      </c>
      <c r="O360" s="3" t="str">
        <f t="shared" si="119"/>
        <v xml:space="preserve">  </v>
      </c>
      <c r="P360" s="3" t="str">
        <f t="shared" si="111"/>
        <v xml:space="preserve">  </v>
      </c>
      <c r="Q360" s="4"/>
      <c r="R360" s="9"/>
      <c r="S360" s="6" t="str">
        <f t="shared" si="120"/>
        <v xml:space="preserve">  </v>
      </c>
      <c r="T360" s="5" t="str">
        <f t="shared" si="112"/>
        <v xml:space="preserve">  </v>
      </c>
      <c r="U360" s="9"/>
      <c r="V360" s="2" t="str">
        <f t="shared" si="121"/>
        <v xml:space="preserve">  </v>
      </c>
      <c r="W360" s="2" t="str">
        <f t="shared" si="113"/>
        <v xml:space="preserve">  </v>
      </c>
      <c r="X360" s="4"/>
      <c r="Y360" s="1" t="str">
        <f t="shared" si="126"/>
        <v xml:space="preserve">  </v>
      </c>
      <c r="Z360" s="1" t="str">
        <f t="shared" si="122"/>
        <v xml:space="preserve">  </v>
      </c>
      <c r="AA360" s="3" t="str">
        <f t="shared" si="110"/>
        <v xml:space="preserve">  </v>
      </c>
      <c r="AB360" s="3" t="str">
        <f t="shared" si="127"/>
        <v xml:space="preserve">  </v>
      </c>
      <c r="AC360" s="3" t="str">
        <f t="shared" si="128"/>
        <v xml:space="preserve">  </v>
      </c>
      <c r="AD360" s="4"/>
    </row>
    <row r="361" spans="2:30" x14ac:dyDescent="0.25">
      <c r="B361" t="str">
        <f t="shared" si="114"/>
        <v xml:space="preserve">  </v>
      </c>
      <c r="C361" s="4"/>
      <c r="D361" s="1" t="str">
        <f t="shared" si="123"/>
        <v xml:space="preserve">  </v>
      </c>
      <c r="E361" s="1">
        <f t="shared" si="108"/>
        <v>0</v>
      </c>
      <c r="F361" s="1" t="str">
        <f t="shared" si="115"/>
        <v xml:space="preserve">  </v>
      </c>
      <c r="G361" s="1" t="str">
        <f t="shared" si="116"/>
        <v xml:space="preserve">  </v>
      </c>
      <c r="I361" s="8"/>
      <c r="J361" s="7" t="str">
        <f t="shared" si="117"/>
        <v xml:space="preserve">  </v>
      </c>
      <c r="K361" s="2" t="str">
        <f t="shared" si="124"/>
        <v xml:space="preserve">  </v>
      </c>
      <c r="L361" s="3" t="str">
        <f t="shared" si="118"/>
        <v xml:space="preserve">  </v>
      </c>
      <c r="M361" s="3" t="str">
        <f t="shared" si="125"/>
        <v xml:space="preserve">  </v>
      </c>
      <c r="N361" s="3" t="str">
        <f t="shared" si="109"/>
        <v xml:space="preserve">  </v>
      </c>
      <c r="O361" s="3" t="str">
        <f t="shared" si="119"/>
        <v xml:space="preserve">  </v>
      </c>
      <c r="P361" s="3" t="str">
        <f t="shared" si="111"/>
        <v xml:space="preserve">  </v>
      </c>
      <c r="Q361" s="4"/>
      <c r="R361" s="9"/>
      <c r="S361" s="6" t="str">
        <f t="shared" si="120"/>
        <v xml:space="preserve">  </v>
      </c>
      <c r="T361" s="5" t="str">
        <f t="shared" si="112"/>
        <v xml:space="preserve">  </v>
      </c>
      <c r="U361" s="9"/>
      <c r="V361" s="2" t="str">
        <f t="shared" si="121"/>
        <v xml:space="preserve">  </v>
      </c>
      <c r="W361" s="2" t="str">
        <f t="shared" si="113"/>
        <v xml:space="preserve">  </v>
      </c>
      <c r="X361" s="4"/>
      <c r="Y361" s="1" t="str">
        <f t="shared" si="126"/>
        <v xml:space="preserve">  </v>
      </c>
      <c r="Z361" s="1" t="str">
        <f t="shared" si="122"/>
        <v xml:space="preserve">  </v>
      </c>
      <c r="AA361" s="3" t="str">
        <f t="shared" si="110"/>
        <v xml:space="preserve">  </v>
      </c>
      <c r="AB361" s="3" t="str">
        <f t="shared" si="127"/>
        <v xml:space="preserve">  </v>
      </c>
      <c r="AC361" s="3" t="str">
        <f t="shared" si="128"/>
        <v xml:space="preserve">  </v>
      </c>
      <c r="AD361" s="4"/>
    </row>
    <row r="362" spans="2:30" x14ac:dyDescent="0.25">
      <c r="B362" t="str">
        <f t="shared" si="114"/>
        <v xml:space="preserve">  </v>
      </c>
      <c r="C362" s="4"/>
      <c r="D362" s="1" t="str">
        <f t="shared" si="123"/>
        <v xml:space="preserve">  </v>
      </c>
      <c r="E362" s="1">
        <f t="shared" si="108"/>
        <v>0</v>
      </c>
      <c r="F362" s="1" t="str">
        <f t="shared" si="115"/>
        <v xml:space="preserve">  </v>
      </c>
      <c r="G362" s="1" t="str">
        <f t="shared" si="116"/>
        <v xml:space="preserve">  </v>
      </c>
      <c r="I362" s="8"/>
      <c r="J362" s="7" t="str">
        <f t="shared" si="117"/>
        <v xml:space="preserve">  </v>
      </c>
      <c r="K362" s="2" t="str">
        <f t="shared" si="124"/>
        <v xml:space="preserve">  </v>
      </c>
      <c r="L362" s="3" t="str">
        <f t="shared" si="118"/>
        <v xml:space="preserve">  </v>
      </c>
      <c r="M362" s="3" t="str">
        <f t="shared" si="125"/>
        <v xml:space="preserve">  </v>
      </c>
      <c r="N362" s="3" t="str">
        <f t="shared" si="109"/>
        <v xml:space="preserve">  </v>
      </c>
      <c r="O362" s="3" t="str">
        <f t="shared" si="119"/>
        <v xml:space="preserve">  </v>
      </c>
      <c r="P362" s="3" t="str">
        <f t="shared" si="111"/>
        <v xml:space="preserve">  </v>
      </c>
      <c r="Q362" s="4"/>
      <c r="R362" s="9"/>
      <c r="S362" s="6" t="str">
        <f t="shared" si="120"/>
        <v xml:space="preserve">  </v>
      </c>
      <c r="T362" s="5" t="str">
        <f t="shared" si="112"/>
        <v xml:space="preserve">  </v>
      </c>
      <c r="U362" s="9"/>
      <c r="V362" s="2" t="str">
        <f t="shared" si="121"/>
        <v xml:space="preserve">  </v>
      </c>
      <c r="W362" s="2" t="str">
        <f t="shared" si="113"/>
        <v xml:space="preserve">  </v>
      </c>
      <c r="X362" s="4"/>
      <c r="Y362" s="1" t="str">
        <f t="shared" si="126"/>
        <v xml:space="preserve">  </v>
      </c>
      <c r="Z362" s="1" t="str">
        <f t="shared" si="122"/>
        <v xml:space="preserve">  </v>
      </c>
      <c r="AA362" s="3" t="str">
        <f t="shared" si="110"/>
        <v xml:space="preserve">  </v>
      </c>
      <c r="AB362" s="3" t="str">
        <f t="shared" si="127"/>
        <v xml:space="preserve">  </v>
      </c>
      <c r="AC362" s="3" t="str">
        <f t="shared" si="128"/>
        <v xml:space="preserve">  </v>
      </c>
      <c r="AD362" s="4"/>
    </row>
    <row r="363" spans="2:30" x14ac:dyDescent="0.25">
      <c r="B363" t="str">
        <f t="shared" si="114"/>
        <v xml:space="preserve">  </v>
      </c>
      <c r="C363" s="4"/>
      <c r="D363" s="1" t="str">
        <f t="shared" si="123"/>
        <v xml:space="preserve">  </v>
      </c>
      <c r="E363" s="1">
        <f t="shared" si="108"/>
        <v>0</v>
      </c>
      <c r="F363" s="1" t="str">
        <f t="shared" si="115"/>
        <v xml:space="preserve">  </v>
      </c>
      <c r="G363" s="1" t="str">
        <f t="shared" si="116"/>
        <v xml:space="preserve">  </v>
      </c>
      <c r="I363" s="8"/>
      <c r="J363" s="7" t="str">
        <f t="shared" si="117"/>
        <v xml:space="preserve">  </v>
      </c>
      <c r="K363" s="2" t="str">
        <f t="shared" si="124"/>
        <v xml:space="preserve">  </v>
      </c>
      <c r="L363" s="3" t="str">
        <f t="shared" si="118"/>
        <v xml:space="preserve">  </v>
      </c>
      <c r="M363" s="3" t="str">
        <f t="shared" si="125"/>
        <v xml:space="preserve">  </v>
      </c>
      <c r="N363" s="3" t="str">
        <f t="shared" si="109"/>
        <v xml:space="preserve">  </v>
      </c>
      <c r="O363" s="3" t="str">
        <f t="shared" si="119"/>
        <v xml:space="preserve">  </v>
      </c>
      <c r="P363" s="3" t="str">
        <f t="shared" si="111"/>
        <v xml:space="preserve">  </v>
      </c>
      <c r="Q363" s="4"/>
      <c r="R363" s="9"/>
      <c r="S363" s="6" t="str">
        <f t="shared" si="120"/>
        <v xml:space="preserve">  </v>
      </c>
      <c r="T363" s="5" t="str">
        <f t="shared" si="112"/>
        <v xml:space="preserve">  </v>
      </c>
      <c r="U363" s="9"/>
      <c r="V363" s="2" t="str">
        <f t="shared" si="121"/>
        <v xml:space="preserve">  </v>
      </c>
      <c r="W363" s="2" t="str">
        <f t="shared" si="113"/>
        <v xml:space="preserve">  </v>
      </c>
      <c r="X363" s="4"/>
      <c r="Y363" s="1" t="str">
        <f t="shared" si="126"/>
        <v xml:space="preserve">  </v>
      </c>
      <c r="Z363" s="1" t="str">
        <f t="shared" si="122"/>
        <v xml:space="preserve">  </v>
      </c>
      <c r="AA363" s="3" t="str">
        <f t="shared" si="110"/>
        <v xml:space="preserve">  </v>
      </c>
      <c r="AB363" s="3" t="str">
        <f t="shared" si="127"/>
        <v xml:space="preserve">  </v>
      </c>
      <c r="AC363" s="3" t="str">
        <f t="shared" si="128"/>
        <v xml:space="preserve">  </v>
      </c>
      <c r="AD363" s="4"/>
    </row>
    <row r="364" spans="2:30" x14ac:dyDescent="0.25">
      <c r="B364" t="str">
        <f t="shared" si="114"/>
        <v xml:space="preserve">  </v>
      </c>
      <c r="C364" s="4"/>
      <c r="D364" s="1" t="str">
        <f t="shared" si="123"/>
        <v xml:space="preserve">  </v>
      </c>
      <c r="E364" s="1">
        <f t="shared" si="108"/>
        <v>0</v>
      </c>
      <c r="F364" s="1" t="str">
        <f t="shared" si="115"/>
        <v xml:space="preserve">  </v>
      </c>
      <c r="G364" s="1" t="str">
        <f t="shared" si="116"/>
        <v xml:space="preserve">  </v>
      </c>
      <c r="I364" s="8"/>
      <c r="J364" s="7" t="str">
        <f t="shared" si="117"/>
        <v xml:space="preserve">  </v>
      </c>
      <c r="K364" s="2" t="str">
        <f t="shared" si="124"/>
        <v xml:space="preserve">  </v>
      </c>
      <c r="L364" s="3" t="str">
        <f t="shared" si="118"/>
        <v xml:space="preserve">  </v>
      </c>
      <c r="M364" s="3" t="str">
        <f t="shared" si="125"/>
        <v xml:space="preserve">  </v>
      </c>
      <c r="N364" s="3" t="str">
        <f t="shared" si="109"/>
        <v xml:space="preserve">  </v>
      </c>
      <c r="O364" s="3" t="str">
        <f t="shared" si="119"/>
        <v xml:space="preserve">  </v>
      </c>
      <c r="P364" s="3" t="str">
        <f t="shared" si="111"/>
        <v xml:space="preserve">  </v>
      </c>
      <c r="Q364" s="4"/>
      <c r="R364" s="9"/>
      <c r="S364" s="6" t="str">
        <f t="shared" si="120"/>
        <v xml:space="preserve">  </v>
      </c>
      <c r="T364" s="5" t="str">
        <f t="shared" si="112"/>
        <v xml:space="preserve">  </v>
      </c>
      <c r="U364" s="9"/>
      <c r="V364" s="2" t="str">
        <f t="shared" si="121"/>
        <v xml:space="preserve">  </v>
      </c>
      <c r="W364" s="2" t="str">
        <f t="shared" si="113"/>
        <v xml:space="preserve">  </v>
      </c>
      <c r="X364" s="4"/>
      <c r="Y364" s="1" t="str">
        <f t="shared" si="126"/>
        <v xml:space="preserve">  </v>
      </c>
      <c r="Z364" s="1" t="str">
        <f t="shared" si="122"/>
        <v xml:space="preserve">  </v>
      </c>
      <c r="AA364" s="3" t="str">
        <f t="shared" si="110"/>
        <v xml:space="preserve">  </v>
      </c>
      <c r="AB364" s="3" t="str">
        <f t="shared" si="127"/>
        <v xml:space="preserve">  </v>
      </c>
      <c r="AC364" s="3" t="str">
        <f t="shared" si="128"/>
        <v xml:space="preserve">  </v>
      </c>
      <c r="AD364" s="4"/>
    </row>
    <row r="365" spans="2:30" x14ac:dyDescent="0.25">
      <c r="B365" t="str">
        <f t="shared" si="114"/>
        <v xml:space="preserve">  </v>
      </c>
      <c r="C365" s="4"/>
      <c r="D365" s="1" t="str">
        <f t="shared" si="123"/>
        <v xml:space="preserve">  </v>
      </c>
      <c r="E365" s="1">
        <f t="shared" si="108"/>
        <v>0</v>
      </c>
      <c r="F365" s="1" t="str">
        <f t="shared" si="115"/>
        <v xml:space="preserve">  </v>
      </c>
      <c r="G365" s="1" t="str">
        <f t="shared" si="116"/>
        <v xml:space="preserve">  </v>
      </c>
      <c r="I365" s="8"/>
      <c r="J365" s="7" t="str">
        <f t="shared" si="117"/>
        <v xml:space="preserve">  </v>
      </c>
      <c r="K365" s="2" t="str">
        <f t="shared" si="124"/>
        <v xml:space="preserve">  </v>
      </c>
      <c r="L365" s="3" t="str">
        <f t="shared" si="118"/>
        <v xml:space="preserve">  </v>
      </c>
      <c r="M365" s="3" t="str">
        <f t="shared" si="125"/>
        <v xml:space="preserve">  </v>
      </c>
      <c r="N365" s="3" t="str">
        <f t="shared" si="109"/>
        <v xml:space="preserve">  </v>
      </c>
      <c r="O365" s="3" t="str">
        <f t="shared" si="119"/>
        <v xml:space="preserve">  </v>
      </c>
      <c r="P365" s="3" t="str">
        <f t="shared" si="111"/>
        <v xml:space="preserve">  </v>
      </c>
      <c r="Q365" s="4"/>
      <c r="R365" s="9"/>
      <c r="S365" s="6" t="str">
        <f t="shared" si="120"/>
        <v xml:space="preserve">  </v>
      </c>
      <c r="T365" s="5" t="str">
        <f t="shared" si="112"/>
        <v xml:space="preserve">  </v>
      </c>
      <c r="U365" s="9"/>
      <c r="V365" s="2" t="str">
        <f t="shared" si="121"/>
        <v xml:space="preserve">  </v>
      </c>
      <c r="W365" s="2" t="str">
        <f t="shared" si="113"/>
        <v xml:space="preserve">  </v>
      </c>
      <c r="X365" s="4"/>
      <c r="Y365" s="1" t="str">
        <f t="shared" si="126"/>
        <v xml:space="preserve">  </v>
      </c>
      <c r="Z365" s="1" t="str">
        <f t="shared" si="122"/>
        <v xml:space="preserve">  </v>
      </c>
      <c r="AA365" s="3" t="str">
        <f t="shared" si="110"/>
        <v xml:space="preserve">  </v>
      </c>
      <c r="AB365" s="3" t="str">
        <f t="shared" si="127"/>
        <v xml:space="preserve">  </v>
      </c>
      <c r="AC365" s="3" t="str">
        <f t="shared" si="128"/>
        <v xml:space="preserve">  </v>
      </c>
      <c r="AD365" s="4"/>
    </row>
    <row r="366" spans="2:30" x14ac:dyDescent="0.25">
      <c r="B366" t="str">
        <f t="shared" si="114"/>
        <v xml:space="preserve">  </v>
      </c>
      <c r="C366" s="4"/>
      <c r="D366" s="1" t="str">
        <f t="shared" si="123"/>
        <v xml:space="preserve">  </v>
      </c>
      <c r="E366" s="1">
        <f t="shared" si="108"/>
        <v>0</v>
      </c>
      <c r="F366" s="1" t="str">
        <f t="shared" si="115"/>
        <v xml:space="preserve">  </v>
      </c>
      <c r="G366" s="1" t="str">
        <f t="shared" si="116"/>
        <v xml:space="preserve">  </v>
      </c>
      <c r="I366" s="8"/>
      <c r="J366" s="7" t="str">
        <f t="shared" si="117"/>
        <v xml:space="preserve">  </v>
      </c>
      <c r="K366" s="2" t="str">
        <f t="shared" si="124"/>
        <v xml:space="preserve">  </v>
      </c>
      <c r="L366" s="3" t="str">
        <f t="shared" si="118"/>
        <v xml:space="preserve">  </v>
      </c>
      <c r="M366" s="3" t="str">
        <f t="shared" si="125"/>
        <v xml:space="preserve">  </v>
      </c>
      <c r="N366" s="3" t="str">
        <f t="shared" si="109"/>
        <v xml:space="preserve">  </v>
      </c>
      <c r="O366" s="3" t="str">
        <f t="shared" si="119"/>
        <v xml:space="preserve">  </v>
      </c>
      <c r="P366" s="3" t="str">
        <f t="shared" si="111"/>
        <v xml:space="preserve">  </v>
      </c>
      <c r="Q366" s="4"/>
      <c r="R366" s="9"/>
      <c r="S366" s="6" t="str">
        <f t="shared" si="120"/>
        <v xml:space="preserve">  </v>
      </c>
      <c r="T366" s="5" t="str">
        <f t="shared" si="112"/>
        <v xml:space="preserve">  </v>
      </c>
      <c r="U366" s="9"/>
      <c r="V366" s="2" t="str">
        <f t="shared" si="121"/>
        <v xml:space="preserve">  </v>
      </c>
      <c r="W366" s="2" t="str">
        <f t="shared" si="113"/>
        <v xml:space="preserve">  </v>
      </c>
      <c r="X366" s="4"/>
      <c r="Y366" s="1" t="str">
        <f t="shared" si="126"/>
        <v xml:space="preserve">  </v>
      </c>
      <c r="Z366" s="1" t="str">
        <f t="shared" si="122"/>
        <v xml:space="preserve">  </v>
      </c>
      <c r="AA366" s="3" t="str">
        <f t="shared" si="110"/>
        <v xml:space="preserve">  </v>
      </c>
      <c r="AB366" s="3" t="str">
        <f t="shared" si="127"/>
        <v xml:space="preserve">  </v>
      </c>
      <c r="AC366" s="3" t="str">
        <f t="shared" si="128"/>
        <v xml:space="preserve">  </v>
      </c>
      <c r="AD366" s="4"/>
    </row>
    <row r="367" spans="2:30" x14ac:dyDescent="0.25">
      <c r="B367" t="str">
        <f t="shared" si="114"/>
        <v xml:space="preserve">  </v>
      </c>
      <c r="C367" s="4"/>
      <c r="D367" s="1" t="str">
        <f t="shared" si="123"/>
        <v xml:space="preserve">  </v>
      </c>
      <c r="E367" s="1">
        <f t="shared" si="108"/>
        <v>0</v>
      </c>
      <c r="F367" s="1" t="str">
        <f t="shared" si="115"/>
        <v xml:space="preserve">  </v>
      </c>
      <c r="G367" s="1" t="str">
        <f t="shared" si="116"/>
        <v xml:space="preserve">  </v>
      </c>
      <c r="I367" s="8"/>
      <c r="J367" s="7" t="str">
        <f t="shared" si="117"/>
        <v xml:space="preserve">  </v>
      </c>
      <c r="K367" s="2" t="str">
        <f t="shared" si="124"/>
        <v xml:space="preserve">  </v>
      </c>
      <c r="L367" s="3" t="str">
        <f t="shared" si="118"/>
        <v xml:space="preserve">  </v>
      </c>
      <c r="M367" s="3" t="str">
        <f t="shared" si="125"/>
        <v xml:space="preserve">  </v>
      </c>
      <c r="N367" s="3" t="str">
        <f t="shared" si="109"/>
        <v xml:space="preserve">  </v>
      </c>
      <c r="O367" s="3" t="str">
        <f t="shared" si="119"/>
        <v xml:space="preserve">  </v>
      </c>
      <c r="P367" s="3" t="str">
        <f t="shared" si="111"/>
        <v xml:space="preserve">  </v>
      </c>
      <c r="Q367" s="4"/>
      <c r="R367" s="9"/>
      <c r="S367" s="6" t="str">
        <f t="shared" si="120"/>
        <v xml:space="preserve">  </v>
      </c>
      <c r="T367" s="5" t="str">
        <f t="shared" si="112"/>
        <v xml:space="preserve">  </v>
      </c>
      <c r="U367" s="9"/>
      <c r="V367" s="2" t="str">
        <f t="shared" si="121"/>
        <v xml:space="preserve">  </v>
      </c>
      <c r="W367" s="2" t="str">
        <f t="shared" si="113"/>
        <v xml:space="preserve">  </v>
      </c>
      <c r="X367" s="4"/>
      <c r="Y367" s="1" t="str">
        <f t="shared" si="126"/>
        <v xml:space="preserve">  </v>
      </c>
      <c r="Z367" s="1" t="str">
        <f t="shared" si="122"/>
        <v xml:space="preserve">  </v>
      </c>
      <c r="AA367" s="3" t="str">
        <f t="shared" si="110"/>
        <v xml:space="preserve">  </v>
      </c>
      <c r="AB367" s="3" t="str">
        <f t="shared" si="127"/>
        <v xml:space="preserve">  </v>
      </c>
      <c r="AC367" s="3" t="str">
        <f t="shared" si="128"/>
        <v xml:space="preserve">  </v>
      </c>
      <c r="AD367" s="4"/>
    </row>
    <row r="368" spans="2:30" x14ac:dyDescent="0.25">
      <c r="B368" t="str">
        <f t="shared" si="114"/>
        <v xml:space="preserve">  </v>
      </c>
      <c r="C368" s="4"/>
      <c r="D368" s="1" t="str">
        <f t="shared" si="123"/>
        <v xml:space="preserve">  </v>
      </c>
      <c r="E368" s="1">
        <f t="shared" si="108"/>
        <v>0</v>
      </c>
      <c r="F368" s="1" t="str">
        <f t="shared" si="115"/>
        <v xml:space="preserve">  </v>
      </c>
      <c r="G368" s="1" t="str">
        <f t="shared" si="116"/>
        <v xml:space="preserve">  </v>
      </c>
      <c r="I368" s="8"/>
      <c r="J368" s="7" t="str">
        <f t="shared" si="117"/>
        <v xml:space="preserve">  </v>
      </c>
      <c r="K368" s="2" t="str">
        <f t="shared" si="124"/>
        <v xml:space="preserve">  </v>
      </c>
      <c r="L368" s="3" t="str">
        <f t="shared" si="118"/>
        <v xml:space="preserve">  </v>
      </c>
      <c r="M368" s="3" t="str">
        <f t="shared" si="125"/>
        <v xml:space="preserve">  </v>
      </c>
      <c r="N368" s="3" t="str">
        <f t="shared" si="109"/>
        <v xml:space="preserve">  </v>
      </c>
      <c r="O368" s="3" t="str">
        <f t="shared" si="119"/>
        <v xml:space="preserve">  </v>
      </c>
      <c r="P368" s="3" t="str">
        <f t="shared" si="111"/>
        <v xml:space="preserve">  </v>
      </c>
      <c r="Q368" s="4"/>
      <c r="R368" s="9"/>
      <c r="S368" s="6" t="str">
        <f t="shared" si="120"/>
        <v xml:space="preserve">  </v>
      </c>
      <c r="T368" s="5" t="str">
        <f t="shared" si="112"/>
        <v xml:space="preserve">  </v>
      </c>
      <c r="U368" s="9"/>
      <c r="V368" s="2" t="str">
        <f t="shared" si="121"/>
        <v xml:space="preserve">  </v>
      </c>
      <c r="W368" s="2" t="str">
        <f t="shared" si="113"/>
        <v xml:space="preserve">  </v>
      </c>
      <c r="X368" s="4"/>
      <c r="Y368" s="1" t="str">
        <f t="shared" si="126"/>
        <v xml:space="preserve">  </v>
      </c>
      <c r="Z368" s="1" t="str">
        <f t="shared" si="122"/>
        <v xml:space="preserve">  </v>
      </c>
      <c r="AA368" s="3" t="str">
        <f t="shared" si="110"/>
        <v xml:space="preserve">  </v>
      </c>
      <c r="AB368" s="3" t="str">
        <f t="shared" si="127"/>
        <v xml:space="preserve">  </v>
      </c>
      <c r="AC368" s="3" t="str">
        <f t="shared" si="128"/>
        <v xml:space="preserve">  </v>
      </c>
      <c r="AD368" s="4"/>
    </row>
    <row r="369" spans="2:30" x14ac:dyDescent="0.25">
      <c r="B369" t="str">
        <f t="shared" si="114"/>
        <v xml:space="preserve">  </v>
      </c>
      <c r="C369" s="4"/>
      <c r="D369" s="1" t="str">
        <f t="shared" si="123"/>
        <v xml:space="preserve">  </v>
      </c>
      <c r="E369" s="1">
        <f t="shared" si="108"/>
        <v>0</v>
      </c>
      <c r="F369" s="1" t="str">
        <f t="shared" si="115"/>
        <v xml:space="preserve">  </v>
      </c>
      <c r="G369" s="1" t="str">
        <f t="shared" si="116"/>
        <v xml:space="preserve">  </v>
      </c>
      <c r="I369" s="8"/>
      <c r="J369" s="7" t="str">
        <f t="shared" si="117"/>
        <v xml:space="preserve">  </v>
      </c>
      <c r="K369" s="2" t="str">
        <f t="shared" si="124"/>
        <v xml:space="preserve">  </v>
      </c>
      <c r="L369" s="3" t="str">
        <f t="shared" si="118"/>
        <v xml:space="preserve">  </v>
      </c>
      <c r="M369" s="3" t="str">
        <f t="shared" si="125"/>
        <v xml:space="preserve">  </v>
      </c>
      <c r="N369" s="3" t="str">
        <f t="shared" si="109"/>
        <v xml:space="preserve">  </v>
      </c>
      <c r="O369" s="3" t="str">
        <f t="shared" si="119"/>
        <v xml:space="preserve">  </v>
      </c>
      <c r="P369" s="3" t="str">
        <f t="shared" si="111"/>
        <v xml:space="preserve">  </v>
      </c>
      <c r="Q369" s="4"/>
      <c r="R369" s="9"/>
      <c r="S369" s="6" t="str">
        <f t="shared" si="120"/>
        <v xml:space="preserve">  </v>
      </c>
      <c r="T369" s="5" t="str">
        <f t="shared" si="112"/>
        <v xml:space="preserve">  </v>
      </c>
      <c r="U369" s="9"/>
      <c r="V369" s="2" t="str">
        <f t="shared" si="121"/>
        <v xml:space="preserve">  </v>
      </c>
      <c r="W369" s="2" t="str">
        <f t="shared" si="113"/>
        <v xml:space="preserve">  </v>
      </c>
      <c r="X369" s="4"/>
      <c r="Y369" s="1" t="str">
        <f t="shared" si="126"/>
        <v xml:space="preserve">  </v>
      </c>
      <c r="Z369" s="1" t="str">
        <f t="shared" si="122"/>
        <v xml:space="preserve">  </v>
      </c>
      <c r="AA369" s="3" t="str">
        <f t="shared" si="110"/>
        <v xml:space="preserve">  </v>
      </c>
      <c r="AB369" s="3" t="str">
        <f t="shared" si="127"/>
        <v xml:space="preserve">  </v>
      </c>
      <c r="AC369" s="3" t="str">
        <f t="shared" si="128"/>
        <v xml:space="preserve">  </v>
      </c>
      <c r="AD369" s="4"/>
    </row>
    <row r="370" spans="2:30" x14ac:dyDescent="0.25">
      <c r="B370" t="str">
        <f t="shared" si="114"/>
        <v xml:space="preserve">  </v>
      </c>
      <c r="C370" s="4"/>
      <c r="D370" s="1" t="str">
        <f t="shared" si="123"/>
        <v xml:space="preserve">  </v>
      </c>
      <c r="E370" s="1">
        <f t="shared" si="108"/>
        <v>0</v>
      </c>
      <c r="F370" s="1" t="str">
        <f t="shared" si="115"/>
        <v xml:space="preserve">  </v>
      </c>
      <c r="G370" s="1" t="str">
        <f t="shared" si="116"/>
        <v xml:space="preserve">  </v>
      </c>
      <c r="I370" s="8"/>
      <c r="J370" s="7" t="str">
        <f t="shared" si="117"/>
        <v xml:space="preserve">  </v>
      </c>
      <c r="K370" s="2" t="str">
        <f t="shared" si="124"/>
        <v xml:space="preserve">  </v>
      </c>
      <c r="L370" s="3" t="str">
        <f t="shared" si="118"/>
        <v xml:space="preserve">  </v>
      </c>
      <c r="M370" s="3" t="str">
        <f t="shared" si="125"/>
        <v xml:space="preserve">  </v>
      </c>
      <c r="N370" s="3" t="str">
        <f t="shared" si="109"/>
        <v xml:space="preserve">  </v>
      </c>
      <c r="O370" s="3" t="str">
        <f t="shared" si="119"/>
        <v xml:space="preserve">  </v>
      </c>
      <c r="P370" s="3" t="str">
        <f t="shared" si="111"/>
        <v xml:space="preserve">  </v>
      </c>
      <c r="Q370" s="4"/>
      <c r="R370" s="9"/>
      <c r="S370" s="6" t="str">
        <f t="shared" si="120"/>
        <v xml:space="preserve">  </v>
      </c>
      <c r="T370" s="5" t="str">
        <f t="shared" si="112"/>
        <v xml:space="preserve">  </v>
      </c>
      <c r="U370" s="9"/>
      <c r="V370" s="2" t="str">
        <f t="shared" si="121"/>
        <v xml:space="preserve">  </v>
      </c>
      <c r="W370" s="2" t="str">
        <f t="shared" si="113"/>
        <v xml:space="preserve">  </v>
      </c>
      <c r="X370" s="4"/>
      <c r="Y370" s="1" t="str">
        <f t="shared" si="126"/>
        <v xml:space="preserve">  </v>
      </c>
      <c r="Z370" s="1" t="str">
        <f t="shared" si="122"/>
        <v xml:space="preserve">  </v>
      </c>
      <c r="AA370" s="3" t="str">
        <f t="shared" si="110"/>
        <v xml:space="preserve">  </v>
      </c>
      <c r="AB370" s="3" t="str">
        <f t="shared" si="127"/>
        <v xml:space="preserve">  </v>
      </c>
      <c r="AC370" s="3" t="str">
        <f t="shared" si="128"/>
        <v xml:space="preserve">  </v>
      </c>
      <c r="AD370" s="4"/>
    </row>
    <row r="371" spans="2:30" x14ac:dyDescent="0.25">
      <c r="B371" t="str">
        <f t="shared" si="114"/>
        <v xml:space="preserve">  </v>
      </c>
      <c r="C371" s="4"/>
      <c r="D371" s="1" t="str">
        <f t="shared" si="123"/>
        <v xml:space="preserve">  </v>
      </c>
      <c r="E371" s="1">
        <f t="shared" si="108"/>
        <v>0</v>
      </c>
      <c r="F371" s="1" t="str">
        <f t="shared" si="115"/>
        <v xml:space="preserve">  </v>
      </c>
      <c r="G371" s="1" t="str">
        <f t="shared" si="116"/>
        <v xml:space="preserve">  </v>
      </c>
      <c r="I371" s="8"/>
      <c r="J371" s="7" t="str">
        <f t="shared" si="117"/>
        <v xml:space="preserve">  </v>
      </c>
      <c r="K371" s="2" t="str">
        <f t="shared" si="124"/>
        <v xml:space="preserve">  </v>
      </c>
      <c r="L371" s="3" t="str">
        <f t="shared" si="118"/>
        <v xml:space="preserve">  </v>
      </c>
      <c r="M371" s="3" t="str">
        <f t="shared" si="125"/>
        <v xml:space="preserve">  </v>
      </c>
      <c r="N371" s="3" t="str">
        <f t="shared" si="109"/>
        <v xml:space="preserve">  </v>
      </c>
      <c r="O371" s="3" t="str">
        <f t="shared" si="119"/>
        <v xml:space="preserve">  </v>
      </c>
      <c r="P371" s="3" t="str">
        <f t="shared" si="111"/>
        <v xml:space="preserve">  </v>
      </c>
      <c r="Q371" s="4"/>
      <c r="R371" s="9"/>
      <c r="S371" s="6" t="str">
        <f t="shared" si="120"/>
        <v xml:space="preserve">  </v>
      </c>
      <c r="T371" s="5" t="str">
        <f t="shared" si="112"/>
        <v xml:space="preserve">  </v>
      </c>
      <c r="U371" s="9"/>
      <c r="V371" s="2" t="str">
        <f t="shared" si="121"/>
        <v xml:space="preserve">  </v>
      </c>
      <c r="W371" s="2" t="str">
        <f t="shared" si="113"/>
        <v xml:space="preserve">  </v>
      </c>
      <c r="X371" s="4"/>
      <c r="Y371" s="1" t="str">
        <f t="shared" si="126"/>
        <v xml:space="preserve">  </v>
      </c>
      <c r="Z371" s="1" t="str">
        <f t="shared" si="122"/>
        <v xml:space="preserve">  </v>
      </c>
      <c r="AA371" s="3" t="str">
        <f t="shared" si="110"/>
        <v xml:space="preserve">  </v>
      </c>
      <c r="AB371" s="3" t="str">
        <f t="shared" si="127"/>
        <v xml:space="preserve">  </v>
      </c>
      <c r="AC371" s="3" t="str">
        <f t="shared" si="128"/>
        <v xml:space="preserve">  </v>
      </c>
      <c r="AD371" s="4"/>
    </row>
    <row r="372" spans="2:30" x14ac:dyDescent="0.25">
      <c r="B372" t="str">
        <f t="shared" si="114"/>
        <v xml:space="preserve">  </v>
      </c>
      <c r="C372" s="4"/>
      <c r="D372" s="1" t="str">
        <f t="shared" si="123"/>
        <v xml:space="preserve">  </v>
      </c>
      <c r="E372" s="1">
        <f t="shared" si="108"/>
        <v>0</v>
      </c>
      <c r="F372" s="1" t="str">
        <f t="shared" si="115"/>
        <v xml:space="preserve">  </v>
      </c>
      <c r="G372" s="1" t="str">
        <f t="shared" si="116"/>
        <v xml:space="preserve">  </v>
      </c>
      <c r="I372" s="8"/>
      <c r="J372" s="7" t="str">
        <f t="shared" si="117"/>
        <v xml:space="preserve">  </v>
      </c>
      <c r="K372" s="2" t="str">
        <f t="shared" si="124"/>
        <v xml:space="preserve">  </v>
      </c>
      <c r="L372" s="3" t="str">
        <f t="shared" si="118"/>
        <v xml:space="preserve">  </v>
      </c>
      <c r="M372" s="3" t="str">
        <f t="shared" si="125"/>
        <v xml:space="preserve">  </v>
      </c>
      <c r="N372" s="3" t="str">
        <f t="shared" si="109"/>
        <v xml:space="preserve">  </v>
      </c>
      <c r="O372" s="3" t="str">
        <f t="shared" si="119"/>
        <v xml:space="preserve">  </v>
      </c>
      <c r="P372" s="3" t="str">
        <f t="shared" si="111"/>
        <v xml:space="preserve">  </v>
      </c>
      <c r="Q372" s="4"/>
      <c r="R372" s="9"/>
      <c r="S372" s="6" t="str">
        <f t="shared" si="120"/>
        <v xml:space="preserve">  </v>
      </c>
      <c r="T372" s="5" t="str">
        <f t="shared" si="112"/>
        <v xml:space="preserve">  </v>
      </c>
      <c r="U372" s="9"/>
      <c r="V372" s="2" t="str">
        <f t="shared" si="121"/>
        <v xml:space="preserve">  </v>
      </c>
      <c r="W372" s="2" t="str">
        <f t="shared" si="113"/>
        <v xml:space="preserve">  </v>
      </c>
      <c r="X372" s="4"/>
      <c r="Y372" s="1" t="str">
        <f t="shared" si="126"/>
        <v xml:space="preserve">  </v>
      </c>
      <c r="Z372" s="1" t="str">
        <f t="shared" si="122"/>
        <v xml:space="preserve">  </v>
      </c>
      <c r="AA372" s="3" t="str">
        <f t="shared" si="110"/>
        <v xml:space="preserve">  </v>
      </c>
      <c r="AB372" s="3" t="str">
        <f t="shared" si="127"/>
        <v xml:space="preserve">  </v>
      </c>
      <c r="AC372" s="3" t="str">
        <f t="shared" si="128"/>
        <v xml:space="preserve">  </v>
      </c>
      <c r="AD372" s="4"/>
    </row>
    <row r="373" spans="2:30" x14ac:dyDescent="0.25">
      <c r="B373" t="str">
        <f t="shared" si="114"/>
        <v xml:space="preserve">  </v>
      </c>
      <c r="C373" s="4"/>
      <c r="D373" s="1" t="str">
        <f t="shared" si="123"/>
        <v xml:space="preserve">  </v>
      </c>
      <c r="E373" s="1">
        <f t="shared" si="108"/>
        <v>0</v>
      </c>
      <c r="F373" s="1" t="str">
        <f t="shared" si="115"/>
        <v xml:space="preserve">  </v>
      </c>
      <c r="G373" s="1" t="str">
        <f t="shared" si="116"/>
        <v xml:space="preserve">  </v>
      </c>
      <c r="I373" s="8"/>
      <c r="J373" s="7" t="str">
        <f t="shared" si="117"/>
        <v xml:space="preserve">  </v>
      </c>
      <c r="K373" s="2" t="str">
        <f t="shared" si="124"/>
        <v xml:space="preserve">  </v>
      </c>
      <c r="L373" s="3" t="str">
        <f t="shared" si="118"/>
        <v xml:space="preserve">  </v>
      </c>
      <c r="M373" s="3" t="str">
        <f t="shared" si="125"/>
        <v xml:space="preserve">  </v>
      </c>
      <c r="N373" s="3" t="str">
        <f t="shared" si="109"/>
        <v xml:space="preserve">  </v>
      </c>
      <c r="O373" s="3" t="str">
        <f t="shared" si="119"/>
        <v xml:space="preserve">  </v>
      </c>
      <c r="P373" s="3" t="str">
        <f t="shared" si="111"/>
        <v xml:space="preserve">  </v>
      </c>
      <c r="Q373" s="4"/>
      <c r="R373" s="9"/>
      <c r="S373" s="6" t="str">
        <f t="shared" si="120"/>
        <v xml:space="preserve">  </v>
      </c>
      <c r="T373" s="5" t="str">
        <f t="shared" si="112"/>
        <v xml:space="preserve">  </v>
      </c>
      <c r="U373" s="9"/>
      <c r="V373" s="2" t="str">
        <f t="shared" si="121"/>
        <v xml:space="preserve">  </v>
      </c>
      <c r="W373" s="2" t="str">
        <f t="shared" si="113"/>
        <v xml:space="preserve">  </v>
      </c>
      <c r="X373" s="4"/>
      <c r="Y373" s="1" t="str">
        <f t="shared" si="126"/>
        <v xml:space="preserve">  </v>
      </c>
      <c r="Z373" s="1" t="str">
        <f t="shared" si="122"/>
        <v xml:space="preserve">  </v>
      </c>
      <c r="AA373" s="3" t="str">
        <f t="shared" si="110"/>
        <v xml:space="preserve">  </v>
      </c>
      <c r="AB373" s="3" t="str">
        <f t="shared" si="127"/>
        <v xml:space="preserve">  </v>
      </c>
      <c r="AC373" s="3" t="str">
        <f t="shared" si="128"/>
        <v xml:space="preserve">  </v>
      </c>
      <c r="AD373" s="4"/>
    </row>
    <row r="374" spans="2:30" x14ac:dyDescent="0.25">
      <c r="B374" t="str">
        <f t="shared" si="114"/>
        <v xml:space="preserve">  </v>
      </c>
      <c r="C374" s="4"/>
      <c r="D374" s="1" t="str">
        <f t="shared" si="123"/>
        <v xml:space="preserve">  </v>
      </c>
      <c r="E374" s="1">
        <f t="shared" si="108"/>
        <v>0</v>
      </c>
      <c r="F374" s="1" t="str">
        <f t="shared" si="115"/>
        <v xml:space="preserve">  </v>
      </c>
      <c r="G374" s="1" t="str">
        <f t="shared" si="116"/>
        <v xml:space="preserve">  </v>
      </c>
      <c r="I374" s="8"/>
      <c r="J374" s="7" t="str">
        <f t="shared" si="117"/>
        <v xml:space="preserve">  </v>
      </c>
      <c r="K374" s="2" t="str">
        <f t="shared" si="124"/>
        <v xml:space="preserve">  </v>
      </c>
      <c r="L374" s="3" t="str">
        <f t="shared" si="118"/>
        <v xml:space="preserve">  </v>
      </c>
      <c r="M374" s="3" t="str">
        <f t="shared" si="125"/>
        <v xml:space="preserve">  </v>
      </c>
      <c r="N374" s="3" t="str">
        <f t="shared" si="109"/>
        <v xml:space="preserve">  </v>
      </c>
      <c r="O374" s="3" t="str">
        <f t="shared" si="119"/>
        <v xml:space="preserve">  </v>
      </c>
      <c r="P374" s="3" t="str">
        <f t="shared" si="111"/>
        <v xml:space="preserve">  </v>
      </c>
      <c r="Q374" s="4"/>
      <c r="R374" s="9"/>
      <c r="S374" s="6" t="str">
        <f t="shared" si="120"/>
        <v xml:space="preserve">  </v>
      </c>
      <c r="T374" s="5" t="str">
        <f t="shared" si="112"/>
        <v xml:space="preserve">  </v>
      </c>
      <c r="U374" s="9"/>
      <c r="V374" s="2" t="str">
        <f t="shared" si="121"/>
        <v xml:space="preserve">  </v>
      </c>
      <c r="W374" s="2" t="str">
        <f t="shared" si="113"/>
        <v xml:space="preserve">  </v>
      </c>
      <c r="X374" s="4"/>
      <c r="Y374" s="1" t="str">
        <f t="shared" si="126"/>
        <v xml:space="preserve">  </v>
      </c>
      <c r="Z374" s="1" t="str">
        <f t="shared" si="122"/>
        <v xml:space="preserve">  </v>
      </c>
      <c r="AA374" s="3" t="str">
        <f t="shared" si="110"/>
        <v xml:space="preserve">  </v>
      </c>
      <c r="AB374" s="3" t="str">
        <f t="shared" si="127"/>
        <v xml:space="preserve">  </v>
      </c>
      <c r="AC374" s="3" t="str">
        <f t="shared" si="128"/>
        <v xml:space="preserve">  </v>
      </c>
      <c r="AD374" s="4"/>
    </row>
    <row r="375" spans="2:30" x14ac:dyDescent="0.25">
      <c r="B375" t="str">
        <f t="shared" si="114"/>
        <v xml:space="preserve">  </v>
      </c>
      <c r="C375" s="4"/>
      <c r="D375" s="1" t="str">
        <f t="shared" si="123"/>
        <v xml:space="preserve">  </v>
      </c>
      <c r="E375" s="1">
        <f t="shared" si="108"/>
        <v>0</v>
      </c>
      <c r="F375" s="1" t="str">
        <f t="shared" si="115"/>
        <v xml:space="preserve">  </v>
      </c>
      <c r="G375" s="1" t="str">
        <f t="shared" si="116"/>
        <v xml:space="preserve">  </v>
      </c>
      <c r="I375" s="8"/>
      <c r="J375" s="7" t="str">
        <f t="shared" si="117"/>
        <v xml:space="preserve">  </v>
      </c>
      <c r="K375" s="2" t="str">
        <f t="shared" si="124"/>
        <v xml:space="preserve">  </v>
      </c>
      <c r="L375" s="3" t="str">
        <f t="shared" si="118"/>
        <v xml:space="preserve">  </v>
      </c>
      <c r="M375" s="3" t="str">
        <f t="shared" si="125"/>
        <v xml:space="preserve">  </v>
      </c>
      <c r="N375" s="3" t="str">
        <f t="shared" si="109"/>
        <v xml:space="preserve">  </v>
      </c>
      <c r="O375" s="3" t="str">
        <f t="shared" si="119"/>
        <v xml:space="preserve">  </v>
      </c>
      <c r="P375" s="3" t="str">
        <f t="shared" si="111"/>
        <v xml:space="preserve">  </v>
      </c>
      <c r="Q375" s="4"/>
      <c r="R375" s="9"/>
      <c r="S375" s="6" t="str">
        <f t="shared" si="120"/>
        <v xml:space="preserve">  </v>
      </c>
      <c r="T375" s="5" t="str">
        <f t="shared" si="112"/>
        <v xml:space="preserve">  </v>
      </c>
      <c r="U375" s="9"/>
      <c r="V375" s="2" t="str">
        <f t="shared" si="121"/>
        <v xml:space="preserve">  </v>
      </c>
      <c r="W375" s="2" t="str">
        <f t="shared" si="113"/>
        <v xml:space="preserve">  </v>
      </c>
      <c r="X375" s="4"/>
      <c r="Y375" s="1" t="str">
        <f t="shared" si="126"/>
        <v xml:space="preserve">  </v>
      </c>
      <c r="Z375" s="1" t="str">
        <f t="shared" si="122"/>
        <v xml:space="preserve">  </v>
      </c>
      <c r="AA375" s="3" t="str">
        <f t="shared" si="110"/>
        <v xml:space="preserve">  </v>
      </c>
      <c r="AB375" s="3" t="str">
        <f t="shared" si="127"/>
        <v xml:space="preserve">  </v>
      </c>
      <c r="AC375" s="3" t="str">
        <f t="shared" si="128"/>
        <v xml:space="preserve">  </v>
      </c>
      <c r="AD375" s="4"/>
    </row>
    <row r="376" spans="2:30" x14ac:dyDescent="0.25">
      <c r="B376" t="str">
        <f t="shared" si="114"/>
        <v xml:space="preserve">  </v>
      </c>
      <c r="C376" s="4"/>
      <c r="D376" s="1" t="str">
        <f t="shared" si="123"/>
        <v xml:space="preserve">  </v>
      </c>
      <c r="E376" s="1">
        <f t="shared" si="108"/>
        <v>0</v>
      </c>
      <c r="F376" s="1" t="str">
        <f t="shared" si="115"/>
        <v xml:space="preserve">  </v>
      </c>
      <c r="G376" s="1" t="str">
        <f t="shared" si="116"/>
        <v xml:space="preserve">  </v>
      </c>
      <c r="I376" s="8"/>
      <c r="J376" s="7" t="str">
        <f t="shared" si="117"/>
        <v xml:space="preserve">  </v>
      </c>
      <c r="K376" s="2" t="str">
        <f t="shared" si="124"/>
        <v xml:space="preserve">  </v>
      </c>
      <c r="L376" s="3" t="str">
        <f t="shared" si="118"/>
        <v xml:space="preserve">  </v>
      </c>
      <c r="M376" s="3" t="str">
        <f t="shared" si="125"/>
        <v xml:space="preserve">  </v>
      </c>
      <c r="N376" s="3" t="str">
        <f t="shared" si="109"/>
        <v xml:space="preserve">  </v>
      </c>
      <c r="O376" s="3" t="str">
        <f t="shared" si="119"/>
        <v xml:space="preserve">  </v>
      </c>
      <c r="P376" s="3" t="str">
        <f t="shared" si="111"/>
        <v xml:space="preserve">  </v>
      </c>
      <c r="Q376" s="4"/>
      <c r="R376" s="9"/>
      <c r="S376" s="6" t="str">
        <f t="shared" si="120"/>
        <v xml:space="preserve">  </v>
      </c>
      <c r="T376" s="5" t="str">
        <f t="shared" si="112"/>
        <v xml:space="preserve">  </v>
      </c>
      <c r="U376" s="9"/>
      <c r="V376" s="2" t="str">
        <f t="shared" si="121"/>
        <v xml:space="preserve">  </v>
      </c>
      <c r="W376" s="2" t="str">
        <f t="shared" si="113"/>
        <v xml:space="preserve">  </v>
      </c>
      <c r="X376" s="4"/>
      <c r="Y376" s="1" t="str">
        <f t="shared" si="126"/>
        <v xml:space="preserve">  </v>
      </c>
      <c r="Z376" s="1" t="str">
        <f t="shared" si="122"/>
        <v xml:space="preserve">  </v>
      </c>
      <c r="AA376" s="3" t="str">
        <f t="shared" si="110"/>
        <v xml:space="preserve">  </v>
      </c>
      <c r="AB376" s="3" t="str">
        <f t="shared" si="127"/>
        <v xml:space="preserve">  </v>
      </c>
      <c r="AC376" s="3" t="str">
        <f t="shared" si="128"/>
        <v xml:space="preserve">  </v>
      </c>
      <c r="AD376" s="4"/>
    </row>
    <row r="377" spans="2:30" x14ac:dyDescent="0.25">
      <c r="B377" t="str">
        <f t="shared" si="114"/>
        <v xml:space="preserve">  </v>
      </c>
      <c r="C377" s="4"/>
      <c r="D377" s="1" t="str">
        <f t="shared" si="123"/>
        <v xml:space="preserve">  </v>
      </c>
      <c r="E377" s="1">
        <f t="shared" si="108"/>
        <v>0</v>
      </c>
      <c r="F377" s="1" t="str">
        <f t="shared" si="115"/>
        <v xml:space="preserve">  </v>
      </c>
      <c r="G377" s="1" t="str">
        <f t="shared" si="116"/>
        <v xml:space="preserve">  </v>
      </c>
      <c r="I377" s="8"/>
      <c r="J377" s="7" t="str">
        <f t="shared" si="117"/>
        <v xml:space="preserve">  </v>
      </c>
      <c r="K377" s="2" t="str">
        <f t="shared" si="124"/>
        <v xml:space="preserve">  </v>
      </c>
      <c r="L377" s="3" t="str">
        <f t="shared" si="118"/>
        <v xml:space="preserve">  </v>
      </c>
      <c r="M377" s="3" t="str">
        <f t="shared" si="125"/>
        <v xml:space="preserve">  </v>
      </c>
      <c r="N377" s="3" t="str">
        <f t="shared" si="109"/>
        <v xml:space="preserve">  </v>
      </c>
      <c r="O377" s="3" t="str">
        <f t="shared" si="119"/>
        <v xml:space="preserve">  </v>
      </c>
      <c r="P377" s="3" t="str">
        <f t="shared" si="111"/>
        <v xml:space="preserve">  </v>
      </c>
      <c r="Q377" s="4"/>
      <c r="R377" s="9"/>
      <c r="S377" s="6" t="str">
        <f t="shared" si="120"/>
        <v xml:space="preserve">  </v>
      </c>
      <c r="T377" s="5" t="str">
        <f t="shared" si="112"/>
        <v xml:space="preserve">  </v>
      </c>
      <c r="U377" s="9"/>
      <c r="V377" s="2" t="str">
        <f t="shared" si="121"/>
        <v xml:space="preserve">  </v>
      </c>
      <c r="W377" s="2" t="str">
        <f t="shared" si="113"/>
        <v xml:space="preserve">  </v>
      </c>
      <c r="X377" s="4"/>
      <c r="Y377" s="1" t="str">
        <f t="shared" si="126"/>
        <v xml:space="preserve">  </v>
      </c>
      <c r="Z377" s="1" t="str">
        <f t="shared" si="122"/>
        <v xml:space="preserve">  </v>
      </c>
      <c r="AA377" s="3" t="str">
        <f t="shared" si="110"/>
        <v xml:space="preserve">  </v>
      </c>
      <c r="AB377" s="3" t="str">
        <f t="shared" si="127"/>
        <v xml:space="preserve">  </v>
      </c>
      <c r="AC377" s="3" t="str">
        <f t="shared" si="128"/>
        <v xml:space="preserve">  </v>
      </c>
      <c r="AD377" s="4"/>
    </row>
    <row r="378" spans="2:30" x14ac:dyDescent="0.25">
      <c r="B378" t="str">
        <f t="shared" si="114"/>
        <v xml:space="preserve">  </v>
      </c>
      <c r="C378" s="4"/>
      <c r="D378" s="1" t="str">
        <f t="shared" si="123"/>
        <v xml:space="preserve">  </v>
      </c>
      <c r="E378" s="1">
        <f t="shared" si="108"/>
        <v>0</v>
      </c>
      <c r="F378" s="1" t="str">
        <f t="shared" si="115"/>
        <v xml:space="preserve">  </v>
      </c>
      <c r="G378" s="1" t="str">
        <f t="shared" si="116"/>
        <v xml:space="preserve">  </v>
      </c>
      <c r="I378" s="8"/>
      <c r="J378" s="7" t="str">
        <f t="shared" si="117"/>
        <v xml:space="preserve">  </v>
      </c>
      <c r="K378" s="2" t="str">
        <f t="shared" si="124"/>
        <v xml:space="preserve">  </v>
      </c>
      <c r="L378" s="3" t="str">
        <f t="shared" si="118"/>
        <v xml:space="preserve">  </v>
      </c>
      <c r="M378" s="3" t="str">
        <f t="shared" si="125"/>
        <v xml:space="preserve">  </v>
      </c>
      <c r="N378" s="3" t="str">
        <f t="shared" si="109"/>
        <v xml:space="preserve">  </v>
      </c>
      <c r="O378" s="3" t="str">
        <f t="shared" si="119"/>
        <v xml:space="preserve">  </v>
      </c>
      <c r="P378" s="3" t="str">
        <f t="shared" si="111"/>
        <v xml:space="preserve">  </v>
      </c>
      <c r="Q378" s="4"/>
      <c r="R378" s="9"/>
      <c r="S378" s="6" t="str">
        <f t="shared" si="120"/>
        <v xml:space="preserve">  </v>
      </c>
      <c r="T378" s="5" t="str">
        <f t="shared" si="112"/>
        <v xml:space="preserve">  </v>
      </c>
      <c r="U378" s="9"/>
      <c r="V378" s="2" t="str">
        <f t="shared" si="121"/>
        <v xml:space="preserve">  </v>
      </c>
      <c r="W378" s="2" t="str">
        <f t="shared" si="113"/>
        <v xml:space="preserve">  </v>
      </c>
      <c r="X378" s="4"/>
      <c r="Y378" s="1" t="str">
        <f t="shared" si="126"/>
        <v xml:space="preserve">  </v>
      </c>
      <c r="Z378" s="1" t="str">
        <f t="shared" si="122"/>
        <v xml:space="preserve">  </v>
      </c>
      <c r="AA378" s="3" t="str">
        <f t="shared" si="110"/>
        <v xml:space="preserve">  </v>
      </c>
      <c r="AB378" s="3" t="str">
        <f t="shared" si="127"/>
        <v xml:space="preserve">  </v>
      </c>
      <c r="AC378" s="3" t="str">
        <f t="shared" si="128"/>
        <v xml:space="preserve">  </v>
      </c>
      <c r="AD378" s="4"/>
    </row>
    <row r="379" spans="2:30" x14ac:dyDescent="0.25">
      <c r="B379" t="str">
        <f t="shared" si="114"/>
        <v xml:space="preserve">  </v>
      </c>
      <c r="C379" s="4"/>
      <c r="D379" s="1" t="str">
        <f t="shared" si="123"/>
        <v xml:space="preserve">  </v>
      </c>
      <c r="E379" s="1">
        <f t="shared" si="108"/>
        <v>0</v>
      </c>
      <c r="F379" s="1" t="str">
        <f t="shared" si="115"/>
        <v xml:space="preserve">  </v>
      </c>
      <c r="G379" s="1" t="str">
        <f t="shared" si="116"/>
        <v xml:space="preserve">  </v>
      </c>
      <c r="I379" s="8"/>
      <c r="J379" s="7" t="str">
        <f t="shared" si="117"/>
        <v xml:space="preserve">  </v>
      </c>
      <c r="K379" s="2" t="str">
        <f t="shared" si="124"/>
        <v xml:space="preserve">  </v>
      </c>
      <c r="L379" s="3" t="str">
        <f t="shared" si="118"/>
        <v xml:space="preserve">  </v>
      </c>
      <c r="M379" s="3" t="str">
        <f t="shared" si="125"/>
        <v xml:space="preserve">  </v>
      </c>
      <c r="N379" s="3" t="str">
        <f t="shared" si="109"/>
        <v xml:space="preserve">  </v>
      </c>
      <c r="O379" s="3" t="str">
        <f t="shared" si="119"/>
        <v xml:space="preserve">  </v>
      </c>
      <c r="P379" s="3" t="str">
        <f t="shared" si="111"/>
        <v xml:space="preserve">  </v>
      </c>
      <c r="Q379" s="4"/>
      <c r="R379" s="9"/>
      <c r="S379" s="6" t="str">
        <f t="shared" si="120"/>
        <v xml:space="preserve">  </v>
      </c>
      <c r="T379" s="5" t="str">
        <f t="shared" si="112"/>
        <v xml:space="preserve">  </v>
      </c>
      <c r="U379" s="9"/>
      <c r="V379" s="2" t="str">
        <f t="shared" si="121"/>
        <v xml:space="preserve">  </v>
      </c>
      <c r="W379" s="2" t="str">
        <f t="shared" si="113"/>
        <v xml:space="preserve">  </v>
      </c>
      <c r="X379" s="4"/>
      <c r="Y379" s="1" t="str">
        <f t="shared" si="126"/>
        <v xml:space="preserve">  </v>
      </c>
      <c r="Z379" s="1" t="str">
        <f t="shared" si="122"/>
        <v xml:space="preserve">  </v>
      </c>
      <c r="AA379" s="3" t="str">
        <f t="shared" si="110"/>
        <v xml:space="preserve">  </v>
      </c>
      <c r="AB379" s="3" t="str">
        <f t="shared" si="127"/>
        <v xml:space="preserve">  </v>
      </c>
      <c r="AC379" s="3" t="str">
        <f t="shared" si="128"/>
        <v xml:space="preserve">  </v>
      </c>
      <c r="AD379" s="4"/>
    </row>
    <row r="380" spans="2:30" x14ac:dyDescent="0.25">
      <c r="B380" t="str">
        <f t="shared" si="114"/>
        <v xml:space="preserve">  </v>
      </c>
      <c r="C380" s="4"/>
      <c r="D380" s="1" t="str">
        <f t="shared" si="123"/>
        <v xml:space="preserve">  </v>
      </c>
      <c r="E380" s="1">
        <f t="shared" si="108"/>
        <v>0</v>
      </c>
      <c r="F380" s="1" t="str">
        <f t="shared" si="115"/>
        <v xml:space="preserve">  </v>
      </c>
      <c r="G380" s="1" t="str">
        <f t="shared" si="116"/>
        <v xml:space="preserve">  </v>
      </c>
      <c r="I380" s="8"/>
      <c r="J380" s="7" t="str">
        <f t="shared" si="117"/>
        <v xml:space="preserve">  </v>
      </c>
      <c r="K380" s="2" t="str">
        <f t="shared" si="124"/>
        <v xml:space="preserve">  </v>
      </c>
      <c r="L380" s="3" t="str">
        <f t="shared" si="118"/>
        <v xml:space="preserve">  </v>
      </c>
      <c r="M380" s="3" t="str">
        <f t="shared" si="125"/>
        <v xml:space="preserve">  </v>
      </c>
      <c r="N380" s="3" t="str">
        <f t="shared" si="109"/>
        <v xml:space="preserve">  </v>
      </c>
      <c r="O380" s="3" t="str">
        <f t="shared" si="119"/>
        <v xml:space="preserve">  </v>
      </c>
      <c r="P380" s="3" t="str">
        <f t="shared" si="111"/>
        <v xml:space="preserve">  </v>
      </c>
      <c r="Q380" s="4"/>
      <c r="R380" s="9"/>
      <c r="S380" s="6" t="str">
        <f t="shared" si="120"/>
        <v xml:space="preserve">  </v>
      </c>
      <c r="T380" s="5" t="str">
        <f t="shared" si="112"/>
        <v xml:space="preserve">  </v>
      </c>
      <c r="U380" s="9"/>
      <c r="V380" s="2" t="str">
        <f t="shared" si="121"/>
        <v xml:space="preserve">  </v>
      </c>
      <c r="W380" s="2" t="str">
        <f t="shared" si="113"/>
        <v xml:space="preserve">  </v>
      </c>
      <c r="X380" s="4"/>
      <c r="Y380" s="1" t="str">
        <f t="shared" si="126"/>
        <v xml:space="preserve">  </v>
      </c>
      <c r="Z380" s="1" t="str">
        <f t="shared" si="122"/>
        <v xml:space="preserve">  </v>
      </c>
      <c r="AA380" s="3" t="str">
        <f t="shared" si="110"/>
        <v xml:space="preserve">  </v>
      </c>
      <c r="AB380" s="3" t="str">
        <f t="shared" si="127"/>
        <v xml:space="preserve">  </v>
      </c>
      <c r="AC380" s="3" t="str">
        <f t="shared" si="128"/>
        <v xml:space="preserve">  </v>
      </c>
      <c r="AD380" s="4"/>
    </row>
    <row r="381" spans="2:30" x14ac:dyDescent="0.25">
      <c r="B381" t="str">
        <f t="shared" si="114"/>
        <v xml:space="preserve">  </v>
      </c>
      <c r="C381" s="4"/>
      <c r="D381" s="1" t="str">
        <f t="shared" si="123"/>
        <v xml:space="preserve">  </v>
      </c>
      <c r="E381" s="1">
        <f t="shared" si="108"/>
        <v>0</v>
      </c>
      <c r="F381" s="1" t="str">
        <f t="shared" si="115"/>
        <v xml:space="preserve">  </v>
      </c>
      <c r="G381" s="1" t="str">
        <f t="shared" si="116"/>
        <v xml:space="preserve">  </v>
      </c>
      <c r="I381" s="8"/>
      <c r="J381" s="7" t="str">
        <f t="shared" si="117"/>
        <v xml:space="preserve">  </v>
      </c>
      <c r="K381" s="2" t="str">
        <f t="shared" si="124"/>
        <v xml:space="preserve">  </v>
      </c>
      <c r="L381" s="3" t="str">
        <f t="shared" si="118"/>
        <v xml:space="preserve">  </v>
      </c>
      <c r="M381" s="3" t="str">
        <f t="shared" si="125"/>
        <v xml:space="preserve">  </v>
      </c>
      <c r="N381" s="3" t="str">
        <f t="shared" si="109"/>
        <v xml:space="preserve">  </v>
      </c>
      <c r="O381" s="3" t="str">
        <f t="shared" si="119"/>
        <v xml:space="preserve">  </v>
      </c>
      <c r="P381" s="3" t="str">
        <f t="shared" si="111"/>
        <v xml:space="preserve">  </v>
      </c>
      <c r="Q381" s="4"/>
      <c r="R381" s="9"/>
      <c r="S381" s="6" t="str">
        <f t="shared" si="120"/>
        <v xml:space="preserve">  </v>
      </c>
      <c r="T381" s="5" t="str">
        <f t="shared" si="112"/>
        <v xml:space="preserve">  </v>
      </c>
      <c r="U381" s="9"/>
      <c r="V381" s="2" t="str">
        <f t="shared" si="121"/>
        <v xml:space="preserve">  </v>
      </c>
      <c r="W381" s="2" t="str">
        <f t="shared" si="113"/>
        <v xml:space="preserve">  </v>
      </c>
      <c r="X381" s="4"/>
      <c r="Y381" s="1" t="str">
        <f t="shared" si="126"/>
        <v xml:space="preserve">  </v>
      </c>
      <c r="Z381" s="1" t="str">
        <f t="shared" si="122"/>
        <v xml:space="preserve">  </v>
      </c>
      <c r="AA381" s="3" t="str">
        <f t="shared" si="110"/>
        <v xml:space="preserve">  </v>
      </c>
      <c r="AB381" s="3" t="str">
        <f t="shared" si="127"/>
        <v xml:space="preserve">  </v>
      </c>
      <c r="AC381" s="3" t="str">
        <f t="shared" si="128"/>
        <v xml:space="preserve">  </v>
      </c>
      <c r="AD381" s="4"/>
    </row>
    <row r="382" spans="2:30" x14ac:dyDescent="0.25">
      <c r="B382" t="str">
        <f t="shared" si="114"/>
        <v xml:space="preserve">  </v>
      </c>
      <c r="C382" s="4"/>
      <c r="D382" s="1" t="str">
        <f t="shared" si="123"/>
        <v xml:space="preserve">  </v>
      </c>
      <c r="E382" s="1">
        <f t="shared" si="108"/>
        <v>0</v>
      </c>
      <c r="F382" s="1" t="str">
        <f t="shared" si="115"/>
        <v xml:space="preserve">  </v>
      </c>
      <c r="G382" s="1" t="str">
        <f t="shared" si="116"/>
        <v xml:space="preserve">  </v>
      </c>
      <c r="I382" s="8"/>
      <c r="J382" s="7" t="str">
        <f t="shared" si="117"/>
        <v xml:space="preserve">  </v>
      </c>
      <c r="K382" s="2" t="str">
        <f t="shared" si="124"/>
        <v xml:space="preserve">  </v>
      </c>
      <c r="L382" s="3" t="str">
        <f t="shared" si="118"/>
        <v xml:space="preserve">  </v>
      </c>
      <c r="M382" s="3" t="str">
        <f t="shared" si="125"/>
        <v xml:space="preserve">  </v>
      </c>
      <c r="N382" s="3" t="str">
        <f t="shared" si="109"/>
        <v xml:space="preserve">  </v>
      </c>
      <c r="O382" s="3" t="str">
        <f t="shared" si="119"/>
        <v xml:space="preserve">  </v>
      </c>
      <c r="P382" s="3" t="str">
        <f t="shared" si="111"/>
        <v xml:space="preserve">  </v>
      </c>
      <c r="Q382" s="4"/>
      <c r="R382" s="9"/>
      <c r="S382" s="6" t="str">
        <f t="shared" si="120"/>
        <v xml:space="preserve">  </v>
      </c>
      <c r="T382" s="5" t="str">
        <f t="shared" si="112"/>
        <v xml:space="preserve">  </v>
      </c>
      <c r="U382" s="9"/>
      <c r="V382" s="2" t="str">
        <f t="shared" si="121"/>
        <v xml:space="preserve">  </v>
      </c>
      <c r="W382" s="2" t="str">
        <f t="shared" si="113"/>
        <v xml:space="preserve">  </v>
      </c>
      <c r="X382" s="4"/>
      <c r="Y382" s="1" t="str">
        <f t="shared" si="126"/>
        <v xml:space="preserve">  </v>
      </c>
      <c r="Z382" s="1" t="str">
        <f t="shared" si="122"/>
        <v xml:space="preserve">  </v>
      </c>
      <c r="AA382" s="3" t="str">
        <f t="shared" si="110"/>
        <v xml:space="preserve">  </v>
      </c>
      <c r="AB382" s="3" t="str">
        <f t="shared" si="127"/>
        <v xml:space="preserve">  </v>
      </c>
      <c r="AC382" s="3" t="str">
        <f t="shared" si="128"/>
        <v xml:space="preserve">  </v>
      </c>
      <c r="AD382" s="4"/>
    </row>
    <row r="383" spans="2:30" x14ac:dyDescent="0.25">
      <c r="B383" t="str">
        <f t="shared" si="114"/>
        <v xml:space="preserve">  </v>
      </c>
      <c r="C383" s="4"/>
      <c r="D383" s="1" t="str">
        <f t="shared" si="123"/>
        <v xml:space="preserve">  </v>
      </c>
      <c r="E383" s="1">
        <f t="shared" si="108"/>
        <v>0</v>
      </c>
      <c r="F383" s="1" t="str">
        <f t="shared" si="115"/>
        <v xml:space="preserve">  </v>
      </c>
      <c r="G383" s="1" t="str">
        <f t="shared" si="116"/>
        <v xml:space="preserve">  </v>
      </c>
      <c r="I383" s="8"/>
      <c r="J383" s="7" t="str">
        <f t="shared" si="117"/>
        <v xml:space="preserve">  </v>
      </c>
      <c r="K383" s="2" t="str">
        <f t="shared" si="124"/>
        <v xml:space="preserve">  </v>
      </c>
      <c r="L383" s="3" t="str">
        <f t="shared" si="118"/>
        <v xml:space="preserve">  </v>
      </c>
      <c r="M383" s="3" t="str">
        <f t="shared" si="125"/>
        <v xml:space="preserve">  </v>
      </c>
      <c r="N383" s="3" t="str">
        <f t="shared" si="109"/>
        <v xml:space="preserve">  </v>
      </c>
      <c r="O383" s="3" t="str">
        <f t="shared" si="119"/>
        <v xml:space="preserve">  </v>
      </c>
      <c r="P383" s="3" t="str">
        <f t="shared" si="111"/>
        <v xml:space="preserve">  </v>
      </c>
      <c r="Q383" s="4"/>
      <c r="R383" s="9"/>
      <c r="S383" s="6" t="str">
        <f t="shared" si="120"/>
        <v xml:space="preserve">  </v>
      </c>
      <c r="T383" s="5" t="str">
        <f t="shared" si="112"/>
        <v xml:space="preserve">  </v>
      </c>
      <c r="U383" s="9"/>
      <c r="V383" s="2" t="str">
        <f t="shared" si="121"/>
        <v xml:space="preserve">  </v>
      </c>
      <c r="W383" s="2" t="str">
        <f t="shared" si="113"/>
        <v xml:space="preserve">  </v>
      </c>
      <c r="X383" s="4"/>
      <c r="Y383" s="1" t="str">
        <f t="shared" si="126"/>
        <v xml:space="preserve">  </v>
      </c>
      <c r="Z383" s="1" t="str">
        <f t="shared" si="122"/>
        <v xml:space="preserve">  </v>
      </c>
      <c r="AA383" s="3" t="str">
        <f t="shared" si="110"/>
        <v xml:space="preserve">  </v>
      </c>
      <c r="AB383" s="3" t="str">
        <f t="shared" si="127"/>
        <v xml:space="preserve">  </v>
      </c>
      <c r="AC383" s="3" t="str">
        <f t="shared" si="128"/>
        <v xml:space="preserve">  </v>
      </c>
      <c r="AD383" s="4"/>
    </row>
    <row r="384" spans="2:30" x14ac:dyDescent="0.25">
      <c r="B384" t="str">
        <f t="shared" si="114"/>
        <v xml:space="preserve">  </v>
      </c>
      <c r="C384" s="4"/>
      <c r="D384" s="1" t="str">
        <f t="shared" si="123"/>
        <v xml:space="preserve">  </v>
      </c>
      <c r="E384" s="1">
        <f t="shared" si="108"/>
        <v>0</v>
      </c>
      <c r="F384" s="1" t="str">
        <f t="shared" si="115"/>
        <v xml:space="preserve">  </v>
      </c>
      <c r="G384" s="1" t="str">
        <f t="shared" si="116"/>
        <v xml:space="preserve">  </v>
      </c>
      <c r="I384" s="8"/>
      <c r="J384" s="7" t="str">
        <f t="shared" si="117"/>
        <v xml:space="preserve">  </v>
      </c>
      <c r="K384" s="2" t="str">
        <f t="shared" si="124"/>
        <v xml:space="preserve">  </v>
      </c>
      <c r="L384" s="3" t="str">
        <f t="shared" si="118"/>
        <v xml:space="preserve">  </v>
      </c>
      <c r="M384" s="3" t="str">
        <f t="shared" si="125"/>
        <v xml:space="preserve">  </v>
      </c>
      <c r="N384" s="3" t="str">
        <f t="shared" si="109"/>
        <v xml:space="preserve">  </v>
      </c>
      <c r="O384" s="3" t="str">
        <f t="shared" si="119"/>
        <v xml:space="preserve">  </v>
      </c>
      <c r="P384" s="3" t="str">
        <f t="shared" si="111"/>
        <v xml:space="preserve">  </v>
      </c>
      <c r="Q384" s="4"/>
      <c r="R384" s="9"/>
      <c r="S384" s="6" t="str">
        <f t="shared" si="120"/>
        <v xml:space="preserve">  </v>
      </c>
      <c r="T384" s="5" t="str">
        <f t="shared" si="112"/>
        <v xml:space="preserve">  </v>
      </c>
      <c r="U384" s="9"/>
      <c r="V384" s="2" t="str">
        <f t="shared" si="121"/>
        <v xml:space="preserve">  </v>
      </c>
      <c r="W384" s="2" t="str">
        <f t="shared" si="113"/>
        <v xml:space="preserve">  </v>
      </c>
      <c r="X384" s="4"/>
      <c r="Y384" s="1" t="str">
        <f t="shared" si="126"/>
        <v xml:space="preserve">  </v>
      </c>
      <c r="Z384" s="1" t="str">
        <f t="shared" si="122"/>
        <v xml:space="preserve">  </v>
      </c>
      <c r="AA384" s="3" t="str">
        <f t="shared" si="110"/>
        <v xml:space="preserve">  </v>
      </c>
      <c r="AB384" s="3" t="str">
        <f t="shared" si="127"/>
        <v xml:space="preserve">  </v>
      </c>
      <c r="AC384" s="3" t="str">
        <f t="shared" si="128"/>
        <v xml:space="preserve">  </v>
      </c>
      <c r="AD384" s="4"/>
    </row>
    <row r="385" spans="2:30" x14ac:dyDescent="0.25">
      <c r="B385" t="str">
        <f t="shared" si="114"/>
        <v xml:space="preserve">  </v>
      </c>
      <c r="C385" s="4"/>
      <c r="D385" s="1" t="str">
        <f t="shared" si="123"/>
        <v xml:space="preserve">  </v>
      </c>
      <c r="E385" s="1">
        <f t="shared" si="108"/>
        <v>0</v>
      </c>
      <c r="F385" s="1" t="str">
        <f t="shared" si="115"/>
        <v xml:space="preserve">  </v>
      </c>
      <c r="G385" s="1" t="str">
        <f t="shared" si="116"/>
        <v xml:space="preserve">  </v>
      </c>
      <c r="I385" s="8"/>
      <c r="J385" s="7" t="str">
        <f t="shared" si="117"/>
        <v xml:space="preserve">  </v>
      </c>
      <c r="K385" s="2" t="str">
        <f t="shared" si="124"/>
        <v xml:space="preserve">  </v>
      </c>
      <c r="L385" s="3" t="str">
        <f t="shared" si="118"/>
        <v xml:space="preserve">  </v>
      </c>
      <c r="M385" s="3" t="str">
        <f t="shared" si="125"/>
        <v xml:space="preserve">  </v>
      </c>
      <c r="N385" s="3" t="str">
        <f t="shared" si="109"/>
        <v xml:space="preserve">  </v>
      </c>
      <c r="O385" s="3" t="str">
        <f t="shared" si="119"/>
        <v xml:space="preserve">  </v>
      </c>
      <c r="P385" s="3" t="str">
        <f t="shared" si="111"/>
        <v xml:space="preserve">  </v>
      </c>
      <c r="Q385" s="4"/>
      <c r="R385" s="9"/>
      <c r="S385" s="6" t="str">
        <f t="shared" si="120"/>
        <v xml:space="preserve">  </v>
      </c>
      <c r="T385" s="5" t="str">
        <f t="shared" si="112"/>
        <v xml:space="preserve">  </v>
      </c>
      <c r="U385" s="9"/>
      <c r="V385" s="2" t="str">
        <f t="shared" si="121"/>
        <v xml:space="preserve">  </v>
      </c>
      <c r="W385" s="2" t="str">
        <f t="shared" si="113"/>
        <v xml:space="preserve">  </v>
      </c>
      <c r="X385" s="4"/>
      <c r="Y385" s="1" t="str">
        <f t="shared" si="126"/>
        <v xml:space="preserve">  </v>
      </c>
      <c r="Z385" s="1" t="str">
        <f t="shared" si="122"/>
        <v xml:space="preserve">  </v>
      </c>
      <c r="AA385" s="3" t="str">
        <f t="shared" si="110"/>
        <v xml:space="preserve">  </v>
      </c>
      <c r="AB385" s="3" t="str">
        <f t="shared" si="127"/>
        <v xml:space="preserve">  </v>
      </c>
      <c r="AC385" s="3" t="str">
        <f t="shared" si="128"/>
        <v xml:space="preserve">  </v>
      </c>
      <c r="AD385" s="4"/>
    </row>
    <row r="386" spans="2:30" x14ac:dyDescent="0.25">
      <c r="B386" t="str">
        <f t="shared" si="114"/>
        <v xml:space="preserve">  </v>
      </c>
      <c r="C386" s="4"/>
      <c r="D386" s="1" t="str">
        <f t="shared" si="123"/>
        <v xml:space="preserve">  </v>
      </c>
      <c r="E386" s="1">
        <f t="shared" ref="E386:E448" si="129">IFERROR(VALUE(D386),0)</f>
        <v>0</v>
      </c>
      <c r="F386" s="1" t="str">
        <f t="shared" si="115"/>
        <v xml:space="preserve">  </v>
      </c>
      <c r="G386" s="1" t="str">
        <f t="shared" si="116"/>
        <v xml:space="preserve">  </v>
      </c>
      <c r="I386" s="8"/>
      <c r="J386" s="7" t="str">
        <f t="shared" si="117"/>
        <v xml:space="preserve">  </v>
      </c>
      <c r="K386" s="2" t="str">
        <f t="shared" si="124"/>
        <v xml:space="preserve">  </v>
      </c>
      <c r="L386" s="3" t="str">
        <f t="shared" si="118"/>
        <v xml:space="preserve">  </v>
      </c>
      <c r="M386" s="3" t="str">
        <f t="shared" si="125"/>
        <v xml:space="preserve">  </v>
      </c>
      <c r="N386" s="3" t="str">
        <f t="shared" si="109"/>
        <v xml:space="preserve">  </v>
      </c>
      <c r="O386" s="3" t="str">
        <f t="shared" si="119"/>
        <v xml:space="preserve">  </v>
      </c>
      <c r="P386" s="3" t="str">
        <f t="shared" si="111"/>
        <v xml:space="preserve">  </v>
      </c>
      <c r="Q386" s="4"/>
      <c r="R386" s="9"/>
      <c r="S386" s="6" t="str">
        <f t="shared" si="120"/>
        <v xml:space="preserve">  </v>
      </c>
      <c r="T386" s="5" t="str">
        <f t="shared" si="112"/>
        <v xml:space="preserve">  </v>
      </c>
      <c r="U386" s="9"/>
      <c r="V386" s="2" t="str">
        <f t="shared" si="121"/>
        <v xml:space="preserve">  </v>
      </c>
      <c r="W386" s="2" t="str">
        <f t="shared" si="113"/>
        <v xml:space="preserve">  </v>
      </c>
      <c r="X386" s="4"/>
      <c r="Y386" s="1" t="str">
        <f t="shared" si="126"/>
        <v xml:space="preserve">  </v>
      </c>
      <c r="Z386" s="1" t="str">
        <f t="shared" si="122"/>
        <v xml:space="preserve">  </v>
      </c>
      <c r="AA386" s="3" t="str">
        <f t="shared" si="110"/>
        <v xml:space="preserve">  </v>
      </c>
      <c r="AB386" s="3" t="str">
        <f t="shared" si="127"/>
        <v xml:space="preserve">  </v>
      </c>
      <c r="AC386" s="3" t="str">
        <f t="shared" si="128"/>
        <v xml:space="preserve">  </v>
      </c>
      <c r="AD386" s="4"/>
    </row>
    <row r="387" spans="2:30" x14ac:dyDescent="0.25">
      <c r="B387" t="str">
        <f t="shared" si="114"/>
        <v xml:space="preserve">  </v>
      </c>
      <c r="C387" s="4"/>
      <c r="D387" s="1" t="str">
        <f t="shared" si="123"/>
        <v xml:space="preserve">  </v>
      </c>
      <c r="E387" s="1">
        <f t="shared" si="129"/>
        <v>0</v>
      </c>
      <c r="F387" s="1" t="str">
        <f t="shared" si="115"/>
        <v xml:space="preserve">  </v>
      </c>
      <c r="G387" s="1" t="str">
        <f t="shared" si="116"/>
        <v xml:space="preserve">  </v>
      </c>
      <c r="I387" s="8"/>
      <c r="J387" s="7" t="str">
        <f t="shared" si="117"/>
        <v xml:space="preserve">  </v>
      </c>
      <c r="K387" s="2" t="str">
        <f t="shared" si="124"/>
        <v xml:space="preserve">  </v>
      </c>
      <c r="L387" s="3" t="str">
        <f t="shared" si="118"/>
        <v xml:space="preserve">  </v>
      </c>
      <c r="M387" s="3" t="str">
        <f t="shared" si="125"/>
        <v xml:space="preserve">  </v>
      </c>
      <c r="N387" s="3" t="str">
        <f t="shared" si="109"/>
        <v xml:space="preserve">  </v>
      </c>
      <c r="O387" s="3" t="str">
        <f t="shared" si="119"/>
        <v xml:space="preserve">  </v>
      </c>
      <c r="P387" s="3" t="str">
        <f t="shared" si="111"/>
        <v xml:space="preserve">  </v>
      </c>
      <c r="Q387" s="4"/>
      <c r="R387" s="9"/>
      <c r="S387" s="6" t="str">
        <f t="shared" si="120"/>
        <v xml:space="preserve">  </v>
      </c>
      <c r="T387" s="5" t="str">
        <f t="shared" si="112"/>
        <v xml:space="preserve">  </v>
      </c>
      <c r="U387" s="9"/>
      <c r="V387" s="2" t="str">
        <f t="shared" si="121"/>
        <v xml:space="preserve">  </v>
      </c>
      <c r="W387" s="2" t="str">
        <f t="shared" si="113"/>
        <v xml:space="preserve">  </v>
      </c>
      <c r="X387" s="4"/>
      <c r="Y387" s="1" t="str">
        <f t="shared" si="126"/>
        <v xml:space="preserve">  </v>
      </c>
      <c r="Z387" s="1" t="str">
        <f t="shared" si="122"/>
        <v xml:space="preserve">  </v>
      </c>
      <c r="AA387" s="3" t="str">
        <f t="shared" si="110"/>
        <v xml:space="preserve">  </v>
      </c>
      <c r="AB387" s="3" t="str">
        <f t="shared" si="127"/>
        <v xml:space="preserve">  </v>
      </c>
      <c r="AC387" s="3" t="str">
        <f t="shared" si="128"/>
        <v xml:space="preserve">  </v>
      </c>
      <c r="AD387" s="4"/>
    </row>
    <row r="388" spans="2:30" x14ac:dyDescent="0.25">
      <c r="B388" t="str">
        <f t="shared" si="114"/>
        <v xml:space="preserve">  </v>
      </c>
      <c r="C388" s="4"/>
      <c r="D388" s="1" t="str">
        <f t="shared" si="123"/>
        <v xml:space="preserve">  </v>
      </c>
      <c r="E388" s="1">
        <f t="shared" si="129"/>
        <v>0</v>
      </c>
      <c r="F388" s="1" t="str">
        <f t="shared" si="115"/>
        <v xml:space="preserve">  </v>
      </c>
      <c r="G388" s="1" t="str">
        <f t="shared" si="116"/>
        <v xml:space="preserve">  </v>
      </c>
      <c r="I388" s="8"/>
      <c r="J388" s="7" t="str">
        <f t="shared" si="117"/>
        <v xml:space="preserve">  </v>
      </c>
      <c r="K388" s="2" t="str">
        <f t="shared" si="124"/>
        <v xml:space="preserve">  </v>
      </c>
      <c r="L388" s="3" t="str">
        <f t="shared" si="118"/>
        <v xml:space="preserve">  </v>
      </c>
      <c r="M388" s="3" t="str">
        <f t="shared" si="125"/>
        <v xml:space="preserve">  </v>
      </c>
      <c r="N388" s="3" t="str">
        <f t="shared" si="109"/>
        <v xml:space="preserve">  </v>
      </c>
      <c r="O388" s="3" t="str">
        <f t="shared" si="119"/>
        <v xml:space="preserve">  </v>
      </c>
      <c r="P388" s="3" t="str">
        <f t="shared" si="111"/>
        <v xml:space="preserve">  </v>
      </c>
      <c r="Q388" s="4"/>
      <c r="R388" s="9"/>
      <c r="S388" s="6" t="str">
        <f t="shared" si="120"/>
        <v xml:space="preserve">  </v>
      </c>
      <c r="T388" s="5" t="str">
        <f t="shared" si="112"/>
        <v xml:space="preserve">  </v>
      </c>
      <c r="U388" s="9"/>
      <c r="V388" s="2" t="str">
        <f t="shared" si="121"/>
        <v xml:space="preserve">  </v>
      </c>
      <c r="W388" s="2" t="str">
        <f t="shared" si="113"/>
        <v xml:space="preserve">  </v>
      </c>
      <c r="X388" s="4"/>
      <c r="Y388" s="1" t="str">
        <f t="shared" si="126"/>
        <v xml:space="preserve">  </v>
      </c>
      <c r="Z388" s="1" t="str">
        <f t="shared" si="122"/>
        <v xml:space="preserve">  </v>
      </c>
      <c r="AA388" s="3" t="str">
        <f t="shared" si="110"/>
        <v xml:space="preserve">  </v>
      </c>
      <c r="AB388" s="3" t="str">
        <f t="shared" si="127"/>
        <v xml:space="preserve">  </v>
      </c>
      <c r="AC388" s="3" t="str">
        <f t="shared" si="128"/>
        <v xml:space="preserve">  </v>
      </c>
      <c r="AD388" s="4"/>
    </row>
    <row r="389" spans="2:30" x14ac:dyDescent="0.25">
      <c r="B389" t="str">
        <f t="shared" si="114"/>
        <v xml:space="preserve">  </v>
      </c>
      <c r="C389" s="4"/>
      <c r="D389" s="1" t="str">
        <f t="shared" si="123"/>
        <v xml:space="preserve">  </v>
      </c>
      <c r="E389" s="1">
        <f t="shared" si="129"/>
        <v>0</v>
      </c>
      <c r="F389" s="1" t="str">
        <f t="shared" si="115"/>
        <v xml:space="preserve">  </v>
      </c>
      <c r="G389" s="1" t="str">
        <f t="shared" si="116"/>
        <v xml:space="preserve">  </v>
      </c>
      <c r="I389" s="8"/>
      <c r="J389" s="7" t="str">
        <f t="shared" si="117"/>
        <v xml:space="preserve">  </v>
      </c>
      <c r="K389" s="2" t="str">
        <f t="shared" si="124"/>
        <v xml:space="preserve">  </v>
      </c>
      <c r="L389" s="3" t="str">
        <f t="shared" si="118"/>
        <v xml:space="preserve">  </v>
      </c>
      <c r="M389" s="3" t="str">
        <f t="shared" si="125"/>
        <v xml:space="preserve">  </v>
      </c>
      <c r="N389" s="3" t="str">
        <f t="shared" si="109"/>
        <v xml:space="preserve">  </v>
      </c>
      <c r="O389" s="3" t="str">
        <f t="shared" si="119"/>
        <v xml:space="preserve">  </v>
      </c>
      <c r="P389" s="3" t="str">
        <f t="shared" si="111"/>
        <v xml:space="preserve">  </v>
      </c>
      <c r="Q389" s="4"/>
      <c r="R389" s="9"/>
      <c r="S389" s="6" t="str">
        <f t="shared" si="120"/>
        <v xml:space="preserve">  </v>
      </c>
      <c r="T389" s="5" t="str">
        <f t="shared" si="112"/>
        <v xml:space="preserve">  </v>
      </c>
      <c r="U389" s="9"/>
      <c r="V389" s="2" t="str">
        <f t="shared" si="121"/>
        <v xml:space="preserve">  </v>
      </c>
      <c r="W389" s="2" t="str">
        <f t="shared" si="113"/>
        <v xml:space="preserve">  </v>
      </c>
      <c r="X389" s="4"/>
      <c r="Y389" s="1" t="str">
        <f t="shared" si="126"/>
        <v xml:space="preserve">  </v>
      </c>
      <c r="Z389" s="1" t="str">
        <f t="shared" si="122"/>
        <v xml:space="preserve">  </v>
      </c>
      <c r="AA389" s="3" t="str">
        <f t="shared" si="110"/>
        <v xml:space="preserve">  </v>
      </c>
      <c r="AB389" s="3" t="str">
        <f t="shared" si="127"/>
        <v xml:space="preserve">  </v>
      </c>
      <c r="AC389" s="3" t="str">
        <f t="shared" si="128"/>
        <v xml:space="preserve">  </v>
      </c>
      <c r="AD389" s="4"/>
    </row>
    <row r="390" spans="2:30" x14ac:dyDescent="0.25">
      <c r="B390" t="str">
        <f t="shared" si="114"/>
        <v xml:space="preserve">  </v>
      </c>
      <c r="C390" s="4"/>
      <c r="D390" s="1" t="str">
        <f t="shared" si="123"/>
        <v xml:space="preserve">  </v>
      </c>
      <c r="E390" s="1">
        <f t="shared" si="129"/>
        <v>0</v>
      </c>
      <c r="F390" s="1" t="str">
        <f t="shared" si="115"/>
        <v xml:space="preserve">  </v>
      </c>
      <c r="G390" s="1" t="str">
        <f t="shared" si="116"/>
        <v xml:space="preserve">  </v>
      </c>
      <c r="I390" s="8"/>
      <c r="J390" s="7" t="str">
        <f t="shared" si="117"/>
        <v xml:space="preserve">  </v>
      </c>
      <c r="K390" s="2" t="str">
        <f t="shared" si="124"/>
        <v xml:space="preserve">  </v>
      </c>
      <c r="L390" s="3" t="str">
        <f t="shared" si="118"/>
        <v xml:space="preserve">  </v>
      </c>
      <c r="M390" s="3" t="str">
        <f t="shared" si="125"/>
        <v xml:space="preserve">  </v>
      </c>
      <c r="N390" s="3" t="str">
        <f t="shared" si="109"/>
        <v xml:space="preserve">  </v>
      </c>
      <c r="O390" s="3" t="str">
        <f t="shared" si="119"/>
        <v xml:space="preserve">  </v>
      </c>
      <c r="P390" s="3" t="str">
        <f t="shared" si="111"/>
        <v xml:space="preserve">  </v>
      </c>
      <c r="Q390" s="4"/>
      <c r="R390" s="9"/>
      <c r="S390" s="6" t="str">
        <f t="shared" si="120"/>
        <v xml:space="preserve">  </v>
      </c>
      <c r="T390" s="5" t="str">
        <f t="shared" si="112"/>
        <v xml:space="preserve">  </v>
      </c>
      <c r="U390" s="9"/>
      <c r="V390" s="2" t="str">
        <f t="shared" si="121"/>
        <v xml:space="preserve">  </v>
      </c>
      <c r="W390" s="2" t="str">
        <f t="shared" si="113"/>
        <v xml:space="preserve">  </v>
      </c>
      <c r="X390" s="4"/>
      <c r="Y390" s="1" t="str">
        <f t="shared" si="126"/>
        <v xml:space="preserve">  </v>
      </c>
      <c r="Z390" s="1" t="str">
        <f t="shared" si="122"/>
        <v xml:space="preserve">  </v>
      </c>
      <c r="AA390" s="3" t="str">
        <f t="shared" si="110"/>
        <v xml:space="preserve">  </v>
      </c>
      <c r="AB390" s="3" t="str">
        <f t="shared" si="127"/>
        <v xml:space="preserve">  </v>
      </c>
      <c r="AC390" s="3" t="str">
        <f t="shared" si="128"/>
        <v xml:space="preserve">  </v>
      </c>
      <c r="AD390" s="4"/>
    </row>
    <row r="391" spans="2:30" x14ac:dyDescent="0.25">
      <c r="B391" t="str">
        <f t="shared" si="114"/>
        <v xml:space="preserve">  </v>
      </c>
      <c r="C391" s="4"/>
      <c r="D391" s="1" t="str">
        <f t="shared" si="123"/>
        <v xml:space="preserve">  </v>
      </c>
      <c r="E391" s="1">
        <f t="shared" si="129"/>
        <v>0</v>
      </c>
      <c r="F391" s="1" t="str">
        <f t="shared" si="115"/>
        <v xml:space="preserve">  </v>
      </c>
      <c r="G391" s="1" t="str">
        <f t="shared" si="116"/>
        <v xml:space="preserve">  </v>
      </c>
      <c r="I391" s="8"/>
      <c r="J391" s="7" t="str">
        <f t="shared" si="117"/>
        <v xml:space="preserve">  </v>
      </c>
      <c r="K391" s="2" t="str">
        <f t="shared" si="124"/>
        <v xml:space="preserve">  </v>
      </c>
      <c r="L391" s="3" t="str">
        <f t="shared" si="118"/>
        <v xml:space="preserve">  </v>
      </c>
      <c r="M391" s="3" t="str">
        <f t="shared" si="125"/>
        <v xml:space="preserve">  </v>
      </c>
      <c r="N391" s="3" t="str">
        <f t="shared" ref="N391:N448" si="130">IFERROR(-I391+M391,"  ")</f>
        <v xml:space="preserve">  </v>
      </c>
      <c r="O391" s="3" t="str">
        <f t="shared" si="119"/>
        <v xml:space="preserve">  </v>
      </c>
      <c r="P391" s="3" t="str">
        <f t="shared" si="111"/>
        <v xml:space="preserve">  </v>
      </c>
      <c r="Q391" s="4"/>
      <c r="R391" s="9"/>
      <c r="S391" s="6" t="str">
        <f t="shared" si="120"/>
        <v xml:space="preserve">  </v>
      </c>
      <c r="T391" s="5" t="str">
        <f t="shared" si="112"/>
        <v xml:space="preserve">  </v>
      </c>
      <c r="U391" s="9"/>
      <c r="V391" s="2" t="str">
        <f t="shared" si="121"/>
        <v xml:space="preserve">  </v>
      </c>
      <c r="W391" s="2" t="str">
        <f t="shared" si="113"/>
        <v xml:space="preserve">  </v>
      </c>
      <c r="X391" s="4"/>
      <c r="Y391" s="1" t="str">
        <f t="shared" si="126"/>
        <v xml:space="preserve">  </v>
      </c>
      <c r="Z391" s="1" t="str">
        <f t="shared" si="122"/>
        <v xml:space="preserve">  </v>
      </c>
      <c r="AA391" s="3" t="str">
        <f t="shared" si="110"/>
        <v xml:space="preserve">  </v>
      </c>
      <c r="AB391" s="3" t="str">
        <f t="shared" si="127"/>
        <v xml:space="preserve">  </v>
      </c>
      <c r="AC391" s="3" t="str">
        <f t="shared" si="128"/>
        <v xml:space="preserve">  </v>
      </c>
      <c r="AD391" s="4"/>
    </row>
    <row r="392" spans="2:30" x14ac:dyDescent="0.25">
      <c r="B392" t="str">
        <f t="shared" si="114"/>
        <v xml:space="preserve">  </v>
      </c>
      <c r="C392" s="4"/>
      <c r="D392" s="1" t="str">
        <f t="shared" si="123"/>
        <v xml:space="preserve">  </v>
      </c>
      <c r="E392" s="1">
        <f t="shared" si="129"/>
        <v>0</v>
      </c>
      <c r="F392" s="1" t="str">
        <f t="shared" si="115"/>
        <v xml:space="preserve">  </v>
      </c>
      <c r="G392" s="1" t="str">
        <f t="shared" si="116"/>
        <v xml:space="preserve">  </v>
      </c>
      <c r="I392" s="8"/>
      <c r="J392" s="7" t="str">
        <f t="shared" si="117"/>
        <v xml:space="preserve">  </v>
      </c>
      <c r="K392" s="2" t="str">
        <f t="shared" si="124"/>
        <v xml:space="preserve">  </v>
      </c>
      <c r="L392" s="3" t="str">
        <f t="shared" si="118"/>
        <v xml:space="preserve">  </v>
      </c>
      <c r="M392" s="3" t="str">
        <f t="shared" si="125"/>
        <v xml:space="preserve">  </v>
      </c>
      <c r="N392" s="3" t="str">
        <f t="shared" si="130"/>
        <v xml:space="preserve">  </v>
      </c>
      <c r="O392" s="3" t="str">
        <f t="shared" si="119"/>
        <v xml:space="preserve">  </v>
      </c>
      <c r="P392" s="3" t="str">
        <f t="shared" si="111"/>
        <v xml:space="preserve">  </v>
      </c>
      <c r="Q392" s="4"/>
      <c r="R392" s="9"/>
      <c r="S392" s="6" t="str">
        <f t="shared" si="120"/>
        <v xml:space="preserve">  </v>
      </c>
      <c r="T392" s="5" t="str">
        <f t="shared" si="112"/>
        <v xml:space="preserve">  </v>
      </c>
      <c r="U392" s="9"/>
      <c r="V392" s="2" t="str">
        <f t="shared" si="121"/>
        <v xml:space="preserve">  </v>
      </c>
      <c r="W392" s="2" t="str">
        <f t="shared" si="113"/>
        <v xml:space="preserve">  </v>
      </c>
      <c r="X392" s="4"/>
      <c r="Y392" s="1" t="str">
        <f t="shared" si="126"/>
        <v xml:space="preserve">  </v>
      </c>
      <c r="Z392" s="1" t="str">
        <f t="shared" si="122"/>
        <v xml:space="preserve">  </v>
      </c>
      <c r="AA392" s="3" t="str">
        <f t="shared" ref="AA392:AA448" si="131">IF(AC391&gt;0,AC391,"  ")</f>
        <v xml:space="preserve">  </v>
      </c>
      <c r="AB392" s="3" t="str">
        <f t="shared" si="127"/>
        <v xml:space="preserve">  </v>
      </c>
      <c r="AC392" s="3" t="str">
        <f t="shared" si="128"/>
        <v xml:space="preserve">  </v>
      </c>
      <c r="AD392" s="4"/>
    </row>
    <row r="393" spans="2:30" x14ac:dyDescent="0.25">
      <c r="B393" t="str">
        <f t="shared" si="114"/>
        <v xml:space="preserve">  </v>
      </c>
      <c r="C393" s="4"/>
      <c r="D393" s="1" t="str">
        <f t="shared" si="123"/>
        <v xml:space="preserve">  </v>
      </c>
      <c r="E393" s="1">
        <f t="shared" si="129"/>
        <v>0</v>
      </c>
      <c r="F393" s="1" t="str">
        <f t="shared" si="115"/>
        <v xml:space="preserve">  </v>
      </c>
      <c r="G393" s="1" t="str">
        <f t="shared" si="116"/>
        <v xml:space="preserve">  </v>
      </c>
      <c r="I393" s="8"/>
      <c r="J393" s="7" t="str">
        <f t="shared" si="117"/>
        <v xml:space="preserve">  </v>
      </c>
      <c r="K393" s="2" t="str">
        <f t="shared" si="124"/>
        <v xml:space="preserve">  </v>
      </c>
      <c r="L393" s="3" t="str">
        <f t="shared" si="118"/>
        <v xml:space="preserve">  </v>
      </c>
      <c r="M393" s="3" t="str">
        <f t="shared" si="125"/>
        <v xml:space="preserve">  </v>
      </c>
      <c r="N393" s="3" t="str">
        <f t="shared" si="130"/>
        <v xml:space="preserve">  </v>
      </c>
      <c r="O393" s="3" t="str">
        <f t="shared" si="119"/>
        <v xml:space="preserve">  </v>
      </c>
      <c r="P393" s="3" t="str">
        <f t="shared" si="111"/>
        <v xml:space="preserve">  </v>
      </c>
      <c r="Q393" s="4"/>
      <c r="R393" s="9"/>
      <c r="S393" s="6" t="str">
        <f t="shared" si="120"/>
        <v xml:space="preserve">  </v>
      </c>
      <c r="T393" s="5" t="str">
        <f t="shared" si="112"/>
        <v xml:space="preserve">  </v>
      </c>
      <c r="U393" s="9"/>
      <c r="V393" s="2" t="str">
        <f t="shared" si="121"/>
        <v xml:space="preserve">  </v>
      </c>
      <c r="W393" s="2" t="str">
        <f t="shared" si="113"/>
        <v xml:space="preserve">  </v>
      </c>
      <c r="X393" s="4"/>
      <c r="Y393" s="1" t="str">
        <f t="shared" si="126"/>
        <v xml:space="preserve">  </v>
      </c>
      <c r="Z393" s="1" t="str">
        <f t="shared" si="122"/>
        <v xml:space="preserve">  </v>
      </c>
      <c r="AA393" s="3" t="str">
        <f t="shared" si="131"/>
        <v xml:space="preserve">  </v>
      </c>
      <c r="AB393" s="3" t="str">
        <f t="shared" si="127"/>
        <v xml:space="preserve">  </v>
      </c>
      <c r="AC393" s="3" t="str">
        <f t="shared" si="128"/>
        <v xml:space="preserve">  </v>
      </c>
      <c r="AD393" s="4"/>
    </row>
    <row r="394" spans="2:30" x14ac:dyDescent="0.25">
      <c r="B394" t="str">
        <f t="shared" si="114"/>
        <v xml:space="preserve">  </v>
      </c>
      <c r="C394" s="4"/>
      <c r="D394" s="1" t="str">
        <f t="shared" si="123"/>
        <v xml:space="preserve">  </v>
      </c>
      <c r="E394" s="1">
        <f t="shared" si="129"/>
        <v>0</v>
      </c>
      <c r="F394" s="1" t="str">
        <f t="shared" si="115"/>
        <v xml:space="preserve">  </v>
      </c>
      <c r="G394" s="1" t="str">
        <f t="shared" si="116"/>
        <v xml:space="preserve">  </v>
      </c>
      <c r="I394" s="8"/>
      <c r="J394" s="7" t="str">
        <f t="shared" si="117"/>
        <v xml:space="preserve">  </v>
      </c>
      <c r="K394" s="2" t="str">
        <f t="shared" si="124"/>
        <v xml:space="preserve">  </v>
      </c>
      <c r="L394" s="3" t="str">
        <f t="shared" si="118"/>
        <v xml:space="preserve">  </v>
      </c>
      <c r="M394" s="3" t="str">
        <f t="shared" si="125"/>
        <v xml:space="preserve">  </v>
      </c>
      <c r="N394" s="3" t="str">
        <f t="shared" si="130"/>
        <v xml:space="preserve">  </v>
      </c>
      <c r="O394" s="3" t="str">
        <f t="shared" si="119"/>
        <v xml:space="preserve">  </v>
      </c>
      <c r="P394" s="3" t="str">
        <f t="shared" si="111"/>
        <v xml:space="preserve">  </v>
      </c>
      <c r="Q394" s="4"/>
      <c r="R394" s="9"/>
      <c r="S394" s="6" t="str">
        <f t="shared" si="120"/>
        <v xml:space="preserve">  </v>
      </c>
      <c r="T394" s="5" t="str">
        <f t="shared" si="112"/>
        <v xml:space="preserve">  </v>
      </c>
      <c r="U394" s="9"/>
      <c r="V394" s="2" t="str">
        <f t="shared" si="121"/>
        <v xml:space="preserve">  </v>
      </c>
      <c r="W394" s="2" t="str">
        <f t="shared" si="113"/>
        <v xml:space="preserve">  </v>
      </c>
      <c r="X394" s="4"/>
      <c r="Y394" s="1" t="str">
        <f t="shared" si="126"/>
        <v xml:space="preserve">  </v>
      </c>
      <c r="Z394" s="1" t="str">
        <f t="shared" si="122"/>
        <v xml:space="preserve">  </v>
      </c>
      <c r="AA394" s="3" t="str">
        <f t="shared" si="131"/>
        <v xml:space="preserve">  </v>
      </c>
      <c r="AB394" s="3" t="str">
        <f t="shared" si="127"/>
        <v xml:space="preserve">  </v>
      </c>
      <c r="AC394" s="3" t="str">
        <f t="shared" si="128"/>
        <v xml:space="preserve">  </v>
      </c>
      <c r="AD394" s="4"/>
    </row>
    <row r="395" spans="2:30" x14ac:dyDescent="0.25">
      <c r="B395" t="str">
        <f t="shared" si="114"/>
        <v xml:space="preserve">  </v>
      </c>
      <c r="C395" s="4"/>
      <c r="D395" s="1" t="str">
        <f t="shared" si="123"/>
        <v xml:space="preserve">  </v>
      </c>
      <c r="E395" s="1">
        <f t="shared" si="129"/>
        <v>0</v>
      </c>
      <c r="F395" s="1" t="str">
        <f t="shared" si="115"/>
        <v xml:space="preserve">  </v>
      </c>
      <c r="G395" s="1" t="str">
        <f t="shared" si="116"/>
        <v xml:space="preserve">  </v>
      </c>
      <c r="I395" s="8"/>
      <c r="J395" s="7" t="str">
        <f t="shared" si="117"/>
        <v xml:space="preserve">  </v>
      </c>
      <c r="K395" s="2" t="str">
        <f t="shared" si="124"/>
        <v xml:space="preserve">  </v>
      </c>
      <c r="L395" s="3" t="str">
        <f t="shared" si="118"/>
        <v xml:space="preserve">  </v>
      </c>
      <c r="M395" s="3" t="str">
        <f t="shared" si="125"/>
        <v xml:space="preserve">  </v>
      </c>
      <c r="N395" s="3" t="str">
        <f t="shared" si="130"/>
        <v xml:space="preserve">  </v>
      </c>
      <c r="O395" s="3" t="str">
        <f t="shared" si="119"/>
        <v xml:space="preserve">  </v>
      </c>
      <c r="P395" s="3" t="str">
        <f t="shared" ref="P395:P448" si="132">IFERROR((G395-D395)/(G395-EOMONTH(G395,-1))*O395*$I$2/12,"  ")</f>
        <v xml:space="preserve">  </v>
      </c>
      <c r="Q395" s="4"/>
      <c r="R395" s="9"/>
      <c r="S395" s="6" t="str">
        <f t="shared" si="120"/>
        <v xml:space="preserve">  </v>
      </c>
      <c r="T395" s="5" t="str">
        <f t="shared" ref="T395:T448" si="133">IF(F395&lt;=$I$4,R395-I395,"  ")</f>
        <v xml:space="preserve">  </v>
      </c>
      <c r="U395" s="9"/>
      <c r="V395" s="2" t="str">
        <f t="shared" si="121"/>
        <v xml:space="preserve">  </v>
      </c>
      <c r="W395" s="2" t="str">
        <f t="shared" ref="W395:W448" si="134">IFERROR(V395-I395,"  ")</f>
        <v xml:space="preserve">  </v>
      </c>
      <c r="X395" s="4"/>
      <c r="Y395" s="1" t="str">
        <f t="shared" si="126"/>
        <v xml:space="preserve">  </v>
      </c>
      <c r="Z395" s="1" t="str">
        <f t="shared" si="122"/>
        <v xml:space="preserve">  </v>
      </c>
      <c r="AA395" s="3" t="str">
        <f t="shared" si="131"/>
        <v xml:space="preserve">  </v>
      </c>
      <c r="AB395" s="3" t="str">
        <f t="shared" si="127"/>
        <v xml:space="preserve">  </v>
      </c>
      <c r="AC395" s="3" t="str">
        <f t="shared" si="128"/>
        <v xml:space="preserve">  </v>
      </c>
      <c r="AD395" s="4"/>
    </row>
    <row r="396" spans="2:30" x14ac:dyDescent="0.25">
      <c r="B396" t="str">
        <f t="shared" ref="B396:B448" si="135">IF(D396&gt;$I$7,"  ",B395+1)</f>
        <v xml:space="preserve">  </v>
      </c>
      <c r="C396" s="4"/>
      <c r="D396" s="1" t="str">
        <f t="shared" si="123"/>
        <v xml:space="preserve">  </v>
      </c>
      <c r="E396" s="1">
        <f t="shared" si="129"/>
        <v>0</v>
      </c>
      <c r="F396" s="1" t="str">
        <f t="shared" ref="F396:F448" si="136">IFERROR(VALUE(D396),"  ")</f>
        <v xml:space="preserve">  </v>
      </c>
      <c r="G396" s="1" t="str">
        <f t="shared" ref="G396:G448" si="137">IFERROR(EOMONTH(D396,0),"  ")</f>
        <v xml:space="preserve">  </v>
      </c>
      <c r="I396" s="8"/>
      <c r="J396" s="7" t="str">
        <f t="shared" ref="J396:J448" si="138">IF(AND(E396&gt;0,I396=0),"**warning - no payment entered**","  ")</f>
        <v xml:space="preserve">  </v>
      </c>
      <c r="K396" s="2" t="str">
        <f t="shared" si="124"/>
        <v xml:space="preserve">  </v>
      </c>
      <c r="L396" s="3" t="str">
        <f t="shared" ref="L396:L448" si="139">IF(D395&lt;$I$7,O395,"  ")</f>
        <v xml:space="preserve">  </v>
      </c>
      <c r="M396" s="3" t="str">
        <f t="shared" si="125"/>
        <v xml:space="preserve">  </v>
      </c>
      <c r="N396" s="3" t="str">
        <f t="shared" si="130"/>
        <v xml:space="preserve">  </v>
      </c>
      <c r="O396" s="3" t="str">
        <f t="shared" ref="O396:O448" si="140">IFERROR(L396+N396,"  ")</f>
        <v xml:space="preserve">  </v>
      </c>
      <c r="P396" s="3" t="str">
        <f t="shared" si="132"/>
        <v xml:space="preserve">  </v>
      </c>
      <c r="Q396" s="4"/>
      <c r="R396" s="9"/>
      <c r="S396" s="6" t="str">
        <f t="shared" ref="S396:S448" si="141">IF(AND(F396&lt;=$I$4,R396=0),"**warning - no payment entered**","  ")</f>
        <v xml:space="preserve">  </v>
      </c>
      <c r="T396" s="5" t="str">
        <f t="shared" si="133"/>
        <v xml:space="preserve">  </v>
      </c>
      <c r="U396" s="9"/>
      <c r="V396" s="2" t="str">
        <f t="shared" ref="V396:V448" si="142">IF((R396+U396)&lt;&gt;0,R396+U396,"  ")</f>
        <v xml:space="preserve">  </v>
      </c>
      <c r="W396" s="2" t="str">
        <f t="shared" si="134"/>
        <v xml:space="preserve">  </v>
      </c>
      <c r="X396" s="4"/>
      <c r="Y396" s="1" t="str">
        <f t="shared" si="126"/>
        <v xml:space="preserve">  </v>
      </c>
      <c r="Z396" s="1" t="str">
        <f t="shared" ref="Z396:Z448" si="143">IFERROR(EOMONTH(Y396,0),"  ")</f>
        <v xml:space="preserve">  </v>
      </c>
      <c r="AA396" s="3" t="str">
        <f t="shared" si="131"/>
        <v xml:space="preserve">  </v>
      </c>
      <c r="AB396" s="3" t="str">
        <f t="shared" si="127"/>
        <v xml:space="preserve">  </v>
      </c>
      <c r="AC396" s="3" t="str">
        <f t="shared" si="128"/>
        <v xml:space="preserve">  </v>
      </c>
      <c r="AD396" s="4"/>
    </row>
    <row r="397" spans="2:30" x14ac:dyDescent="0.25">
      <c r="B397" t="str">
        <f t="shared" si="135"/>
        <v xml:space="preserve">  </v>
      </c>
      <c r="C397" s="4"/>
      <c r="D397" s="1" t="str">
        <f t="shared" ref="D397:D448" si="144">IFERROR(IF(EDATE(D396,$I$1)&gt;$I$7,"  ",IF(D396=EOMONTH(D396,0),EOMONTH(D396,$I$1),EDATE(D396,$I$1))),"  ")</f>
        <v xml:space="preserve">  </v>
      </c>
      <c r="E397" s="1">
        <f t="shared" si="129"/>
        <v>0</v>
      </c>
      <c r="F397" s="1" t="str">
        <f t="shared" si="136"/>
        <v xml:space="preserve">  </v>
      </c>
      <c r="G397" s="1" t="str">
        <f t="shared" si="137"/>
        <v xml:space="preserve">  </v>
      </c>
      <c r="I397" s="8"/>
      <c r="J397" s="7" t="str">
        <f t="shared" si="138"/>
        <v xml:space="preserve">  </v>
      </c>
      <c r="K397" s="2" t="str">
        <f t="shared" ref="K397:K448" si="145">IFERROR(I397/(1+($I$2/12*$I$1))^B397,"  ")</f>
        <v xml:space="preserve">  </v>
      </c>
      <c r="L397" s="3" t="str">
        <f t="shared" si="139"/>
        <v xml:space="preserve">  </v>
      </c>
      <c r="M397" s="3" t="str">
        <f t="shared" ref="M397:M448" si="146">IFERROR(IF(D397&lt;=$I$7,L397*$I$2/12*$I$1,"  "),"  ")</f>
        <v xml:space="preserve">  </v>
      </c>
      <c r="N397" s="3" t="str">
        <f t="shared" si="130"/>
        <v xml:space="preserve">  </v>
      </c>
      <c r="O397" s="3" t="str">
        <f t="shared" si="140"/>
        <v xml:space="preserve">  </v>
      </c>
      <c r="P397" s="3" t="str">
        <f t="shared" si="132"/>
        <v xml:space="preserve">  </v>
      </c>
      <c r="Q397" s="4"/>
      <c r="R397" s="9"/>
      <c r="S397" s="6" t="str">
        <f t="shared" si="141"/>
        <v xml:space="preserve">  </v>
      </c>
      <c r="T397" s="5" t="str">
        <f t="shared" si="133"/>
        <v xml:space="preserve">  </v>
      </c>
      <c r="U397" s="9"/>
      <c r="V397" s="2" t="str">
        <f t="shared" si="142"/>
        <v xml:space="preserve">  </v>
      </c>
      <c r="W397" s="2" t="str">
        <f t="shared" si="134"/>
        <v xml:space="preserve">  </v>
      </c>
      <c r="X397" s="4"/>
      <c r="Y397" s="1" t="str">
        <f t="shared" ref="Y397:Y448" si="147">IFERROR(IF(EDATE(Y396,$I$1)&lt;=$I$5,EDATE(Y396,$I$1),"  "),"  ")</f>
        <v xml:space="preserve">  </v>
      </c>
      <c r="Z397" s="1" t="str">
        <f t="shared" si="143"/>
        <v xml:space="preserve">  </v>
      </c>
      <c r="AA397" s="3" t="str">
        <f t="shared" si="131"/>
        <v xml:space="preserve">  </v>
      </c>
      <c r="AB397" s="3" t="str">
        <f t="shared" ref="AB397:AB448" si="148">IF(Y397&lt;=$I$5,$AA$11/$AB$8,"  ")</f>
        <v xml:space="preserve">  </v>
      </c>
      <c r="AC397" s="3" t="str">
        <f t="shared" ref="AC397:AC448" si="149">IFERROR(IF(AA397&gt;0,AA397-AB397,"  "),"  ")</f>
        <v xml:space="preserve">  </v>
      </c>
      <c r="AD397" s="4"/>
    </row>
    <row r="398" spans="2:30" x14ac:dyDescent="0.25">
      <c r="B398" t="str">
        <f t="shared" si="135"/>
        <v xml:space="preserve">  </v>
      </c>
      <c r="C398" s="4"/>
      <c r="D398" s="1" t="str">
        <f t="shared" si="144"/>
        <v xml:space="preserve">  </v>
      </c>
      <c r="E398" s="1">
        <f t="shared" si="129"/>
        <v>0</v>
      </c>
      <c r="F398" s="1" t="str">
        <f t="shared" si="136"/>
        <v xml:space="preserve">  </v>
      </c>
      <c r="G398" s="1" t="str">
        <f t="shared" si="137"/>
        <v xml:space="preserve">  </v>
      </c>
      <c r="I398" s="8"/>
      <c r="J398" s="7" t="str">
        <f t="shared" si="138"/>
        <v xml:space="preserve">  </v>
      </c>
      <c r="K398" s="2" t="str">
        <f t="shared" si="145"/>
        <v xml:space="preserve">  </v>
      </c>
      <c r="L398" s="3" t="str">
        <f t="shared" si="139"/>
        <v xml:space="preserve">  </v>
      </c>
      <c r="M398" s="3" t="str">
        <f t="shared" si="146"/>
        <v xml:space="preserve">  </v>
      </c>
      <c r="N398" s="3" t="str">
        <f t="shared" si="130"/>
        <v xml:space="preserve">  </v>
      </c>
      <c r="O398" s="3" t="str">
        <f t="shared" si="140"/>
        <v xml:space="preserve">  </v>
      </c>
      <c r="P398" s="3" t="str">
        <f t="shared" si="132"/>
        <v xml:space="preserve">  </v>
      </c>
      <c r="Q398" s="4"/>
      <c r="R398" s="9"/>
      <c r="S398" s="6" t="str">
        <f t="shared" si="141"/>
        <v xml:space="preserve">  </v>
      </c>
      <c r="T398" s="5" t="str">
        <f t="shared" si="133"/>
        <v xml:space="preserve">  </v>
      </c>
      <c r="U398" s="9"/>
      <c r="V398" s="2" t="str">
        <f t="shared" si="142"/>
        <v xml:space="preserve">  </v>
      </c>
      <c r="W398" s="2" t="str">
        <f t="shared" si="134"/>
        <v xml:space="preserve">  </v>
      </c>
      <c r="X398" s="4"/>
      <c r="Y398" s="1" t="str">
        <f t="shared" si="147"/>
        <v xml:space="preserve">  </v>
      </c>
      <c r="Z398" s="1" t="str">
        <f t="shared" si="143"/>
        <v xml:space="preserve">  </v>
      </c>
      <c r="AA398" s="3" t="str">
        <f t="shared" si="131"/>
        <v xml:space="preserve">  </v>
      </c>
      <c r="AB398" s="3" t="str">
        <f t="shared" si="148"/>
        <v xml:space="preserve">  </v>
      </c>
      <c r="AC398" s="3" t="str">
        <f t="shared" si="149"/>
        <v xml:space="preserve">  </v>
      </c>
      <c r="AD398" s="4"/>
    </row>
    <row r="399" spans="2:30" x14ac:dyDescent="0.25">
      <c r="B399" t="str">
        <f t="shared" si="135"/>
        <v xml:space="preserve">  </v>
      </c>
      <c r="C399" s="4"/>
      <c r="D399" s="1" t="str">
        <f t="shared" si="144"/>
        <v xml:space="preserve">  </v>
      </c>
      <c r="E399" s="1">
        <f t="shared" si="129"/>
        <v>0</v>
      </c>
      <c r="F399" s="1" t="str">
        <f t="shared" si="136"/>
        <v xml:space="preserve">  </v>
      </c>
      <c r="G399" s="1" t="str">
        <f t="shared" si="137"/>
        <v xml:space="preserve">  </v>
      </c>
      <c r="I399" s="8"/>
      <c r="J399" s="7" t="str">
        <f t="shared" si="138"/>
        <v xml:space="preserve">  </v>
      </c>
      <c r="K399" s="2" t="str">
        <f t="shared" si="145"/>
        <v xml:space="preserve">  </v>
      </c>
      <c r="L399" s="3" t="str">
        <f t="shared" si="139"/>
        <v xml:space="preserve">  </v>
      </c>
      <c r="M399" s="3" t="str">
        <f t="shared" si="146"/>
        <v xml:space="preserve">  </v>
      </c>
      <c r="N399" s="3" t="str">
        <f t="shared" si="130"/>
        <v xml:space="preserve">  </v>
      </c>
      <c r="O399" s="3" t="str">
        <f t="shared" si="140"/>
        <v xml:space="preserve">  </v>
      </c>
      <c r="P399" s="3" t="str">
        <f t="shared" si="132"/>
        <v xml:space="preserve">  </v>
      </c>
      <c r="Q399" s="4"/>
      <c r="R399" s="9"/>
      <c r="S399" s="6" t="str">
        <f t="shared" si="141"/>
        <v xml:space="preserve">  </v>
      </c>
      <c r="T399" s="5" t="str">
        <f t="shared" si="133"/>
        <v xml:space="preserve">  </v>
      </c>
      <c r="U399" s="9"/>
      <c r="V399" s="2" t="str">
        <f t="shared" si="142"/>
        <v xml:space="preserve">  </v>
      </c>
      <c r="W399" s="2" t="str">
        <f t="shared" si="134"/>
        <v xml:space="preserve">  </v>
      </c>
      <c r="X399" s="4"/>
      <c r="Y399" s="1" t="str">
        <f t="shared" si="147"/>
        <v xml:space="preserve">  </v>
      </c>
      <c r="Z399" s="1" t="str">
        <f t="shared" si="143"/>
        <v xml:space="preserve">  </v>
      </c>
      <c r="AA399" s="3" t="str">
        <f t="shared" si="131"/>
        <v xml:space="preserve">  </v>
      </c>
      <c r="AB399" s="3" t="str">
        <f t="shared" si="148"/>
        <v xml:space="preserve">  </v>
      </c>
      <c r="AC399" s="3" t="str">
        <f t="shared" si="149"/>
        <v xml:space="preserve">  </v>
      </c>
      <c r="AD399" s="4"/>
    </row>
    <row r="400" spans="2:30" x14ac:dyDescent="0.25">
      <c r="B400" t="str">
        <f t="shared" si="135"/>
        <v xml:space="preserve">  </v>
      </c>
      <c r="C400" s="4"/>
      <c r="D400" s="1" t="str">
        <f t="shared" si="144"/>
        <v xml:space="preserve">  </v>
      </c>
      <c r="E400" s="1">
        <f t="shared" si="129"/>
        <v>0</v>
      </c>
      <c r="F400" s="1" t="str">
        <f t="shared" si="136"/>
        <v xml:space="preserve">  </v>
      </c>
      <c r="G400" s="1" t="str">
        <f t="shared" si="137"/>
        <v xml:space="preserve">  </v>
      </c>
      <c r="I400" s="8"/>
      <c r="J400" s="7" t="str">
        <f t="shared" si="138"/>
        <v xml:space="preserve">  </v>
      </c>
      <c r="K400" s="2" t="str">
        <f t="shared" si="145"/>
        <v xml:space="preserve">  </v>
      </c>
      <c r="L400" s="3" t="str">
        <f t="shared" si="139"/>
        <v xml:space="preserve">  </v>
      </c>
      <c r="M400" s="3" t="str">
        <f t="shared" si="146"/>
        <v xml:space="preserve">  </v>
      </c>
      <c r="N400" s="3" t="str">
        <f t="shared" si="130"/>
        <v xml:space="preserve">  </v>
      </c>
      <c r="O400" s="3" t="str">
        <f t="shared" si="140"/>
        <v xml:space="preserve">  </v>
      </c>
      <c r="P400" s="3" t="str">
        <f t="shared" si="132"/>
        <v xml:space="preserve">  </v>
      </c>
      <c r="Q400" s="4"/>
      <c r="R400" s="9"/>
      <c r="S400" s="6" t="str">
        <f t="shared" si="141"/>
        <v xml:space="preserve">  </v>
      </c>
      <c r="T400" s="5" t="str">
        <f t="shared" si="133"/>
        <v xml:space="preserve">  </v>
      </c>
      <c r="U400" s="9"/>
      <c r="V400" s="2" t="str">
        <f t="shared" si="142"/>
        <v xml:space="preserve">  </v>
      </c>
      <c r="W400" s="2" t="str">
        <f t="shared" si="134"/>
        <v xml:space="preserve">  </v>
      </c>
      <c r="X400" s="4"/>
      <c r="Y400" s="1" t="str">
        <f t="shared" si="147"/>
        <v xml:space="preserve">  </v>
      </c>
      <c r="Z400" s="1" t="str">
        <f t="shared" si="143"/>
        <v xml:space="preserve">  </v>
      </c>
      <c r="AA400" s="3" t="str">
        <f t="shared" si="131"/>
        <v xml:space="preserve">  </v>
      </c>
      <c r="AB400" s="3" t="str">
        <f t="shared" si="148"/>
        <v xml:space="preserve">  </v>
      </c>
      <c r="AC400" s="3" t="str">
        <f t="shared" si="149"/>
        <v xml:space="preserve">  </v>
      </c>
      <c r="AD400" s="4"/>
    </row>
    <row r="401" spans="2:30" x14ac:dyDescent="0.25">
      <c r="B401" t="str">
        <f t="shared" si="135"/>
        <v xml:space="preserve">  </v>
      </c>
      <c r="C401" s="4"/>
      <c r="D401" s="1" t="str">
        <f t="shared" si="144"/>
        <v xml:space="preserve">  </v>
      </c>
      <c r="E401" s="1">
        <f t="shared" si="129"/>
        <v>0</v>
      </c>
      <c r="F401" s="1" t="str">
        <f t="shared" si="136"/>
        <v xml:space="preserve">  </v>
      </c>
      <c r="G401" s="1" t="str">
        <f t="shared" si="137"/>
        <v xml:space="preserve">  </v>
      </c>
      <c r="I401" s="8"/>
      <c r="J401" s="7" t="str">
        <f t="shared" si="138"/>
        <v xml:space="preserve">  </v>
      </c>
      <c r="K401" s="2" t="str">
        <f t="shared" si="145"/>
        <v xml:space="preserve">  </v>
      </c>
      <c r="L401" s="3" t="str">
        <f t="shared" si="139"/>
        <v xml:space="preserve">  </v>
      </c>
      <c r="M401" s="3" t="str">
        <f t="shared" si="146"/>
        <v xml:space="preserve">  </v>
      </c>
      <c r="N401" s="3" t="str">
        <f t="shared" si="130"/>
        <v xml:space="preserve">  </v>
      </c>
      <c r="O401" s="3" t="str">
        <f t="shared" si="140"/>
        <v xml:space="preserve">  </v>
      </c>
      <c r="P401" s="3" t="str">
        <f t="shared" si="132"/>
        <v xml:space="preserve">  </v>
      </c>
      <c r="Q401" s="4"/>
      <c r="R401" s="9"/>
      <c r="S401" s="6" t="str">
        <f t="shared" si="141"/>
        <v xml:space="preserve">  </v>
      </c>
      <c r="T401" s="5" t="str">
        <f t="shared" si="133"/>
        <v xml:space="preserve">  </v>
      </c>
      <c r="U401" s="9"/>
      <c r="V401" s="2" t="str">
        <f t="shared" si="142"/>
        <v xml:space="preserve">  </v>
      </c>
      <c r="W401" s="2" t="str">
        <f t="shared" si="134"/>
        <v xml:space="preserve">  </v>
      </c>
      <c r="X401" s="4"/>
      <c r="Y401" s="1" t="str">
        <f t="shared" si="147"/>
        <v xml:space="preserve">  </v>
      </c>
      <c r="Z401" s="1" t="str">
        <f t="shared" si="143"/>
        <v xml:space="preserve">  </v>
      </c>
      <c r="AA401" s="3" t="str">
        <f t="shared" si="131"/>
        <v xml:space="preserve">  </v>
      </c>
      <c r="AB401" s="3" t="str">
        <f t="shared" si="148"/>
        <v xml:space="preserve">  </v>
      </c>
      <c r="AC401" s="3" t="str">
        <f t="shared" si="149"/>
        <v xml:space="preserve">  </v>
      </c>
      <c r="AD401" s="4"/>
    </row>
    <row r="402" spans="2:30" x14ac:dyDescent="0.25">
      <c r="B402" t="str">
        <f t="shared" si="135"/>
        <v xml:space="preserve">  </v>
      </c>
      <c r="C402" s="4"/>
      <c r="D402" s="1" t="str">
        <f t="shared" si="144"/>
        <v xml:space="preserve">  </v>
      </c>
      <c r="E402" s="1">
        <f t="shared" si="129"/>
        <v>0</v>
      </c>
      <c r="F402" s="1" t="str">
        <f t="shared" si="136"/>
        <v xml:space="preserve">  </v>
      </c>
      <c r="G402" s="1" t="str">
        <f t="shared" si="137"/>
        <v xml:space="preserve">  </v>
      </c>
      <c r="I402" s="8"/>
      <c r="J402" s="7" t="str">
        <f t="shared" si="138"/>
        <v xml:space="preserve">  </v>
      </c>
      <c r="K402" s="2" t="str">
        <f t="shared" si="145"/>
        <v xml:space="preserve">  </v>
      </c>
      <c r="L402" s="3" t="str">
        <f t="shared" si="139"/>
        <v xml:space="preserve">  </v>
      </c>
      <c r="M402" s="3" t="str">
        <f t="shared" si="146"/>
        <v xml:space="preserve">  </v>
      </c>
      <c r="N402" s="3" t="str">
        <f t="shared" si="130"/>
        <v xml:space="preserve">  </v>
      </c>
      <c r="O402" s="3" t="str">
        <f t="shared" si="140"/>
        <v xml:space="preserve">  </v>
      </c>
      <c r="P402" s="3" t="str">
        <f t="shared" si="132"/>
        <v xml:space="preserve">  </v>
      </c>
      <c r="Q402" s="4"/>
      <c r="R402" s="9"/>
      <c r="S402" s="6" t="str">
        <f t="shared" si="141"/>
        <v xml:space="preserve">  </v>
      </c>
      <c r="T402" s="5" t="str">
        <f t="shared" si="133"/>
        <v xml:space="preserve">  </v>
      </c>
      <c r="U402" s="9"/>
      <c r="V402" s="2" t="str">
        <f t="shared" si="142"/>
        <v xml:space="preserve">  </v>
      </c>
      <c r="W402" s="2" t="str">
        <f t="shared" si="134"/>
        <v xml:space="preserve">  </v>
      </c>
      <c r="X402" s="4"/>
      <c r="Y402" s="1" t="str">
        <f t="shared" si="147"/>
        <v xml:space="preserve">  </v>
      </c>
      <c r="Z402" s="1" t="str">
        <f t="shared" si="143"/>
        <v xml:space="preserve">  </v>
      </c>
      <c r="AA402" s="3" t="str">
        <f t="shared" si="131"/>
        <v xml:space="preserve">  </v>
      </c>
      <c r="AB402" s="3" t="str">
        <f t="shared" si="148"/>
        <v xml:space="preserve">  </v>
      </c>
      <c r="AC402" s="3" t="str">
        <f t="shared" si="149"/>
        <v xml:space="preserve">  </v>
      </c>
      <c r="AD402" s="4"/>
    </row>
    <row r="403" spans="2:30" x14ac:dyDescent="0.25">
      <c r="B403" t="str">
        <f t="shared" si="135"/>
        <v xml:space="preserve">  </v>
      </c>
      <c r="C403" s="4"/>
      <c r="D403" s="1" t="str">
        <f t="shared" si="144"/>
        <v xml:space="preserve">  </v>
      </c>
      <c r="E403" s="1">
        <f t="shared" si="129"/>
        <v>0</v>
      </c>
      <c r="F403" s="1" t="str">
        <f t="shared" si="136"/>
        <v xml:space="preserve">  </v>
      </c>
      <c r="G403" s="1" t="str">
        <f t="shared" si="137"/>
        <v xml:space="preserve">  </v>
      </c>
      <c r="I403" s="8"/>
      <c r="J403" s="7" t="str">
        <f t="shared" si="138"/>
        <v xml:space="preserve">  </v>
      </c>
      <c r="K403" s="2" t="str">
        <f t="shared" si="145"/>
        <v xml:space="preserve">  </v>
      </c>
      <c r="L403" s="3" t="str">
        <f t="shared" si="139"/>
        <v xml:space="preserve">  </v>
      </c>
      <c r="M403" s="3" t="str">
        <f t="shared" si="146"/>
        <v xml:space="preserve">  </v>
      </c>
      <c r="N403" s="3" t="str">
        <f t="shared" si="130"/>
        <v xml:space="preserve">  </v>
      </c>
      <c r="O403" s="3" t="str">
        <f t="shared" si="140"/>
        <v xml:space="preserve">  </v>
      </c>
      <c r="P403" s="3" t="str">
        <f t="shared" si="132"/>
        <v xml:space="preserve">  </v>
      </c>
      <c r="Q403" s="4"/>
      <c r="R403" s="9"/>
      <c r="S403" s="6" t="str">
        <f t="shared" si="141"/>
        <v xml:space="preserve">  </v>
      </c>
      <c r="T403" s="5" t="str">
        <f t="shared" si="133"/>
        <v xml:space="preserve">  </v>
      </c>
      <c r="U403" s="9"/>
      <c r="V403" s="2" t="str">
        <f t="shared" si="142"/>
        <v xml:space="preserve">  </v>
      </c>
      <c r="W403" s="2" t="str">
        <f t="shared" si="134"/>
        <v xml:space="preserve">  </v>
      </c>
      <c r="X403" s="4"/>
      <c r="Y403" s="1" t="str">
        <f t="shared" si="147"/>
        <v xml:space="preserve">  </v>
      </c>
      <c r="Z403" s="1" t="str">
        <f t="shared" si="143"/>
        <v xml:space="preserve">  </v>
      </c>
      <c r="AA403" s="3" t="str">
        <f t="shared" si="131"/>
        <v xml:space="preserve">  </v>
      </c>
      <c r="AB403" s="3" t="str">
        <f t="shared" si="148"/>
        <v xml:space="preserve">  </v>
      </c>
      <c r="AC403" s="3" t="str">
        <f t="shared" si="149"/>
        <v xml:space="preserve">  </v>
      </c>
      <c r="AD403" s="4"/>
    </row>
    <row r="404" spans="2:30" x14ac:dyDescent="0.25">
      <c r="B404" t="str">
        <f t="shared" si="135"/>
        <v xml:space="preserve">  </v>
      </c>
      <c r="C404" s="4"/>
      <c r="D404" s="1" t="str">
        <f t="shared" si="144"/>
        <v xml:space="preserve">  </v>
      </c>
      <c r="E404" s="1">
        <f t="shared" si="129"/>
        <v>0</v>
      </c>
      <c r="F404" s="1" t="str">
        <f t="shared" si="136"/>
        <v xml:space="preserve">  </v>
      </c>
      <c r="G404" s="1" t="str">
        <f t="shared" si="137"/>
        <v xml:space="preserve">  </v>
      </c>
      <c r="I404" s="8"/>
      <c r="J404" s="7" t="str">
        <f t="shared" si="138"/>
        <v xml:space="preserve">  </v>
      </c>
      <c r="K404" s="2" t="str">
        <f t="shared" si="145"/>
        <v xml:space="preserve">  </v>
      </c>
      <c r="L404" s="3" t="str">
        <f t="shared" si="139"/>
        <v xml:space="preserve">  </v>
      </c>
      <c r="M404" s="3" t="str">
        <f t="shared" si="146"/>
        <v xml:space="preserve">  </v>
      </c>
      <c r="N404" s="3" t="str">
        <f t="shared" si="130"/>
        <v xml:space="preserve">  </v>
      </c>
      <c r="O404" s="3" t="str">
        <f t="shared" si="140"/>
        <v xml:space="preserve">  </v>
      </c>
      <c r="P404" s="3" t="str">
        <f t="shared" si="132"/>
        <v xml:space="preserve">  </v>
      </c>
      <c r="Q404" s="4"/>
      <c r="R404" s="9"/>
      <c r="S404" s="6" t="str">
        <f t="shared" si="141"/>
        <v xml:space="preserve">  </v>
      </c>
      <c r="T404" s="5" t="str">
        <f t="shared" si="133"/>
        <v xml:space="preserve">  </v>
      </c>
      <c r="U404" s="9"/>
      <c r="V404" s="2" t="str">
        <f t="shared" si="142"/>
        <v xml:space="preserve">  </v>
      </c>
      <c r="W404" s="2" t="str">
        <f t="shared" si="134"/>
        <v xml:space="preserve">  </v>
      </c>
      <c r="X404" s="4"/>
      <c r="Y404" s="1" t="str">
        <f t="shared" si="147"/>
        <v xml:space="preserve">  </v>
      </c>
      <c r="Z404" s="1" t="str">
        <f t="shared" si="143"/>
        <v xml:space="preserve">  </v>
      </c>
      <c r="AA404" s="3" t="str">
        <f t="shared" si="131"/>
        <v xml:space="preserve">  </v>
      </c>
      <c r="AB404" s="3" t="str">
        <f t="shared" si="148"/>
        <v xml:space="preserve">  </v>
      </c>
      <c r="AC404" s="3" t="str">
        <f t="shared" si="149"/>
        <v xml:space="preserve">  </v>
      </c>
      <c r="AD404" s="4"/>
    </row>
    <row r="405" spans="2:30" x14ac:dyDescent="0.25">
      <c r="B405" t="str">
        <f t="shared" si="135"/>
        <v xml:space="preserve">  </v>
      </c>
      <c r="C405" s="4"/>
      <c r="D405" s="1" t="str">
        <f t="shared" si="144"/>
        <v xml:space="preserve">  </v>
      </c>
      <c r="E405" s="1">
        <f t="shared" si="129"/>
        <v>0</v>
      </c>
      <c r="F405" s="1" t="str">
        <f t="shared" si="136"/>
        <v xml:space="preserve">  </v>
      </c>
      <c r="G405" s="1" t="str">
        <f t="shared" si="137"/>
        <v xml:space="preserve">  </v>
      </c>
      <c r="I405" s="8"/>
      <c r="J405" s="7" t="str">
        <f t="shared" si="138"/>
        <v xml:space="preserve">  </v>
      </c>
      <c r="K405" s="2" t="str">
        <f t="shared" si="145"/>
        <v xml:space="preserve">  </v>
      </c>
      <c r="L405" s="3" t="str">
        <f t="shared" si="139"/>
        <v xml:space="preserve">  </v>
      </c>
      <c r="M405" s="3" t="str">
        <f t="shared" si="146"/>
        <v xml:space="preserve">  </v>
      </c>
      <c r="N405" s="3" t="str">
        <f t="shared" si="130"/>
        <v xml:space="preserve">  </v>
      </c>
      <c r="O405" s="3" t="str">
        <f t="shared" si="140"/>
        <v xml:space="preserve">  </v>
      </c>
      <c r="P405" s="3" t="str">
        <f t="shared" si="132"/>
        <v xml:space="preserve">  </v>
      </c>
      <c r="Q405" s="4"/>
      <c r="R405" s="9"/>
      <c r="S405" s="6" t="str">
        <f t="shared" si="141"/>
        <v xml:space="preserve">  </v>
      </c>
      <c r="T405" s="5" t="str">
        <f t="shared" si="133"/>
        <v xml:space="preserve">  </v>
      </c>
      <c r="U405" s="9"/>
      <c r="V405" s="2" t="str">
        <f t="shared" si="142"/>
        <v xml:space="preserve">  </v>
      </c>
      <c r="W405" s="2" t="str">
        <f t="shared" si="134"/>
        <v xml:space="preserve">  </v>
      </c>
      <c r="X405" s="4"/>
      <c r="Y405" s="1" t="str">
        <f t="shared" si="147"/>
        <v xml:space="preserve">  </v>
      </c>
      <c r="Z405" s="1" t="str">
        <f t="shared" si="143"/>
        <v xml:space="preserve">  </v>
      </c>
      <c r="AA405" s="3" t="str">
        <f t="shared" si="131"/>
        <v xml:space="preserve">  </v>
      </c>
      <c r="AB405" s="3" t="str">
        <f t="shared" si="148"/>
        <v xml:space="preserve">  </v>
      </c>
      <c r="AC405" s="3" t="str">
        <f t="shared" si="149"/>
        <v xml:space="preserve">  </v>
      </c>
      <c r="AD405" s="4"/>
    </row>
    <row r="406" spans="2:30" x14ac:dyDescent="0.25">
      <c r="B406" t="str">
        <f t="shared" si="135"/>
        <v xml:space="preserve">  </v>
      </c>
      <c r="C406" s="4"/>
      <c r="D406" s="1" t="str">
        <f t="shared" si="144"/>
        <v xml:space="preserve">  </v>
      </c>
      <c r="E406" s="1">
        <f t="shared" si="129"/>
        <v>0</v>
      </c>
      <c r="F406" s="1" t="str">
        <f t="shared" si="136"/>
        <v xml:space="preserve">  </v>
      </c>
      <c r="G406" s="1" t="str">
        <f t="shared" si="137"/>
        <v xml:space="preserve">  </v>
      </c>
      <c r="I406" s="8"/>
      <c r="J406" s="7" t="str">
        <f t="shared" si="138"/>
        <v xml:space="preserve">  </v>
      </c>
      <c r="K406" s="2" t="str">
        <f t="shared" si="145"/>
        <v xml:space="preserve">  </v>
      </c>
      <c r="L406" s="3" t="str">
        <f t="shared" si="139"/>
        <v xml:space="preserve">  </v>
      </c>
      <c r="M406" s="3" t="str">
        <f t="shared" si="146"/>
        <v xml:space="preserve">  </v>
      </c>
      <c r="N406" s="3" t="str">
        <f t="shared" si="130"/>
        <v xml:space="preserve">  </v>
      </c>
      <c r="O406" s="3" t="str">
        <f t="shared" si="140"/>
        <v xml:space="preserve">  </v>
      </c>
      <c r="P406" s="3" t="str">
        <f t="shared" si="132"/>
        <v xml:space="preserve">  </v>
      </c>
      <c r="Q406" s="4"/>
      <c r="R406" s="9"/>
      <c r="S406" s="6" t="str">
        <f t="shared" si="141"/>
        <v xml:space="preserve">  </v>
      </c>
      <c r="T406" s="5" t="str">
        <f t="shared" si="133"/>
        <v xml:space="preserve">  </v>
      </c>
      <c r="U406" s="9"/>
      <c r="V406" s="2" t="str">
        <f t="shared" si="142"/>
        <v xml:space="preserve">  </v>
      </c>
      <c r="W406" s="2" t="str">
        <f t="shared" si="134"/>
        <v xml:space="preserve">  </v>
      </c>
      <c r="X406" s="4"/>
      <c r="Y406" s="1" t="str">
        <f t="shared" si="147"/>
        <v xml:space="preserve">  </v>
      </c>
      <c r="Z406" s="1" t="str">
        <f t="shared" si="143"/>
        <v xml:space="preserve">  </v>
      </c>
      <c r="AA406" s="3" t="str">
        <f t="shared" si="131"/>
        <v xml:space="preserve">  </v>
      </c>
      <c r="AB406" s="3" t="str">
        <f t="shared" si="148"/>
        <v xml:space="preserve">  </v>
      </c>
      <c r="AC406" s="3" t="str">
        <f t="shared" si="149"/>
        <v xml:space="preserve">  </v>
      </c>
      <c r="AD406" s="4"/>
    </row>
    <row r="407" spans="2:30" x14ac:dyDescent="0.25">
      <c r="B407" t="str">
        <f t="shared" si="135"/>
        <v xml:space="preserve">  </v>
      </c>
      <c r="C407" s="4"/>
      <c r="D407" s="1" t="str">
        <f t="shared" si="144"/>
        <v xml:space="preserve">  </v>
      </c>
      <c r="E407" s="1">
        <f t="shared" si="129"/>
        <v>0</v>
      </c>
      <c r="F407" s="1" t="str">
        <f t="shared" si="136"/>
        <v xml:space="preserve">  </v>
      </c>
      <c r="G407" s="1" t="str">
        <f t="shared" si="137"/>
        <v xml:space="preserve">  </v>
      </c>
      <c r="I407" s="8"/>
      <c r="J407" s="7" t="str">
        <f t="shared" si="138"/>
        <v xml:space="preserve">  </v>
      </c>
      <c r="K407" s="2" t="str">
        <f t="shared" si="145"/>
        <v xml:space="preserve">  </v>
      </c>
      <c r="L407" s="3" t="str">
        <f t="shared" si="139"/>
        <v xml:space="preserve">  </v>
      </c>
      <c r="M407" s="3" t="str">
        <f t="shared" si="146"/>
        <v xml:space="preserve">  </v>
      </c>
      <c r="N407" s="3" t="str">
        <f t="shared" si="130"/>
        <v xml:space="preserve">  </v>
      </c>
      <c r="O407" s="3" t="str">
        <f t="shared" si="140"/>
        <v xml:space="preserve">  </v>
      </c>
      <c r="P407" s="3" t="str">
        <f t="shared" si="132"/>
        <v xml:space="preserve">  </v>
      </c>
      <c r="Q407" s="4"/>
      <c r="R407" s="9"/>
      <c r="S407" s="6" t="str">
        <f t="shared" si="141"/>
        <v xml:space="preserve">  </v>
      </c>
      <c r="T407" s="5" t="str">
        <f t="shared" si="133"/>
        <v xml:space="preserve">  </v>
      </c>
      <c r="U407" s="9"/>
      <c r="V407" s="2" t="str">
        <f t="shared" si="142"/>
        <v xml:space="preserve">  </v>
      </c>
      <c r="W407" s="2" t="str">
        <f t="shared" si="134"/>
        <v xml:space="preserve">  </v>
      </c>
      <c r="X407" s="4"/>
      <c r="Y407" s="1" t="str">
        <f t="shared" si="147"/>
        <v xml:space="preserve">  </v>
      </c>
      <c r="Z407" s="1" t="str">
        <f t="shared" si="143"/>
        <v xml:space="preserve">  </v>
      </c>
      <c r="AA407" s="3" t="str">
        <f t="shared" si="131"/>
        <v xml:space="preserve">  </v>
      </c>
      <c r="AB407" s="3" t="str">
        <f t="shared" si="148"/>
        <v xml:space="preserve">  </v>
      </c>
      <c r="AC407" s="3" t="str">
        <f t="shared" si="149"/>
        <v xml:space="preserve">  </v>
      </c>
      <c r="AD407" s="4"/>
    </row>
    <row r="408" spans="2:30" x14ac:dyDescent="0.25">
      <c r="B408" t="str">
        <f t="shared" si="135"/>
        <v xml:space="preserve">  </v>
      </c>
      <c r="C408" s="4"/>
      <c r="D408" s="1" t="str">
        <f t="shared" si="144"/>
        <v xml:space="preserve">  </v>
      </c>
      <c r="E408" s="1">
        <f t="shared" si="129"/>
        <v>0</v>
      </c>
      <c r="F408" s="1" t="str">
        <f t="shared" si="136"/>
        <v xml:space="preserve">  </v>
      </c>
      <c r="G408" s="1" t="str">
        <f t="shared" si="137"/>
        <v xml:space="preserve">  </v>
      </c>
      <c r="I408" s="8"/>
      <c r="J408" s="7" t="str">
        <f t="shared" si="138"/>
        <v xml:space="preserve">  </v>
      </c>
      <c r="K408" s="2" t="str">
        <f t="shared" si="145"/>
        <v xml:space="preserve">  </v>
      </c>
      <c r="L408" s="3" t="str">
        <f t="shared" si="139"/>
        <v xml:space="preserve">  </v>
      </c>
      <c r="M408" s="3" t="str">
        <f t="shared" si="146"/>
        <v xml:space="preserve">  </v>
      </c>
      <c r="N408" s="3" t="str">
        <f t="shared" si="130"/>
        <v xml:space="preserve">  </v>
      </c>
      <c r="O408" s="3" t="str">
        <f t="shared" si="140"/>
        <v xml:space="preserve">  </v>
      </c>
      <c r="P408" s="3" t="str">
        <f t="shared" si="132"/>
        <v xml:space="preserve">  </v>
      </c>
      <c r="Q408" s="4"/>
      <c r="R408" s="9"/>
      <c r="S408" s="6" t="str">
        <f t="shared" si="141"/>
        <v xml:space="preserve">  </v>
      </c>
      <c r="T408" s="5" t="str">
        <f t="shared" si="133"/>
        <v xml:space="preserve">  </v>
      </c>
      <c r="U408" s="9"/>
      <c r="V408" s="2" t="str">
        <f t="shared" si="142"/>
        <v xml:space="preserve">  </v>
      </c>
      <c r="W408" s="2" t="str">
        <f t="shared" si="134"/>
        <v xml:space="preserve">  </v>
      </c>
      <c r="X408" s="4"/>
      <c r="Y408" s="1" t="str">
        <f t="shared" si="147"/>
        <v xml:space="preserve">  </v>
      </c>
      <c r="Z408" s="1" t="str">
        <f t="shared" si="143"/>
        <v xml:space="preserve">  </v>
      </c>
      <c r="AA408" s="3" t="str">
        <f t="shared" si="131"/>
        <v xml:space="preserve">  </v>
      </c>
      <c r="AB408" s="3" t="str">
        <f t="shared" si="148"/>
        <v xml:space="preserve">  </v>
      </c>
      <c r="AC408" s="3" t="str">
        <f t="shared" si="149"/>
        <v xml:space="preserve">  </v>
      </c>
      <c r="AD408" s="4"/>
    </row>
    <row r="409" spans="2:30" x14ac:dyDescent="0.25">
      <c r="B409" t="str">
        <f t="shared" si="135"/>
        <v xml:space="preserve">  </v>
      </c>
      <c r="C409" s="4"/>
      <c r="D409" s="1" t="str">
        <f t="shared" si="144"/>
        <v xml:space="preserve">  </v>
      </c>
      <c r="E409" s="1">
        <f t="shared" si="129"/>
        <v>0</v>
      </c>
      <c r="F409" s="1" t="str">
        <f t="shared" si="136"/>
        <v xml:space="preserve">  </v>
      </c>
      <c r="G409" s="1" t="str">
        <f t="shared" si="137"/>
        <v xml:space="preserve">  </v>
      </c>
      <c r="I409" s="8"/>
      <c r="J409" s="7" t="str">
        <f t="shared" si="138"/>
        <v xml:space="preserve">  </v>
      </c>
      <c r="K409" s="2" t="str">
        <f t="shared" si="145"/>
        <v xml:space="preserve">  </v>
      </c>
      <c r="L409" s="3" t="str">
        <f t="shared" si="139"/>
        <v xml:space="preserve">  </v>
      </c>
      <c r="M409" s="3" t="str">
        <f t="shared" si="146"/>
        <v xml:space="preserve">  </v>
      </c>
      <c r="N409" s="3" t="str">
        <f t="shared" si="130"/>
        <v xml:space="preserve">  </v>
      </c>
      <c r="O409" s="3" t="str">
        <f t="shared" si="140"/>
        <v xml:space="preserve">  </v>
      </c>
      <c r="P409" s="3" t="str">
        <f t="shared" si="132"/>
        <v xml:space="preserve">  </v>
      </c>
      <c r="Q409" s="4"/>
      <c r="R409" s="9"/>
      <c r="S409" s="6" t="str">
        <f t="shared" si="141"/>
        <v xml:space="preserve">  </v>
      </c>
      <c r="T409" s="5" t="str">
        <f t="shared" si="133"/>
        <v xml:space="preserve">  </v>
      </c>
      <c r="U409" s="9"/>
      <c r="V409" s="2" t="str">
        <f t="shared" si="142"/>
        <v xml:space="preserve">  </v>
      </c>
      <c r="W409" s="2" t="str">
        <f t="shared" si="134"/>
        <v xml:space="preserve">  </v>
      </c>
      <c r="X409" s="4"/>
      <c r="Y409" s="1" t="str">
        <f t="shared" si="147"/>
        <v xml:space="preserve">  </v>
      </c>
      <c r="Z409" s="1" t="str">
        <f t="shared" si="143"/>
        <v xml:space="preserve">  </v>
      </c>
      <c r="AA409" s="3" t="str">
        <f t="shared" si="131"/>
        <v xml:space="preserve">  </v>
      </c>
      <c r="AB409" s="3" t="str">
        <f t="shared" si="148"/>
        <v xml:space="preserve">  </v>
      </c>
      <c r="AC409" s="3" t="str">
        <f t="shared" si="149"/>
        <v xml:space="preserve">  </v>
      </c>
      <c r="AD409" s="4"/>
    </row>
    <row r="410" spans="2:30" x14ac:dyDescent="0.25">
      <c r="B410" t="str">
        <f t="shared" si="135"/>
        <v xml:space="preserve">  </v>
      </c>
      <c r="C410" s="4"/>
      <c r="D410" s="1" t="str">
        <f t="shared" si="144"/>
        <v xml:space="preserve">  </v>
      </c>
      <c r="E410" s="1">
        <f t="shared" si="129"/>
        <v>0</v>
      </c>
      <c r="F410" s="1" t="str">
        <f t="shared" si="136"/>
        <v xml:space="preserve">  </v>
      </c>
      <c r="G410" s="1" t="str">
        <f t="shared" si="137"/>
        <v xml:space="preserve">  </v>
      </c>
      <c r="I410" s="8"/>
      <c r="J410" s="7" t="str">
        <f t="shared" si="138"/>
        <v xml:space="preserve">  </v>
      </c>
      <c r="K410" s="2" t="str">
        <f t="shared" si="145"/>
        <v xml:space="preserve">  </v>
      </c>
      <c r="L410" s="3" t="str">
        <f t="shared" si="139"/>
        <v xml:space="preserve">  </v>
      </c>
      <c r="M410" s="3" t="str">
        <f t="shared" si="146"/>
        <v xml:space="preserve">  </v>
      </c>
      <c r="N410" s="3" t="str">
        <f t="shared" si="130"/>
        <v xml:space="preserve">  </v>
      </c>
      <c r="O410" s="3" t="str">
        <f t="shared" si="140"/>
        <v xml:space="preserve">  </v>
      </c>
      <c r="P410" s="3" t="str">
        <f t="shared" si="132"/>
        <v xml:space="preserve">  </v>
      </c>
      <c r="Q410" s="4"/>
      <c r="R410" s="9"/>
      <c r="S410" s="6" t="str">
        <f t="shared" si="141"/>
        <v xml:space="preserve">  </v>
      </c>
      <c r="T410" s="5" t="str">
        <f t="shared" si="133"/>
        <v xml:space="preserve">  </v>
      </c>
      <c r="U410" s="9"/>
      <c r="V410" s="2" t="str">
        <f t="shared" si="142"/>
        <v xml:space="preserve">  </v>
      </c>
      <c r="W410" s="2" t="str">
        <f t="shared" si="134"/>
        <v xml:space="preserve">  </v>
      </c>
      <c r="X410" s="4"/>
      <c r="Y410" s="1" t="str">
        <f t="shared" si="147"/>
        <v xml:space="preserve">  </v>
      </c>
      <c r="Z410" s="1" t="str">
        <f t="shared" si="143"/>
        <v xml:space="preserve">  </v>
      </c>
      <c r="AA410" s="3" t="str">
        <f t="shared" si="131"/>
        <v xml:space="preserve">  </v>
      </c>
      <c r="AB410" s="3" t="str">
        <f t="shared" si="148"/>
        <v xml:space="preserve">  </v>
      </c>
      <c r="AC410" s="3" t="str">
        <f t="shared" si="149"/>
        <v xml:space="preserve">  </v>
      </c>
      <c r="AD410" s="4"/>
    </row>
    <row r="411" spans="2:30" x14ac:dyDescent="0.25">
      <c r="B411" t="str">
        <f t="shared" si="135"/>
        <v xml:space="preserve">  </v>
      </c>
      <c r="C411" s="4"/>
      <c r="D411" s="1" t="str">
        <f t="shared" si="144"/>
        <v xml:space="preserve">  </v>
      </c>
      <c r="E411" s="1">
        <f t="shared" si="129"/>
        <v>0</v>
      </c>
      <c r="F411" s="1" t="str">
        <f t="shared" si="136"/>
        <v xml:space="preserve">  </v>
      </c>
      <c r="G411" s="1" t="str">
        <f t="shared" si="137"/>
        <v xml:space="preserve">  </v>
      </c>
      <c r="I411" s="8"/>
      <c r="J411" s="7" t="str">
        <f t="shared" si="138"/>
        <v xml:space="preserve">  </v>
      </c>
      <c r="K411" s="2" t="str">
        <f t="shared" si="145"/>
        <v xml:space="preserve">  </v>
      </c>
      <c r="L411" s="3" t="str">
        <f t="shared" si="139"/>
        <v xml:space="preserve">  </v>
      </c>
      <c r="M411" s="3" t="str">
        <f t="shared" si="146"/>
        <v xml:space="preserve">  </v>
      </c>
      <c r="N411" s="3" t="str">
        <f t="shared" si="130"/>
        <v xml:space="preserve">  </v>
      </c>
      <c r="O411" s="3" t="str">
        <f t="shared" si="140"/>
        <v xml:space="preserve">  </v>
      </c>
      <c r="P411" s="3" t="str">
        <f t="shared" si="132"/>
        <v xml:space="preserve">  </v>
      </c>
      <c r="Q411" s="4"/>
      <c r="R411" s="9"/>
      <c r="S411" s="6" t="str">
        <f t="shared" si="141"/>
        <v xml:space="preserve">  </v>
      </c>
      <c r="T411" s="5" t="str">
        <f t="shared" si="133"/>
        <v xml:space="preserve">  </v>
      </c>
      <c r="U411" s="9"/>
      <c r="V411" s="2" t="str">
        <f t="shared" si="142"/>
        <v xml:space="preserve">  </v>
      </c>
      <c r="W411" s="2" t="str">
        <f t="shared" si="134"/>
        <v xml:space="preserve">  </v>
      </c>
      <c r="X411" s="4"/>
      <c r="Y411" s="1" t="str">
        <f t="shared" si="147"/>
        <v xml:space="preserve">  </v>
      </c>
      <c r="Z411" s="1" t="str">
        <f t="shared" si="143"/>
        <v xml:space="preserve">  </v>
      </c>
      <c r="AA411" s="3" t="str">
        <f t="shared" si="131"/>
        <v xml:space="preserve">  </v>
      </c>
      <c r="AB411" s="3" t="str">
        <f t="shared" si="148"/>
        <v xml:space="preserve">  </v>
      </c>
      <c r="AC411" s="3" t="str">
        <f t="shared" si="149"/>
        <v xml:space="preserve">  </v>
      </c>
      <c r="AD411" s="4"/>
    </row>
    <row r="412" spans="2:30" x14ac:dyDescent="0.25">
      <c r="B412" t="str">
        <f t="shared" si="135"/>
        <v xml:space="preserve">  </v>
      </c>
      <c r="C412" s="4"/>
      <c r="D412" s="1" t="str">
        <f t="shared" si="144"/>
        <v xml:space="preserve">  </v>
      </c>
      <c r="E412" s="1">
        <f t="shared" si="129"/>
        <v>0</v>
      </c>
      <c r="F412" s="1" t="str">
        <f t="shared" si="136"/>
        <v xml:space="preserve">  </v>
      </c>
      <c r="G412" s="1" t="str">
        <f t="shared" si="137"/>
        <v xml:space="preserve">  </v>
      </c>
      <c r="I412" s="8"/>
      <c r="J412" s="7" t="str">
        <f t="shared" si="138"/>
        <v xml:space="preserve">  </v>
      </c>
      <c r="K412" s="2" t="str">
        <f t="shared" si="145"/>
        <v xml:space="preserve">  </v>
      </c>
      <c r="L412" s="3" t="str">
        <f t="shared" si="139"/>
        <v xml:space="preserve">  </v>
      </c>
      <c r="M412" s="3" t="str">
        <f t="shared" si="146"/>
        <v xml:space="preserve">  </v>
      </c>
      <c r="N412" s="3" t="str">
        <f t="shared" si="130"/>
        <v xml:space="preserve">  </v>
      </c>
      <c r="O412" s="3" t="str">
        <f t="shared" si="140"/>
        <v xml:space="preserve">  </v>
      </c>
      <c r="P412" s="3" t="str">
        <f t="shared" si="132"/>
        <v xml:space="preserve">  </v>
      </c>
      <c r="Q412" s="4"/>
      <c r="R412" s="9"/>
      <c r="S412" s="6" t="str">
        <f t="shared" si="141"/>
        <v xml:space="preserve">  </v>
      </c>
      <c r="T412" s="5" t="str">
        <f t="shared" si="133"/>
        <v xml:space="preserve">  </v>
      </c>
      <c r="U412" s="9"/>
      <c r="V412" s="2" t="str">
        <f t="shared" si="142"/>
        <v xml:space="preserve">  </v>
      </c>
      <c r="W412" s="2" t="str">
        <f t="shared" si="134"/>
        <v xml:space="preserve">  </v>
      </c>
      <c r="X412" s="4"/>
      <c r="Y412" s="1" t="str">
        <f t="shared" si="147"/>
        <v xml:space="preserve">  </v>
      </c>
      <c r="Z412" s="1" t="str">
        <f t="shared" si="143"/>
        <v xml:space="preserve">  </v>
      </c>
      <c r="AA412" s="3" t="str">
        <f t="shared" si="131"/>
        <v xml:space="preserve">  </v>
      </c>
      <c r="AB412" s="3" t="str">
        <f t="shared" si="148"/>
        <v xml:space="preserve">  </v>
      </c>
      <c r="AC412" s="3" t="str">
        <f t="shared" si="149"/>
        <v xml:space="preserve">  </v>
      </c>
      <c r="AD412" s="4"/>
    </row>
    <row r="413" spans="2:30" x14ac:dyDescent="0.25">
      <c r="B413" t="str">
        <f t="shared" si="135"/>
        <v xml:space="preserve">  </v>
      </c>
      <c r="C413" s="4"/>
      <c r="D413" s="1" t="str">
        <f t="shared" si="144"/>
        <v xml:space="preserve">  </v>
      </c>
      <c r="E413" s="1">
        <f t="shared" si="129"/>
        <v>0</v>
      </c>
      <c r="F413" s="1" t="str">
        <f t="shared" si="136"/>
        <v xml:space="preserve">  </v>
      </c>
      <c r="G413" s="1" t="str">
        <f t="shared" si="137"/>
        <v xml:space="preserve">  </v>
      </c>
      <c r="I413" s="8"/>
      <c r="J413" s="7" t="str">
        <f t="shared" si="138"/>
        <v xml:space="preserve">  </v>
      </c>
      <c r="K413" s="2" t="str">
        <f t="shared" si="145"/>
        <v xml:space="preserve">  </v>
      </c>
      <c r="L413" s="3" t="str">
        <f t="shared" si="139"/>
        <v xml:space="preserve">  </v>
      </c>
      <c r="M413" s="3" t="str">
        <f t="shared" si="146"/>
        <v xml:space="preserve">  </v>
      </c>
      <c r="N413" s="3" t="str">
        <f t="shared" si="130"/>
        <v xml:space="preserve">  </v>
      </c>
      <c r="O413" s="3" t="str">
        <f t="shared" si="140"/>
        <v xml:space="preserve">  </v>
      </c>
      <c r="P413" s="3" t="str">
        <f t="shared" si="132"/>
        <v xml:space="preserve">  </v>
      </c>
      <c r="Q413" s="4"/>
      <c r="R413" s="9"/>
      <c r="S413" s="6" t="str">
        <f t="shared" si="141"/>
        <v xml:space="preserve">  </v>
      </c>
      <c r="T413" s="5" t="str">
        <f t="shared" si="133"/>
        <v xml:space="preserve">  </v>
      </c>
      <c r="U413" s="9"/>
      <c r="V413" s="2" t="str">
        <f t="shared" si="142"/>
        <v xml:space="preserve">  </v>
      </c>
      <c r="W413" s="2" t="str">
        <f t="shared" si="134"/>
        <v xml:space="preserve">  </v>
      </c>
      <c r="X413" s="4"/>
      <c r="Y413" s="1" t="str">
        <f t="shared" si="147"/>
        <v xml:space="preserve">  </v>
      </c>
      <c r="Z413" s="1" t="str">
        <f t="shared" si="143"/>
        <v xml:space="preserve">  </v>
      </c>
      <c r="AA413" s="3" t="str">
        <f t="shared" si="131"/>
        <v xml:space="preserve">  </v>
      </c>
      <c r="AB413" s="3" t="str">
        <f t="shared" si="148"/>
        <v xml:space="preserve">  </v>
      </c>
      <c r="AC413" s="3" t="str">
        <f t="shared" si="149"/>
        <v xml:space="preserve">  </v>
      </c>
      <c r="AD413" s="4"/>
    </row>
    <row r="414" spans="2:30" x14ac:dyDescent="0.25">
      <c r="B414" t="str">
        <f t="shared" si="135"/>
        <v xml:space="preserve">  </v>
      </c>
      <c r="C414" s="4"/>
      <c r="D414" s="1" t="str">
        <f t="shared" si="144"/>
        <v xml:space="preserve">  </v>
      </c>
      <c r="E414" s="1">
        <f t="shared" si="129"/>
        <v>0</v>
      </c>
      <c r="F414" s="1" t="str">
        <f t="shared" si="136"/>
        <v xml:space="preserve">  </v>
      </c>
      <c r="G414" s="1" t="str">
        <f t="shared" si="137"/>
        <v xml:space="preserve">  </v>
      </c>
      <c r="I414" s="8"/>
      <c r="J414" s="7" t="str">
        <f t="shared" si="138"/>
        <v xml:space="preserve">  </v>
      </c>
      <c r="K414" s="2" t="str">
        <f t="shared" si="145"/>
        <v xml:space="preserve">  </v>
      </c>
      <c r="L414" s="3" t="str">
        <f t="shared" si="139"/>
        <v xml:space="preserve">  </v>
      </c>
      <c r="M414" s="3" t="str">
        <f t="shared" si="146"/>
        <v xml:space="preserve">  </v>
      </c>
      <c r="N414" s="3" t="str">
        <f t="shared" si="130"/>
        <v xml:space="preserve">  </v>
      </c>
      <c r="O414" s="3" t="str">
        <f t="shared" si="140"/>
        <v xml:space="preserve">  </v>
      </c>
      <c r="P414" s="3" t="str">
        <f t="shared" si="132"/>
        <v xml:space="preserve">  </v>
      </c>
      <c r="Q414" s="4"/>
      <c r="R414" s="9"/>
      <c r="S414" s="6" t="str">
        <f t="shared" si="141"/>
        <v xml:space="preserve">  </v>
      </c>
      <c r="T414" s="5" t="str">
        <f t="shared" si="133"/>
        <v xml:space="preserve">  </v>
      </c>
      <c r="U414" s="9"/>
      <c r="V414" s="2" t="str">
        <f t="shared" si="142"/>
        <v xml:space="preserve">  </v>
      </c>
      <c r="W414" s="2" t="str">
        <f t="shared" si="134"/>
        <v xml:space="preserve">  </v>
      </c>
      <c r="X414" s="4"/>
      <c r="Y414" s="1" t="str">
        <f t="shared" si="147"/>
        <v xml:space="preserve">  </v>
      </c>
      <c r="Z414" s="1" t="str">
        <f t="shared" si="143"/>
        <v xml:space="preserve">  </v>
      </c>
      <c r="AA414" s="3" t="str">
        <f t="shared" si="131"/>
        <v xml:space="preserve">  </v>
      </c>
      <c r="AB414" s="3" t="str">
        <f t="shared" si="148"/>
        <v xml:space="preserve">  </v>
      </c>
      <c r="AC414" s="3" t="str">
        <f t="shared" si="149"/>
        <v xml:space="preserve">  </v>
      </c>
      <c r="AD414" s="4"/>
    </row>
    <row r="415" spans="2:30" x14ac:dyDescent="0.25">
      <c r="B415" t="str">
        <f t="shared" si="135"/>
        <v xml:space="preserve">  </v>
      </c>
      <c r="C415" s="4"/>
      <c r="D415" s="1" t="str">
        <f t="shared" si="144"/>
        <v xml:space="preserve">  </v>
      </c>
      <c r="E415" s="1">
        <f t="shared" si="129"/>
        <v>0</v>
      </c>
      <c r="F415" s="1" t="str">
        <f t="shared" si="136"/>
        <v xml:space="preserve">  </v>
      </c>
      <c r="G415" s="1" t="str">
        <f t="shared" si="137"/>
        <v xml:space="preserve">  </v>
      </c>
      <c r="I415" s="8"/>
      <c r="J415" s="7" t="str">
        <f t="shared" si="138"/>
        <v xml:space="preserve">  </v>
      </c>
      <c r="K415" s="2" t="str">
        <f t="shared" si="145"/>
        <v xml:space="preserve">  </v>
      </c>
      <c r="L415" s="3" t="str">
        <f t="shared" si="139"/>
        <v xml:space="preserve">  </v>
      </c>
      <c r="M415" s="3" t="str">
        <f t="shared" si="146"/>
        <v xml:space="preserve">  </v>
      </c>
      <c r="N415" s="3" t="str">
        <f t="shared" si="130"/>
        <v xml:space="preserve">  </v>
      </c>
      <c r="O415" s="3" t="str">
        <f t="shared" si="140"/>
        <v xml:space="preserve">  </v>
      </c>
      <c r="P415" s="3" t="str">
        <f t="shared" si="132"/>
        <v xml:space="preserve">  </v>
      </c>
      <c r="Q415" s="4"/>
      <c r="R415" s="9"/>
      <c r="S415" s="6" t="str">
        <f t="shared" si="141"/>
        <v xml:space="preserve">  </v>
      </c>
      <c r="T415" s="5" t="str">
        <f t="shared" si="133"/>
        <v xml:space="preserve">  </v>
      </c>
      <c r="U415" s="9"/>
      <c r="V415" s="2" t="str">
        <f t="shared" si="142"/>
        <v xml:space="preserve">  </v>
      </c>
      <c r="W415" s="2" t="str">
        <f t="shared" si="134"/>
        <v xml:space="preserve">  </v>
      </c>
      <c r="X415" s="4"/>
      <c r="Y415" s="1" t="str">
        <f t="shared" si="147"/>
        <v xml:space="preserve">  </v>
      </c>
      <c r="Z415" s="1" t="str">
        <f t="shared" si="143"/>
        <v xml:space="preserve">  </v>
      </c>
      <c r="AA415" s="3" t="str">
        <f t="shared" si="131"/>
        <v xml:space="preserve">  </v>
      </c>
      <c r="AB415" s="3" t="str">
        <f t="shared" si="148"/>
        <v xml:space="preserve">  </v>
      </c>
      <c r="AC415" s="3" t="str">
        <f t="shared" si="149"/>
        <v xml:space="preserve">  </v>
      </c>
      <c r="AD415" s="4"/>
    </row>
    <row r="416" spans="2:30" x14ac:dyDescent="0.25">
      <c r="B416" t="str">
        <f t="shared" si="135"/>
        <v xml:space="preserve">  </v>
      </c>
      <c r="C416" s="4"/>
      <c r="D416" s="1" t="str">
        <f t="shared" si="144"/>
        <v xml:space="preserve">  </v>
      </c>
      <c r="E416" s="1">
        <f t="shared" si="129"/>
        <v>0</v>
      </c>
      <c r="F416" s="1" t="str">
        <f t="shared" si="136"/>
        <v xml:space="preserve">  </v>
      </c>
      <c r="G416" s="1" t="str">
        <f t="shared" si="137"/>
        <v xml:space="preserve">  </v>
      </c>
      <c r="I416" s="8"/>
      <c r="J416" s="7" t="str">
        <f t="shared" si="138"/>
        <v xml:space="preserve">  </v>
      </c>
      <c r="K416" s="2" t="str">
        <f t="shared" si="145"/>
        <v xml:space="preserve">  </v>
      </c>
      <c r="L416" s="3" t="str">
        <f t="shared" si="139"/>
        <v xml:space="preserve">  </v>
      </c>
      <c r="M416" s="3" t="str">
        <f t="shared" si="146"/>
        <v xml:space="preserve">  </v>
      </c>
      <c r="N416" s="3" t="str">
        <f t="shared" si="130"/>
        <v xml:space="preserve">  </v>
      </c>
      <c r="O416" s="3" t="str">
        <f t="shared" si="140"/>
        <v xml:space="preserve">  </v>
      </c>
      <c r="P416" s="3" t="str">
        <f t="shared" si="132"/>
        <v xml:space="preserve">  </v>
      </c>
      <c r="Q416" s="4"/>
      <c r="R416" s="9"/>
      <c r="S416" s="6" t="str">
        <f t="shared" si="141"/>
        <v xml:space="preserve">  </v>
      </c>
      <c r="T416" s="5" t="str">
        <f t="shared" si="133"/>
        <v xml:space="preserve">  </v>
      </c>
      <c r="U416" s="9"/>
      <c r="V416" s="2" t="str">
        <f t="shared" si="142"/>
        <v xml:space="preserve">  </v>
      </c>
      <c r="W416" s="2" t="str">
        <f t="shared" si="134"/>
        <v xml:space="preserve">  </v>
      </c>
      <c r="X416" s="4"/>
      <c r="Y416" s="1" t="str">
        <f t="shared" si="147"/>
        <v xml:space="preserve">  </v>
      </c>
      <c r="Z416" s="1" t="str">
        <f t="shared" si="143"/>
        <v xml:space="preserve">  </v>
      </c>
      <c r="AA416" s="3" t="str">
        <f t="shared" si="131"/>
        <v xml:space="preserve">  </v>
      </c>
      <c r="AB416" s="3" t="str">
        <f t="shared" si="148"/>
        <v xml:space="preserve">  </v>
      </c>
      <c r="AC416" s="3" t="str">
        <f t="shared" si="149"/>
        <v xml:space="preserve">  </v>
      </c>
      <c r="AD416" s="4"/>
    </row>
    <row r="417" spans="2:30" x14ac:dyDescent="0.25">
      <c r="B417" t="str">
        <f t="shared" si="135"/>
        <v xml:space="preserve">  </v>
      </c>
      <c r="C417" s="4"/>
      <c r="D417" s="1" t="str">
        <f t="shared" si="144"/>
        <v xml:space="preserve">  </v>
      </c>
      <c r="E417" s="1">
        <f t="shared" si="129"/>
        <v>0</v>
      </c>
      <c r="F417" s="1" t="str">
        <f t="shared" si="136"/>
        <v xml:space="preserve">  </v>
      </c>
      <c r="G417" s="1" t="str">
        <f t="shared" si="137"/>
        <v xml:space="preserve">  </v>
      </c>
      <c r="I417" s="8"/>
      <c r="J417" s="7" t="str">
        <f t="shared" si="138"/>
        <v xml:space="preserve">  </v>
      </c>
      <c r="K417" s="2" t="str">
        <f t="shared" si="145"/>
        <v xml:space="preserve">  </v>
      </c>
      <c r="L417" s="3" t="str">
        <f t="shared" si="139"/>
        <v xml:space="preserve">  </v>
      </c>
      <c r="M417" s="3" t="str">
        <f t="shared" si="146"/>
        <v xml:space="preserve">  </v>
      </c>
      <c r="N417" s="3" t="str">
        <f t="shared" si="130"/>
        <v xml:space="preserve">  </v>
      </c>
      <c r="O417" s="3" t="str">
        <f t="shared" si="140"/>
        <v xml:space="preserve">  </v>
      </c>
      <c r="P417" s="3" t="str">
        <f t="shared" si="132"/>
        <v xml:space="preserve">  </v>
      </c>
      <c r="Q417" s="4"/>
      <c r="R417" s="9"/>
      <c r="S417" s="6" t="str">
        <f t="shared" si="141"/>
        <v xml:space="preserve">  </v>
      </c>
      <c r="T417" s="5" t="str">
        <f t="shared" si="133"/>
        <v xml:space="preserve">  </v>
      </c>
      <c r="U417" s="9"/>
      <c r="V417" s="2" t="str">
        <f t="shared" si="142"/>
        <v xml:space="preserve">  </v>
      </c>
      <c r="W417" s="2" t="str">
        <f t="shared" si="134"/>
        <v xml:space="preserve">  </v>
      </c>
      <c r="X417" s="4"/>
      <c r="Y417" s="1" t="str">
        <f t="shared" si="147"/>
        <v xml:space="preserve">  </v>
      </c>
      <c r="Z417" s="1" t="str">
        <f t="shared" si="143"/>
        <v xml:space="preserve">  </v>
      </c>
      <c r="AA417" s="3" t="str">
        <f t="shared" si="131"/>
        <v xml:space="preserve">  </v>
      </c>
      <c r="AB417" s="3" t="str">
        <f t="shared" si="148"/>
        <v xml:space="preserve">  </v>
      </c>
      <c r="AC417" s="3" t="str">
        <f t="shared" si="149"/>
        <v xml:space="preserve">  </v>
      </c>
      <c r="AD417" s="4"/>
    </row>
    <row r="418" spans="2:30" x14ac:dyDescent="0.25">
      <c r="B418" t="str">
        <f t="shared" si="135"/>
        <v xml:space="preserve">  </v>
      </c>
      <c r="C418" s="4"/>
      <c r="D418" s="1" t="str">
        <f t="shared" si="144"/>
        <v xml:space="preserve">  </v>
      </c>
      <c r="E418" s="1">
        <f t="shared" si="129"/>
        <v>0</v>
      </c>
      <c r="F418" s="1" t="str">
        <f t="shared" si="136"/>
        <v xml:space="preserve">  </v>
      </c>
      <c r="G418" s="1" t="str">
        <f t="shared" si="137"/>
        <v xml:space="preserve">  </v>
      </c>
      <c r="I418" s="8"/>
      <c r="J418" s="7" t="str">
        <f t="shared" si="138"/>
        <v xml:space="preserve">  </v>
      </c>
      <c r="K418" s="2" t="str">
        <f t="shared" si="145"/>
        <v xml:space="preserve">  </v>
      </c>
      <c r="L418" s="3" t="str">
        <f t="shared" si="139"/>
        <v xml:space="preserve">  </v>
      </c>
      <c r="M418" s="3" t="str">
        <f t="shared" si="146"/>
        <v xml:space="preserve">  </v>
      </c>
      <c r="N418" s="3" t="str">
        <f t="shared" si="130"/>
        <v xml:space="preserve">  </v>
      </c>
      <c r="O418" s="3" t="str">
        <f t="shared" si="140"/>
        <v xml:space="preserve">  </v>
      </c>
      <c r="P418" s="3" t="str">
        <f t="shared" si="132"/>
        <v xml:space="preserve">  </v>
      </c>
      <c r="Q418" s="4"/>
      <c r="R418" s="9"/>
      <c r="S418" s="6" t="str">
        <f t="shared" si="141"/>
        <v xml:space="preserve">  </v>
      </c>
      <c r="T418" s="5" t="str">
        <f t="shared" si="133"/>
        <v xml:space="preserve">  </v>
      </c>
      <c r="U418" s="9"/>
      <c r="V418" s="2" t="str">
        <f t="shared" si="142"/>
        <v xml:space="preserve">  </v>
      </c>
      <c r="W418" s="2" t="str">
        <f t="shared" si="134"/>
        <v xml:space="preserve">  </v>
      </c>
      <c r="X418" s="4"/>
      <c r="Y418" s="1" t="str">
        <f t="shared" si="147"/>
        <v xml:space="preserve">  </v>
      </c>
      <c r="Z418" s="1" t="str">
        <f t="shared" si="143"/>
        <v xml:space="preserve">  </v>
      </c>
      <c r="AA418" s="3" t="str">
        <f t="shared" si="131"/>
        <v xml:space="preserve">  </v>
      </c>
      <c r="AB418" s="3" t="str">
        <f t="shared" si="148"/>
        <v xml:space="preserve">  </v>
      </c>
      <c r="AC418" s="3" t="str">
        <f t="shared" si="149"/>
        <v xml:space="preserve">  </v>
      </c>
      <c r="AD418" s="4"/>
    </row>
    <row r="419" spans="2:30" x14ac:dyDescent="0.25">
      <c r="B419" t="str">
        <f t="shared" si="135"/>
        <v xml:space="preserve">  </v>
      </c>
      <c r="C419" s="4"/>
      <c r="D419" s="1" t="str">
        <f t="shared" si="144"/>
        <v xml:space="preserve">  </v>
      </c>
      <c r="E419" s="1">
        <f t="shared" si="129"/>
        <v>0</v>
      </c>
      <c r="F419" s="1" t="str">
        <f t="shared" si="136"/>
        <v xml:space="preserve">  </v>
      </c>
      <c r="G419" s="1" t="str">
        <f t="shared" si="137"/>
        <v xml:space="preserve">  </v>
      </c>
      <c r="I419" s="8"/>
      <c r="J419" s="7" t="str">
        <f t="shared" si="138"/>
        <v xml:space="preserve">  </v>
      </c>
      <c r="K419" s="2" t="str">
        <f t="shared" si="145"/>
        <v xml:space="preserve">  </v>
      </c>
      <c r="L419" s="3" t="str">
        <f t="shared" si="139"/>
        <v xml:space="preserve">  </v>
      </c>
      <c r="M419" s="3" t="str">
        <f t="shared" si="146"/>
        <v xml:space="preserve">  </v>
      </c>
      <c r="N419" s="3" t="str">
        <f t="shared" si="130"/>
        <v xml:space="preserve">  </v>
      </c>
      <c r="O419" s="3" t="str">
        <f t="shared" si="140"/>
        <v xml:space="preserve">  </v>
      </c>
      <c r="P419" s="3" t="str">
        <f t="shared" si="132"/>
        <v xml:space="preserve">  </v>
      </c>
      <c r="Q419" s="4"/>
      <c r="R419" s="9"/>
      <c r="S419" s="6" t="str">
        <f t="shared" si="141"/>
        <v xml:space="preserve">  </v>
      </c>
      <c r="T419" s="5" t="str">
        <f t="shared" si="133"/>
        <v xml:space="preserve">  </v>
      </c>
      <c r="U419" s="9"/>
      <c r="V419" s="2" t="str">
        <f t="shared" si="142"/>
        <v xml:space="preserve">  </v>
      </c>
      <c r="W419" s="2" t="str">
        <f t="shared" si="134"/>
        <v xml:space="preserve">  </v>
      </c>
      <c r="X419" s="4"/>
      <c r="Y419" s="1" t="str">
        <f t="shared" si="147"/>
        <v xml:space="preserve">  </v>
      </c>
      <c r="Z419" s="1" t="str">
        <f t="shared" si="143"/>
        <v xml:space="preserve">  </v>
      </c>
      <c r="AA419" s="3" t="str">
        <f t="shared" si="131"/>
        <v xml:space="preserve">  </v>
      </c>
      <c r="AB419" s="3" t="str">
        <f t="shared" si="148"/>
        <v xml:space="preserve">  </v>
      </c>
      <c r="AC419" s="3" t="str">
        <f t="shared" si="149"/>
        <v xml:space="preserve">  </v>
      </c>
      <c r="AD419" s="4"/>
    </row>
    <row r="420" spans="2:30" x14ac:dyDescent="0.25">
      <c r="B420" t="str">
        <f t="shared" si="135"/>
        <v xml:space="preserve">  </v>
      </c>
      <c r="C420" s="4"/>
      <c r="D420" s="1" t="str">
        <f t="shared" si="144"/>
        <v xml:space="preserve">  </v>
      </c>
      <c r="E420" s="1">
        <f t="shared" si="129"/>
        <v>0</v>
      </c>
      <c r="F420" s="1" t="str">
        <f t="shared" si="136"/>
        <v xml:space="preserve">  </v>
      </c>
      <c r="G420" s="1" t="str">
        <f t="shared" si="137"/>
        <v xml:space="preserve">  </v>
      </c>
      <c r="I420" s="8"/>
      <c r="J420" s="7" t="str">
        <f t="shared" si="138"/>
        <v xml:space="preserve">  </v>
      </c>
      <c r="K420" s="2" t="str">
        <f t="shared" si="145"/>
        <v xml:space="preserve">  </v>
      </c>
      <c r="L420" s="3" t="str">
        <f t="shared" si="139"/>
        <v xml:space="preserve">  </v>
      </c>
      <c r="M420" s="3" t="str">
        <f t="shared" si="146"/>
        <v xml:space="preserve">  </v>
      </c>
      <c r="N420" s="3" t="str">
        <f t="shared" si="130"/>
        <v xml:space="preserve">  </v>
      </c>
      <c r="O420" s="3" t="str">
        <f t="shared" si="140"/>
        <v xml:space="preserve">  </v>
      </c>
      <c r="P420" s="3" t="str">
        <f t="shared" si="132"/>
        <v xml:space="preserve">  </v>
      </c>
      <c r="Q420" s="4"/>
      <c r="R420" s="9"/>
      <c r="S420" s="6" t="str">
        <f t="shared" si="141"/>
        <v xml:space="preserve">  </v>
      </c>
      <c r="T420" s="5" t="str">
        <f t="shared" si="133"/>
        <v xml:space="preserve">  </v>
      </c>
      <c r="U420" s="9"/>
      <c r="V420" s="2" t="str">
        <f t="shared" si="142"/>
        <v xml:space="preserve">  </v>
      </c>
      <c r="W420" s="2" t="str">
        <f t="shared" si="134"/>
        <v xml:space="preserve">  </v>
      </c>
      <c r="X420" s="4"/>
      <c r="Y420" s="1" t="str">
        <f t="shared" si="147"/>
        <v xml:space="preserve">  </v>
      </c>
      <c r="Z420" s="1" t="str">
        <f t="shared" si="143"/>
        <v xml:space="preserve">  </v>
      </c>
      <c r="AA420" s="3" t="str">
        <f t="shared" si="131"/>
        <v xml:space="preserve">  </v>
      </c>
      <c r="AB420" s="3" t="str">
        <f t="shared" si="148"/>
        <v xml:space="preserve">  </v>
      </c>
      <c r="AC420" s="3" t="str">
        <f t="shared" si="149"/>
        <v xml:space="preserve">  </v>
      </c>
      <c r="AD420" s="4"/>
    </row>
    <row r="421" spans="2:30" x14ac:dyDescent="0.25">
      <c r="B421" t="str">
        <f t="shared" si="135"/>
        <v xml:space="preserve">  </v>
      </c>
      <c r="C421" s="4"/>
      <c r="D421" s="1" t="str">
        <f t="shared" si="144"/>
        <v xml:space="preserve">  </v>
      </c>
      <c r="E421" s="1">
        <f t="shared" si="129"/>
        <v>0</v>
      </c>
      <c r="F421" s="1" t="str">
        <f t="shared" si="136"/>
        <v xml:space="preserve">  </v>
      </c>
      <c r="G421" s="1" t="str">
        <f t="shared" si="137"/>
        <v xml:space="preserve">  </v>
      </c>
      <c r="I421" s="8"/>
      <c r="J421" s="7" t="str">
        <f t="shared" si="138"/>
        <v xml:space="preserve">  </v>
      </c>
      <c r="K421" s="2" t="str">
        <f t="shared" si="145"/>
        <v xml:space="preserve">  </v>
      </c>
      <c r="L421" s="3" t="str">
        <f t="shared" si="139"/>
        <v xml:space="preserve">  </v>
      </c>
      <c r="M421" s="3" t="str">
        <f t="shared" si="146"/>
        <v xml:space="preserve">  </v>
      </c>
      <c r="N421" s="3" t="str">
        <f t="shared" si="130"/>
        <v xml:space="preserve">  </v>
      </c>
      <c r="O421" s="3" t="str">
        <f t="shared" si="140"/>
        <v xml:space="preserve">  </v>
      </c>
      <c r="P421" s="3" t="str">
        <f t="shared" si="132"/>
        <v xml:space="preserve">  </v>
      </c>
      <c r="Q421" s="4"/>
      <c r="R421" s="9"/>
      <c r="S421" s="6" t="str">
        <f t="shared" si="141"/>
        <v xml:space="preserve">  </v>
      </c>
      <c r="T421" s="5" t="str">
        <f t="shared" si="133"/>
        <v xml:space="preserve">  </v>
      </c>
      <c r="U421" s="9"/>
      <c r="V421" s="2" t="str">
        <f t="shared" si="142"/>
        <v xml:space="preserve">  </v>
      </c>
      <c r="W421" s="2" t="str">
        <f t="shared" si="134"/>
        <v xml:space="preserve">  </v>
      </c>
      <c r="X421" s="4"/>
      <c r="Y421" s="1" t="str">
        <f t="shared" si="147"/>
        <v xml:space="preserve">  </v>
      </c>
      <c r="Z421" s="1" t="str">
        <f t="shared" si="143"/>
        <v xml:space="preserve">  </v>
      </c>
      <c r="AA421" s="3" t="str">
        <f t="shared" si="131"/>
        <v xml:space="preserve">  </v>
      </c>
      <c r="AB421" s="3" t="str">
        <f t="shared" si="148"/>
        <v xml:space="preserve">  </v>
      </c>
      <c r="AC421" s="3" t="str">
        <f t="shared" si="149"/>
        <v xml:space="preserve">  </v>
      </c>
      <c r="AD421" s="4"/>
    </row>
    <row r="422" spans="2:30" x14ac:dyDescent="0.25">
      <c r="B422" t="str">
        <f t="shared" si="135"/>
        <v xml:space="preserve">  </v>
      </c>
      <c r="C422" s="4"/>
      <c r="D422" s="1" t="str">
        <f t="shared" si="144"/>
        <v xml:space="preserve">  </v>
      </c>
      <c r="E422" s="1">
        <f t="shared" si="129"/>
        <v>0</v>
      </c>
      <c r="F422" s="1" t="str">
        <f t="shared" si="136"/>
        <v xml:space="preserve">  </v>
      </c>
      <c r="G422" s="1" t="str">
        <f t="shared" si="137"/>
        <v xml:space="preserve">  </v>
      </c>
      <c r="I422" s="8"/>
      <c r="J422" s="7" t="str">
        <f t="shared" si="138"/>
        <v xml:space="preserve">  </v>
      </c>
      <c r="K422" s="2" t="str">
        <f t="shared" si="145"/>
        <v xml:space="preserve">  </v>
      </c>
      <c r="L422" s="3" t="str">
        <f t="shared" si="139"/>
        <v xml:space="preserve">  </v>
      </c>
      <c r="M422" s="3" t="str">
        <f t="shared" si="146"/>
        <v xml:space="preserve">  </v>
      </c>
      <c r="N422" s="3" t="str">
        <f t="shared" si="130"/>
        <v xml:space="preserve">  </v>
      </c>
      <c r="O422" s="3" t="str">
        <f t="shared" si="140"/>
        <v xml:space="preserve">  </v>
      </c>
      <c r="P422" s="3" t="str">
        <f t="shared" si="132"/>
        <v xml:space="preserve">  </v>
      </c>
      <c r="Q422" s="4"/>
      <c r="R422" s="9"/>
      <c r="S422" s="6" t="str">
        <f t="shared" si="141"/>
        <v xml:space="preserve">  </v>
      </c>
      <c r="T422" s="5" t="str">
        <f t="shared" si="133"/>
        <v xml:space="preserve">  </v>
      </c>
      <c r="U422" s="9"/>
      <c r="V422" s="2" t="str">
        <f t="shared" si="142"/>
        <v xml:space="preserve">  </v>
      </c>
      <c r="W422" s="2" t="str">
        <f t="shared" si="134"/>
        <v xml:space="preserve">  </v>
      </c>
      <c r="X422" s="4"/>
      <c r="Y422" s="1" t="str">
        <f t="shared" si="147"/>
        <v xml:space="preserve">  </v>
      </c>
      <c r="Z422" s="1" t="str">
        <f t="shared" si="143"/>
        <v xml:space="preserve">  </v>
      </c>
      <c r="AA422" s="3" t="str">
        <f t="shared" si="131"/>
        <v xml:space="preserve">  </v>
      </c>
      <c r="AB422" s="3" t="str">
        <f t="shared" si="148"/>
        <v xml:space="preserve">  </v>
      </c>
      <c r="AC422" s="3" t="str">
        <f t="shared" si="149"/>
        <v xml:space="preserve">  </v>
      </c>
      <c r="AD422" s="4"/>
    </row>
    <row r="423" spans="2:30" x14ac:dyDescent="0.25">
      <c r="B423" t="str">
        <f t="shared" si="135"/>
        <v xml:space="preserve">  </v>
      </c>
      <c r="C423" s="4"/>
      <c r="D423" s="1" t="str">
        <f t="shared" si="144"/>
        <v xml:space="preserve">  </v>
      </c>
      <c r="E423" s="1">
        <f t="shared" si="129"/>
        <v>0</v>
      </c>
      <c r="F423" s="1" t="str">
        <f t="shared" si="136"/>
        <v xml:space="preserve">  </v>
      </c>
      <c r="G423" s="1" t="str">
        <f t="shared" si="137"/>
        <v xml:space="preserve">  </v>
      </c>
      <c r="I423" s="8"/>
      <c r="J423" s="7" t="str">
        <f t="shared" si="138"/>
        <v xml:space="preserve">  </v>
      </c>
      <c r="K423" s="2" t="str">
        <f t="shared" si="145"/>
        <v xml:space="preserve">  </v>
      </c>
      <c r="L423" s="3" t="str">
        <f t="shared" si="139"/>
        <v xml:space="preserve">  </v>
      </c>
      <c r="M423" s="3" t="str">
        <f t="shared" si="146"/>
        <v xml:space="preserve">  </v>
      </c>
      <c r="N423" s="3" t="str">
        <f t="shared" si="130"/>
        <v xml:space="preserve">  </v>
      </c>
      <c r="O423" s="3" t="str">
        <f t="shared" si="140"/>
        <v xml:space="preserve">  </v>
      </c>
      <c r="P423" s="3" t="str">
        <f t="shared" si="132"/>
        <v xml:space="preserve">  </v>
      </c>
      <c r="Q423" s="4"/>
      <c r="R423" s="9"/>
      <c r="S423" s="6" t="str">
        <f t="shared" si="141"/>
        <v xml:space="preserve">  </v>
      </c>
      <c r="T423" s="5" t="str">
        <f t="shared" si="133"/>
        <v xml:space="preserve">  </v>
      </c>
      <c r="U423" s="9"/>
      <c r="V423" s="2" t="str">
        <f t="shared" si="142"/>
        <v xml:space="preserve">  </v>
      </c>
      <c r="W423" s="2" t="str">
        <f t="shared" si="134"/>
        <v xml:space="preserve">  </v>
      </c>
      <c r="X423" s="4"/>
      <c r="Y423" s="1" t="str">
        <f t="shared" si="147"/>
        <v xml:space="preserve">  </v>
      </c>
      <c r="Z423" s="1" t="str">
        <f t="shared" si="143"/>
        <v xml:space="preserve">  </v>
      </c>
      <c r="AA423" s="3" t="str">
        <f t="shared" si="131"/>
        <v xml:space="preserve">  </v>
      </c>
      <c r="AB423" s="3" t="str">
        <f t="shared" si="148"/>
        <v xml:space="preserve">  </v>
      </c>
      <c r="AC423" s="3" t="str">
        <f t="shared" si="149"/>
        <v xml:space="preserve">  </v>
      </c>
      <c r="AD423" s="4"/>
    </row>
    <row r="424" spans="2:30" x14ac:dyDescent="0.25">
      <c r="B424" t="str">
        <f t="shared" si="135"/>
        <v xml:space="preserve">  </v>
      </c>
      <c r="C424" s="4"/>
      <c r="D424" s="1" t="str">
        <f t="shared" si="144"/>
        <v xml:space="preserve">  </v>
      </c>
      <c r="E424" s="1">
        <f t="shared" si="129"/>
        <v>0</v>
      </c>
      <c r="F424" s="1" t="str">
        <f t="shared" si="136"/>
        <v xml:space="preserve">  </v>
      </c>
      <c r="G424" s="1" t="str">
        <f t="shared" si="137"/>
        <v xml:space="preserve">  </v>
      </c>
      <c r="I424" s="8"/>
      <c r="J424" s="7" t="str">
        <f t="shared" si="138"/>
        <v xml:space="preserve">  </v>
      </c>
      <c r="K424" s="2" t="str">
        <f t="shared" si="145"/>
        <v xml:space="preserve">  </v>
      </c>
      <c r="L424" s="3" t="str">
        <f t="shared" si="139"/>
        <v xml:space="preserve">  </v>
      </c>
      <c r="M424" s="3" t="str">
        <f t="shared" si="146"/>
        <v xml:space="preserve">  </v>
      </c>
      <c r="N424" s="3" t="str">
        <f t="shared" si="130"/>
        <v xml:space="preserve">  </v>
      </c>
      <c r="O424" s="3" t="str">
        <f t="shared" si="140"/>
        <v xml:space="preserve">  </v>
      </c>
      <c r="P424" s="3" t="str">
        <f t="shared" si="132"/>
        <v xml:space="preserve">  </v>
      </c>
      <c r="Q424" s="4"/>
      <c r="R424" s="9"/>
      <c r="S424" s="6" t="str">
        <f t="shared" si="141"/>
        <v xml:space="preserve">  </v>
      </c>
      <c r="T424" s="5" t="str">
        <f t="shared" si="133"/>
        <v xml:space="preserve">  </v>
      </c>
      <c r="U424" s="9"/>
      <c r="V424" s="2" t="str">
        <f t="shared" si="142"/>
        <v xml:space="preserve">  </v>
      </c>
      <c r="W424" s="2" t="str">
        <f t="shared" si="134"/>
        <v xml:space="preserve">  </v>
      </c>
      <c r="X424" s="4"/>
      <c r="Y424" s="1" t="str">
        <f t="shared" si="147"/>
        <v xml:space="preserve">  </v>
      </c>
      <c r="Z424" s="1" t="str">
        <f t="shared" si="143"/>
        <v xml:space="preserve">  </v>
      </c>
      <c r="AA424" s="3" t="str">
        <f t="shared" si="131"/>
        <v xml:space="preserve">  </v>
      </c>
      <c r="AB424" s="3" t="str">
        <f t="shared" si="148"/>
        <v xml:space="preserve">  </v>
      </c>
      <c r="AC424" s="3" t="str">
        <f t="shared" si="149"/>
        <v xml:space="preserve">  </v>
      </c>
      <c r="AD424" s="4"/>
    </row>
    <row r="425" spans="2:30" x14ac:dyDescent="0.25">
      <c r="B425" t="str">
        <f t="shared" si="135"/>
        <v xml:space="preserve">  </v>
      </c>
      <c r="C425" s="4"/>
      <c r="D425" s="1" t="str">
        <f t="shared" si="144"/>
        <v xml:space="preserve">  </v>
      </c>
      <c r="E425" s="1">
        <f t="shared" si="129"/>
        <v>0</v>
      </c>
      <c r="F425" s="1" t="str">
        <f t="shared" si="136"/>
        <v xml:space="preserve">  </v>
      </c>
      <c r="G425" s="1" t="str">
        <f t="shared" si="137"/>
        <v xml:space="preserve">  </v>
      </c>
      <c r="I425" s="8"/>
      <c r="J425" s="7" t="str">
        <f t="shared" si="138"/>
        <v xml:space="preserve">  </v>
      </c>
      <c r="K425" s="2" t="str">
        <f t="shared" si="145"/>
        <v xml:space="preserve">  </v>
      </c>
      <c r="L425" s="3" t="str">
        <f t="shared" si="139"/>
        <v xml:space="preserve">  </v>
      </c>
      <c r="M425" s="3" t="str">
        <f t="shared" si="146"/>
        <v xml:space="preserve">  </v>
      </c>
      <c r="N425" s="3" t="str">
        <f t="shared" si="130"/>
        <v xml:space="preserve">  </v>
      </c>
      <c r="O425" s="3" t="str">
        <f t="shared" si="140"/>
        <v xml:space="preserve">  </v>
      </c>
      <c r="P425" s="3" t="str">
        <f t="shared" si="132"/>
        <v xml:space="preserve">  </v>
      </c>
      <c r="Q425" s="4"/>
      <c r="R425" s="9"/>
      <c r="S425" s="6" t="str">
        <f t="shared" si="141"/>
        <v xml:space="preserve">  </v>
      </c>
      <c r="T425" s="5" t="str">
        <f t="shared" si="133"/>
        <v xml:space="preserve">  </v>
      </c>
      <c r="U425" s="9"/>
      <c r="V425" s="2" t="str">
        <f t="shared" si="142"/>
        <v xml:space="preserve">  </v>
      </c>
      <c r="W425" s="2" t="str">
        <f t="shared" si="134"/>
        <v xml:space="preserve">  </v>
      </c>
      <c r="X425" s="4"/>
      <c r="Y425" s="1" t="str">
        <f t="shared" si="147"/>
        <v xml:space="preserve">  </v>
      </c>
      <c r="Z425" s="1" t="str">
        <f t="shared" si="143"/>
        <v xml:space="preserve">  </v>
      </c>
      <c r="AA425" s="3" t="str">
        <f t="shared" si="131"/>
        <v xml:space="preserve">  </v>
      </c>
      <c r="AB425" s="3" t="str">
        <f t="shared" si="148"/>
        <v xml:space="preserve">  </v>
      </c>
      <c r="AC425" s="3" t="str">
        <f t="shared" si="149"/>
        <v xml:space="preserve">  </v>
      </c>
      <c r="AD425" s="4"/>
    </row>
    <row r="426" spans="2:30" x14ac:dyDescent="0.25">
      <c r="B426" t="str">
        <f t="shared" si="135"/>
        <v xml:space="preserve">  </v>
      </c>
      <c r="C426" s="4"/>
      <c r="D426" s="1" t="str">
        <f t="shared" si="144"/>
        <v xml:space="preserve">  </v>
      </c>
      <c r="E426" s="1">
        <f t="shared" si="129"/>
        <v>0</v>
      </c>
      <c r="F426" s="1" t="str">
        <f t="shared" si="136"/>
        <v xml:space="preserve">  </v>
      </c>
      <c r="G426" s="1" t="str">
        <f t="shared" si="137"/>
        <v xml:space="preserve">  </v>
      </c>
      <c r="I426" s="8"/>
      <c r="J426" s="7" t="str">
        <f t="shared" si="138"/>
        <v xml:space="preserve">  </v>
      </c>
      <c r="K426" s="2" t="str">
        <f t="shared" si="145"/>
        <v xml:space="preserve">  </v>
      </c>
      <c r="L426" s="3" t="str">
        <f t="shared" si="139"/>
        <v xml:space="preserve">  </v>
      </c>
      <c r="M426" s="3" t="str">
        <f t="shared" si="146"/>
        <v xml:space="preserve">  </v>
      </c>
      <c r="N426" s="3" t="str">
        <f t="shared" si="130"/>
        <v xml:space="preserve">  </v>
      </c>
      <c r="O426" s="3" t="str">
        <f t="shared" si="140"/>
        <v xml:space="preserve">  </v>
      </c>
      <c r="P426" s="3" t="str">
        <f t="shared" si="132"/>
        <v xml:space="preserve">  </v>
      </c>
      <c r="Q426" s="4"/>
      <c r="R426" s="9"/>
      <c r="S426" s="6" t="str">
        <f t="shared" si="141"/>
        <v xml:space="preserve">  </v>
      </c>
      <c r="T426" s="5" t="str">
        <f t="shared" si="133"/>
        <v xml:space="preserve">  </v>
      </c>
      <c r="U426" s="9"/>
      <c r="V426" s="2" t="str">
        <f t="shared" si="142"/>
        <v xml:space="preserve">  </v>
      </c>
      <c r="W426" s="2" t="str">
        <f t="shared" si="134"/>
        <v xml:space="preserve">  </v>
      </c>
      <c r="X426" s="4"/>
      <c r="Y426" s="1" t="str">
        <f t="shared" si="147"/>
        <v xml:space="preserve">  </v>
      </c>
      <c r="Z426" s="1" t="str">
        <f t="shared" si="143"/>
        <v xml:space="preserve">  </v>
      </c>
      <c r="AA426" s="3" t="str">
        <f t="shared" si="131"/>
        <v xml:space="preserve">  </v>
      </c>
      <c r="AB426" s="3" t="str">
        <f t="shared" si="148"/>
        <v xml:space="preserve">  </v>
      </c>
      <c r="AC426" s="3" t="str">
        <f t="shared" si="149"/>
        <v xml:space="preserve">  </v>
      </c>
      <c r="AD426" s="4"/>
    </row>
    <row r="427" spans="2:30" x14ac:dyDescent="0.25">
      <c r="B427" t="str">
        <f t="shared" si="135"/>
        <v xml:space="preserve">  </v>
      </c>
      <c r="C427" s="4"/>
      <c r="D427" s="1" t="str">
        <f t="shared" si="144"/>
        <v xml:space="preserve">  </v>
      </c>
      <c r="E427" s="1">
        <f t="shared" si="129"/>
        <v>0</v>
      </c>
      <c r="F427" s="1" t="str">
        <f t="shared" si="136"/>
        <v xml:space="preserve">  </v>
      </c>
      <c r="G427" s="1" t="str">
        <f t="shared" si="137"/>
        <v xml:space="preserve">  </v>
      </c>
      <c r="I427" s="8"/>
      <c r="J427" s="7" t="str">
        <f t="shared" si="138"/>
        <v xml:space="preserve">  </v>
      </c>
      <c r="K427" s="2" t="str">
        <f t="shared" si="145"/>
        <v xml:space="preserve">  </v>
      </c>
      <c r="L427" s="3" t="str">
        <f t="shared" si="139"/>
        <v xml:space="preserve">  </v>
      </c>
      <c r="M427" s="3" t="str">
        <f t="shared" si="146"/>
        <v xml:space="preserve">  </v>
      </c>
      <c r="N427" s="3" t="str">
        <f t="shared" si="130"/>
        <v xml:space="preserve">  </v>
      </c>
      <c r="O427" s="3" t="str">
        <f t="shared" si="140"/>
        <v xml:space="preserve">  </v>
      </c>
      <c r="P427" s="3" t="str">
        <f t="shared" si="132"/>
        <v xml:space="preserve">  </v>
      </c>
      <c r="Q427" s="4"/>
      <c r="R427" s="9"/>
      <c r="S427" s="6" t="str">
        <f t="shared" si="141"/>
        <v xml:space="preserve">  </v>
      </c>
      <c r="T427" s="5" t="str">
        <f t="shared" si="133"/>
        <v xml:space="preserve">  </v>
      </c>
      <c r="U427" s="9"/>
      <c r="V427" s="2" t="str">
        <f t="shared" si="142"/>
        <v xml:space="preserve">  </v>
      </c>
      <c r="W427" s="2" t="str">
        <f t="shared" si="134"/>
        <v xml:space="preserve">  </v>
      </c>
      <c r="X427" s="4"/>
      <c r="Y427" s="1" t="str">
        <f t="shared" si="147"/>
        <v xml:space="preserve">  </v>
      </c>
      <c r="Z427" s="1" t="str">
        <f t="shared" si="143"/>
        <v xml:space="preserve">  </v>
      </c>
      <c r="AA427" s="3" t="str">
        <f t="shared" si="131"/>
        <v xml:space="preserve">  </v>
      </c>
      <c r="AB427" s="3" t="str">
        <f t="shared" si="148"/>
        <v xml:space="preserve">  </v>
      </c>
      <c r="AC427" s="3" t="str">
        <f t="shared" si="149"/>
        <v xml:space="preserve">  </v>
      </c>
      <c r="AD427" s="4"/>
    </row>
    <row r="428" spans="2:30" x14ac:dyDescent="0.25">
      <c r="B428" t="str">
        <f t="shared" si="135"/>
        <v xml:space="preserve">  </v>
      </c>
      <c r="C428" s="4"/>
      <c r="D428" s="1" t="str">
        <f t="shared" si="144"/>
        <v xml:space="preserve">  </v>
      </c>
      <c r="E428" s="1">
        <f t="shared" si="129"/>
        <v>0</v>
      </c>
      <c r="F428" s="1" t="str">
        <f t="shared" si="136"/>
        <v xml:space="preserve">  </v>
      </c>
      <c r="G428" s="1" t="str">
        <f t="shared" si="137"/>
        <v xml:space="preserve">  </v>
      </c>
      <c r="I428" s="8"/>
      <c r="J428" s="7" t="str">
        <f t="shared" si="138"/>
        <v xml:space="preserve">  </v>
      </c>
      <c r="K428" s="2" t="str">
        <f t="shared" si="145"/>
        <v xml:space="preserve">  </v>
      </c>
      <c r="L428" s="3" t="str">
        <f t="shared" si="139"/>
        <v xml:space="preserve">  </v>
      </c>
      <c r="M428" s="3" t="str">
        <f t="shared" si="146"/>
        <v xml:space="preserve">  </v>
      </c>
      <c r="N428" s="3" t="str">
        <f t="shared" si="130"/>
        <v xml:space="preserve">  </v>
      </c>
      <c r="O428" s="3" t="str">
        <f t="shared" si="140"/>
        <v xml:space="preserve">  </v>
      </c>
      <c r="P428" s="3" t="str">
        <f t="shared" si="132"/>
        <v xml:space="preserve">  </v>
      </c>
      <c r="Q428" s="4"/>
      <c r="R428" s="9"/>
      <c r="S428" s="6" t="str">
        <f t="shared" si="141"/>
        <v xml:space="preserve">  </v>
      </c>
      <c r="T428" s="5" t="str">
        <f t="shared" si="133"/>
        <v xml:space="preserve">  </v>
      </c>
      <c r="U428" s="9"/>
      <c r="V428" s="2" t="str">
        <f t="shared" si="142"/>
        <v xml:space="preserve">  </v>
      </c>
      <c r="W428" s="2" t="str">
        <f t="shared" si="134"/>
        <v xml:space="preserve">  </v>
      </c>
      <c r="X428" s="4"/>
      <c r="Y428" s="1" t="str">
        <f t="shared" si="147"/>
        <v xml:space="preserve">  </v>
      </c>
      <c r="Z428" s="1" t="str">
        <f t="shared" si="143"/>
        <v xml:space="preserve">  </v>
      </c>
      <c r="AA428" s="3" t="str">
        <f t="shared" si="131"/>
        <v xml:space="preserve">  </v>
      </c>
      <c r="AB428" s="3" t="str">
        <f t="shared" si="148"/>
        <v xml:space="preserve">  </v>
      </c>
      <c r="AC428" s="3" t="str">
        <f t="shared" si="149"/>
        <v xml:space="preserve">  </v>
      </c>
      <c r="AD428" s="4"/>
    </row>
    <row r="429" spans="2:30" x14ac:dyDescent="0.25">
      <c r="B429" t="str">
        <f t="shared" si="135"/>
        <v xml:space="preserve">  </v>
      </c>
      <c r="C429" s="4"/>
      <c r="D429" s="1" t="str">
        <f t="shared" si="144"/>
        <v xml:space="preserve">  </v>
      </c>
      <c r="E429" s="1">
        <f t="shared" si="129"/>
        <v>0</v>
      </c>
      <c r="F429" s="1" t="str">
        <f t="shared" si="136"/>
        <v xml:space="preserve">  </v>
      </c>
      <c r="G429" s="1" t="str">
        <f t="shared" si="137"/>
        <v xml:space="preserve">  </v>
      </c>
      <c r="I429" s="8"/>
      <c r="J429" s="7" t="str">
        <f t="shared" si="138"/>
        <v xml:space="preserve">  </v>
      </c>
      <c r="K429" s="2" t="str">
        <f t="shared" si="145"/>
        <v xml:space="preserve">  </v>
      </c>
      <c r="L429" s="3" t="str">
        <f t="shared" si="139"/>
        <v xml:space="preserve">  </v>
      </c>
      <c r="M429" s="3" t="str">
        <f t="shared" si="146"/>
        <v xml:space="preserve">  </v>
      </c>
      <c r="N429" s="3" t="str">
        <f t="shared" si="130"/>
        <v xml:space="preserve">  </v>
      </c>
      <c r="O429" s="3" t="str">
        <f t="shared" si="140"/>
        <v xml:space="preserve">  </v>
      </c>
      <c r="P429" s="3" t="str">
        <f t="shared" si="132"/>
        <v xml:space="preserve">  </v>
      </c>
      <c r="Q429" s="4"/>
      <c r="R429" s="9"/>
      <c r="S429" s="6" t="str">
        <f t="shared" si="141"/>
        <v xml:space="preserve">  </v>
      </c>
      <c r="T429" s="5" t="str">
        <f t="shared" si="133"/>
        <v xml:space="preserve">  </v>
      </c>
      <c r="U429" s="9"/>
      <c r="V429" s="2" t="str">
        <f t="shared" si="142"/>
        <v xml:space="preserve">  </v>
      </c>
      <c r="W429" s="2" t="str">
        <f t="shared" si="134"/>
        <v xml:space="preserve">  </v>
      </c>
      <c r="X429" s="4"/>
      <c r="Y429" s="1" t="str">
        <f t="shared" si="147"/>
        <v xml:space="preserve">  </v>
      </c>
      <c r="Z429" s="1" t="str">
        <f t="shared" si="143"/>
        <v xml:space="preserve">  </v>
      </c>
      <c r="AA429" s="3" t="str">
        <f t="shared" si="131"/>
        <v xml:space="preserve">  </v>
      </c>
      <c r="AB429" s="3" t="str">
        <f t="shared" si="148"/>
        <v xml:space="preserve">  </v>
      </c>
      <c r="AC429" s="3" t="str">
        <f t="shared" si="149"/>
        <v xml:space="preserve">  </v>
      </c>
      <c r="AD429" s="4"/>
    </row>
    <row r="430" spans="2:30" x14ac:dyDescent="0.25">
      <c r="B430" t="str">
        <f t="shared" si="135"/>
        <v xml:space="preserve">  </v>
      </c>
      <c r="C430" s="4"/>
      <c r="D430" s="1" t="str">
        <f t="shared" si="144"/>
        <v xml:space="preserve">  </v>
      </c>
      <c r="E430" s="1">
        <f t="shared" si="129"/>
        <v>0</v>
      </c>
      <c r="F430" s="1" t="str">
        <f t="shared" si="136"/>
        <v xml:space="preserve">  </v>
      </c>
      <c r="G430" s="1" t="str">
        <f t="shared" si="137"/>
        <v xml:space="preserve">  </v>
      </c>
      <c r="I430" s="8"/>
      <c r="J430" s="7" t="str">
        <f t="shared" si="138"/>
        <v xml:space="preserve">  </v>
      </c>
      <c r="K430" s="2" t="str">
        <f t="shared" si="145"/>
        <v xml:space="preserve">  </v>
      </c>
      <c r="L430" s="3" t="str">
        <f t="shared" si="139"/>
        <v xml:space="preserve">  </v>
      </c>
      <c r="M430" s="3" t="str">
        <f t="shared" si="146"/>
        <v xml:space="preserve">  </v>
      </c>
      <c r="N430" s="3" t="str">
        <f t="shared" si="130"/>
        <v xml:space="preserve">  </v>
      </c>
      <c r="O430" s="3" t="str">
        <f t="shared" si="140"/>
        <v xml:space="preserve">  </v>
      </c>
      <c r="P430" s="3" t="str">
        <f t="shared" si="132"/>
        <v xml:space="preserve">  </v>
      </c>
      <c r="Q430" s="4"/>
      <c r="R430" s="9"/>
      <c r="S430" s="6" t="str">
        <f t="shared" si="141"/>
        <v xml:space="preserve">  </v>
      </c>
      <c r="T430" s="5" t="str">
        <f t="shared" si="133"/>
        <v xml:space="preserve">  </v>
      </c>
      <c r="U430" s="9"/>
      <c r="V430" s="2" t="str">
        <f t="shared" si="142"/>
        <v xml:space="preserve">  </v>
      </c>
      <c r="W430" s="2" t="str">
        <f t="shared" si="134"/>
        <v xml:space="preserve">  </v>
      </c>
      <c r="X430" s="4"/>
      <c r="Y430" s="1" t="str">
        <f t="shared" si="147"/>
        <v xml:space="preserve">  </v>
      </c>
      <c r="Z430" s="1" t="str">
        <f t="shared" si="143"/>
        <v xml:space="preserve">  </v>
      </c>
      <c r="AA430" s="3" t="str">
        <f t="shared" si="131"/>
        <v xml:space="preserve">  </v>
      </c>
      <c r="AB430" s="3" t="str">
        <f t="shared" si="148"/>
        <v xml:space="preserve">  </v>
      </c>
      <c r="AC430" s="3" t="str">
        <f t="shared" si="149"/>
        <v xml:space="preserve">  </v>
      </c>
      <c r="AD430" s="4"/>
    </row>
    <row r="431" spans="2:30" x14ac:dyDescent="0.25">
      <c r="B431" t="str">
        <f t="shared" si="135"/>
        <v xml:space="preserve">  </v>
      </c>
      <c r="C431" s="4"/>
      <c r="D431" s="1" t="str">
        <f t="shared" si="144"/>
        <v xml:space="preserve">  </v>
      </c>
      <c r="E431" s="1">
        <f t="shared" si="129"/>
        <v>0</v>
      </c>
      <c r="F431" s="1" t="str">
        <f t="shared" si="136"/>
        <v xml:space="preserve">  </v>
      </c>
      <c r="G431" s="1" t="str">
        <f t="shared" si="137"/>
        <v xml:space="preserve">  </v>
      </c>
      <c r="I431" s="8"/>
      <c r="J431" s="7" t="str">
        <f t="shared" si="138"/>
        <v xml:space="preserve">  </v>
      </c>
      <c r="K431" s="2" t="str">
        <f t="shared" si="145"/>
        <v xml:space="preserve">  </v>
      </c>
      <c r="L431" s="3" t="str">
        <f t="shared" si="139"/>
        <v xml:space="preserve">  </v>
      </c>
      <c r="M431" s="3" t="str">
        <f t="shared" si="146"/>
        <v xml:space="preserve">  </v>
      </c>
      <c r="N431" s="3" t="str">
        <f t="shared" si="130"/>
        <v xml:space="preserve">  </v>
      </c>
      <c r="O431" s="3" t="str">
        <f t="shared" si="140"/>
        <v xml:space="preserve">  </v>
      </c>
      <c r="P431" s="3" t="str">
        <f t="shared" si="132"/>
        <v xml:space="preserve">  </v>
      </c>
      <c r="Q431" s="4"/>
      <c r="R431" s="9"/>
      <c r="S431" s="6" t="str">
        <f t="shared" si="141"/>
        <v xml:space="preserve">  </v>
      </c>
      <c r="T431" s="5" t="str">
        <f t="shared" si="133"/>
        <v xml:space="preserve">  </v>
      </c>
      <c r="U431" s="9"/>
      <c r="V431" s="2" t="str">
        <f t="shared" si="142"/>
        <v xml:space="preserve">  </v>
      </c>
      <c r="W431" s="2" t="str">
        <f t="shared" si="134"/>
        <v xml:space="preserve">  </v>
      </c>
      <c r="X431" s="4"/>
      <c r="Y431" s="1" t="str">
        <f t="shared" si="147"/>
        <v xml:space="preserve">  </v>
      </c>
      <c r="Z431" s="1" t="str">
        <f t="shared" si="143"/>
        <v xml:space="preserve">  </v>
      </c>
      <c r="AA431" s="3" t="str">
        <f t="shared" si="131"/>
        <v xml:space="preserve">  </v>
      </c>
      <c r="AB431" s="3" t="str">
        <f t="shared" si="148"/>
        <v xml:space="preserve">  </v>
      </c>
      <c r="AC431" s="3" t="str">
        <f t="shared" si="149"/>
        <v xml:space="preserve">  </v>
      </c>
      <c r="AD431" s="4"/>
    </row>
    <row r="432" spans="2:30" x14ac:dyDescent="0.25">
      <c r="B432" t="str">
        <f t="shared" si="135"/>
        <v xml:space="preserve">  </v>
      </c>
      <c r="C432" s="4"/>
      <c r="D432" s="1" t="str">
        <f t="shared" si="144"/>
        <v xml:space="preserve">  </v>
      </c>
      <c r="E432" s="1">
        <f t="shared" si="129"/>
        <v>0</v>
      </c>
      <c r="F432" s="1" t="str">
        <f t="shared" si="136"/>
        <v xml:space="preserve">  </v>
      </c>
      <c r="G432" s="1" t="str">
        <f t="shared" si="137"/>
        <v xml:space="preserve">  </v>
      </c>
      <c r="I432" s="8"/>
      <c r="J432" s="7" t="str">
        <f t="shared" si="138"/>
        <v xml:space="preserve">  </v>
      </c>
      <c r="K432" s="2" t="str">
        <f t="shared" si="145"/>
        <v xml:space="preserve">  </v>
      </c>
      <c r="L432" s="3" t="str">
        <f t="shared" si="139"/>
        <v xml:space="preserve">  </v>
      </c>
      <c r="M432" s="3" t="str">
        <f t="shared" si="146"/>
        <v xml:space="preserve">  </v>
      </c>
      <c r="N432" s="3" t="str">
        <f t="shared" si="130"/>
        <v xml:space="preserve">  </v>
      </c>
      <c r="O432" s="3" t="str">
        <f t="shared" si="140"/>
        <v xml:space="preserve">  </v>
      </c>
      <c r="P432" s="3" t="str">
        <f t="shared" si="132"/>
        <v xml:space="preserve">  </v>
      </c>
      <c r="Q432" s="4"/>
      <c r="R432" s="9"/>
      <c r="S432" s="6" t="str">
        <f t="shared" si="141"/>
        <v xml:space="preserve">  </v>
      </c>
      <c r="T432" s="5" t="str">
        <f t="shared" si="133"/>
        <v xml:space="preserve">  </v>
      </c>
      <c r="U432" s="9"/>
      <c r="V432" s="2" t="str">
        <f t="shared" si="142"/>
        <v xml:space="preserve">  </v>
      </c>
      <c r="W432" s="2" t="str">
        <f t="shared" si="134"/>
        <v xml:space="preserve">  </v>
      </c>
      <c r="X432" s="4"/>
      <c r="Y432" s="1" t="str">
        <f t="shared" si="147"/>
        <v xml:space="preserve">  </v>
      </c>
      <c r="Z432" s="1" t="str">
        <f t="shared" si="143"/>
        <v xml:space="preserve">  </v>
      </c>
      <c r="AA432" s="3" t="str">
        <f t="shared" si="131"/>
        <v xml:space="preserve">  </v>
      </c>
      <c r="AB432" s="3" t="str">
        <f t="shared" si="148"/>
        <v xml:space="preserve">  </v>
      </c>
      <c r="AC432" s="3" t="str">
        <f t="shared" si="149"/>
        <v xml:space="preserve">  </v>
      </c>
      <c r="AD432" s="4"/>
    </row>
    <row r="433" spans="2:30" x14ac:dyDescent="0.25">
      <c r="B433" t="str">
        <f t="shared" si="135"/>
        <v xml:space="preserve">  </v>
      </c>
      <c r="C433" s="4"/>
      <c r="D433" s="1" t="str">
        <f t="shared" si="144"/>
        <v xml:space="preserve">  </v>
      </c>
      <c r="E433" s="1">
        <f t="shared" si="129"/>
        <v>0</v>
      </c>
      <c r="F433" s="1" t="str">
        <f t="shared" si="136"/>
        <v xml:space="preserve">  </v>
      </c>
      <c r="G433" s="1" t="str">
        <f t="shared" si="137"/>
        <v xml:space="preserve">  </v>
      </c>
      <c r="I433" s="8"/>
      <c r="J433" s="7" t="str">
        <f t="shared" si="138"/>
        <v xml:space="preserve">  </v>
      </c>
      <c r="K433" s="2" t="str">
        <f t="shared" si="145"/>
        <v xml:space="preserve">  </v>
      </c>
      <c r="L433" s="3" t="str">
        <f t="shared" si="139"/>
        <v xml:space="preserve">  </v>
      </c>
      <c r="M433" s="3" t="str">
        <f t="shared" si="146"/>
        <v xml:space="preserve">  </v>
      </c>
      <c r="N433" s="3" t="str">
        <f t="shared" si="130"/>
        <v xml:space="preserve">  </v>
      </c>
      <c r="O433" s="3" t="str">
        <f t="shared" si="140"/>
        <v xml:space="preserve">  </v>
      </c>
      <c r="P433" s="3" t="str">
        <f t="shared" si="132"/>
        <v xml:space="preserve">  </v>
      </c>
      <c r="Q433" s="4"/>
      <c r="R433" s="9"/>
      <c r="S433" s="6" t="str">
        <f t="shared" si="141"/>
        <v xml:space="preserve">  </v>
      </c>
      <c r="T433" s="5" t="str">
        <f t="shared" si="133"/>
        <v xml:space="preserve">  </v>
      </c>
      <c r="U433" s="9"/>
      <c r="V433" s="2" t="str">
        <f t="shared" si="142"/>
        <v xml:space="preserve">  </v>
      </c>
      <c r="W433" s="2" t="str">
        <f t="shared" si="134"/>
        <v xml:space="preserve">  </v>
      </c>
      <c r="X433" s="4"/>
      <c r="Y433" s="1" t="str">
        <f t="shared" si="147"/>
        <v xml:space="preserve">  </v>
      </c>
      <c r="Z433" s="1" t="str">
        <f t="shared" si="143"/>
        <v xml:space="preserve">  </v>
      </c>
      <c r="AA433" s="3" t="str">
        <f t="shared" si="131"/>
        <v xml:space="preserve">  </v>
      </c>
      <c r="AB433" s="3" t="str">
        <f t="shared" si="148"/>
        <v xml:space="preserve">  </v>
      </c>
      <c r="AC433" s="3" t="str">
        <f t="shared" si="149"/>
        <v xml:space="preserve">  </v>
      </c>
      <c r="AD433" s="4"/>
    </row>
    <row r="434" spans="2:30" x14ac:dyDescent="0.25">
      <c r="B434" t="str">
        <f t="shared" si="135"/>
        <v xml:space="preserve">  </v>
      </c>
      <c r="C434" s="4"/>
      <c r="D434" s="1" t="str">
        <f t="shared" si="144"/>
        <v xml:space="preserve">  </v>
      </c>
      <c r="E434" s="1">
        <f t="shared" si="129"/>
        <v>0</v>
      </c>
      <c r="F434" s="1" t="str">
        <f t="shared" si="136"/>
        <v xml:space="preserve">  </v>
      </c>
      <c r="G434" s="1" t="str">
        <f t="shared" si="137"/>
        <v xml:space="preserve">  </v>
      </c>
      <c r="I434" s="8"/>
      <c r="J434" s="7" t="str">
        <f t="shared" si="138"/>
        <v xml:space="preserve">  </v>
      </c>
      <c r="K434" s="2" t="str">
        <f t="shared" si="145"/>
        <v xml:space="preserve">  </v>
      </c>
      <c r="L434" s="3" t="str">
        <f t="shared" si="139"/>
        <v xml:space="preserve">  </v>
      </c>
      <c r="M434" s="3" t="str">
        <f t="shared" si="146"/>
        <v xml:space="preserve">  </v>
      </c>
      <c r="N434" s="3" t="str">
        <f t="shared" si="130"/>
        <v xml:space="preserve">  </v>
      </c>
      <c r="O434" s="3" t="str">
        <f t="shared" si="140"/>
        <v xml:space="preserve">  </v>
      </c>
      <c r="P434" s="3" t="str">
        <f t="shared" si="132"/>
        <v xml:space="preserve">  </v>
      </c>
      <c r="Q434" s="4"/>
      <c r="R434" s="9"/>
      <c r="S434" s="6" t="str">
        <f t="shared" si="141"/>
        <v xml:space="preserve">  </v>
      </c>
      <c r="T434" s="5" t="str">
        <f t="shared" si="133"/>
        <v xml:space="preserve">  </v>
      </c>
      <c r="U434" s="9"/>
      <c r="V434" s="2" t="str">
        <f t="shared" si="142"/>
        <v xml:space="preserve">  </v>
      </c>
      <c r="W434" s="2" t="str">
        <f t="shared" si="134"/>
        <v xml:space="preserve">  </v>
      </c>
      <c r="X434" s="4"/>
      <c r="Y434" s="1" t="str">
        <f t="shared" si="147"/>
        <v xml:space="preserve">  </v>
      </c>
      <c r="Z434" s="1" t="str">
        <f t="shared" si="143"/>
        <v xml:space="preserve">  </v>
      </c>
      <c r="AA434" s="3" t="str">
        <f t="shared" si="131"/>
        <v xml:space="preserve">  </v>
      </c>
      <c r="AB434" s="3" t="str">
        <f t="shared" si="148"/>
        <v xml:space="preserve">  </v>
      </c>
      <c r="AC434" s="3" t="str">
        <f t="shared" si="149"/>
        <v xml:space="preserve">  </v>
      </c>
      <c r="AD434" s="4"/>
    </row>
    <row r="435" spans="2:30" x14ac:dyDescent="0.25">
      <c r="B435" t="str">
        <f t="shared" si="135"/>
        <v xml:space="preserve">  </v>
      </c>
      <c r="C435" s="4"/>
      <c r="D435" s="1" t="str">
        <f t="shared" si="144"/>
        <v xml:space="preserve">  </v>
      </c>
      <c r="E435" s="1">
        <f t="shared" si="129"/>
        <v>0</v>
      </c>
      <c r="F435" s="1" t="str">
        <f t="shared" si="136"/>
        <v xml:space="preserve">  </v>
      </c>
      <c r="G435" s="1" t="str">
        <f t="shared" si="137"/>
        <v xml:space="preserve">  </v>
      </c>
      <c r="I435" s="8"/>
      <c r="J435" s="7" t="str">
        <f t="shared" si="138"/>
        <v xml:space="preserve">  </v>
      </c>
      <c r="K435" s="2" t="str">
        <f t="shared" si="145"/>
        <v xml:space="preserve">  </v>
      </c>
      <c r="L435" s="3" t="str">
        <f t="shared" si="139"/>
        <v xml:space="preserve">  </v>
      </c>
      <c r="M435" s="3" t="str">
        <f t="shared" si="146"/>
        <v xml:space="preserve">  </v>
      </c>
      <c r="N435" s="3" t="str">
        <f t="shared" si="130"/>
        <v xml:space="preserve">  </v>
      </c>
      <c r="O435" s="3" t="str">
        <f t="shared" si="140"/>
        <v xml:space="preserve">  </v>
      </c>
      <c r="P435" s="3" t="str">
        <f t="shared" si="132"/>
        <v xml:space="preserve">  </v>
      </c>
      <c r="Q435" s="4"/>
      <c r="R435" s="9"/>
      <c r="S435" s="6" t="str">
        <f t="shared" si="141"/>
        <v xml:space="preserve">  </v>
      </c>
      <c r="T435" s="5" t="str">
        <f t="shared" si="133"/>
        <v xml:space="preserve">  </v>
      </c>
      <c r="U435" s="9"/>
      <c r="V435" s="2" t="str">
        <f t="shared" si="142"/>
        <v xml:space="preserve">  </v>
      </c>
      <c r="W435" s="2" t="str">
        <f t="shared" si="134"/>
        <v xml:space="preserve">  </v>
      </c>
      <c r="X435" s="4"/>
      <c r="Y435" s="1" t="str">
        <f t="shared" si="147"/>
        <v xml:space="preserve">  </v>
      </c>
      <c r="Z435" s="1" t="str">
        <f t="shared" si="143"/>
        <v xml:space="preserve">  </v>
      </c>
      <c r="AA435" s="3" t="str">
        <f t="shared" si="131"/>
        <v xml:space="preserve">  </v>
      </c>
      <c r="AB435" s="3" t="str">
        <f t="shared" si="148"/>
        <v xml:space="preserve">  </v>
      </c>
      <c r="AC435" s="3" t="str">
        <f t="shared" si="149"/>
        <v xml:space="preserve">  </v>
      </c>
      <c r="AD435" s="4"/>
    </row>
    <row r="436" spans="2:30" x14ac:dyDescent="0.25">
      <c r="B436" t="str">
        <f t="shared" si="135"/>
        <v xml:space="preserve">  </v>
      </c>
      <c r="C436" s="4"/>
      <c r="D436" s="1" t="str">
        <f t="shared" si="144"/>
        <v xml:space="preserve">  </v>
      </c>
      <c r="E436" s="1">
        <f t="shared" si="129"/>
        <v>0</v>
      </c>
      <c r="F436" s="1" t="str">
        <f t="shared" si="136"/>
        <v xml:space="preserve">  </v>
      </c>
      <c r="G436" s="1" t="str">
        <f t="shared" si="137"/>
        <v xml:space="preserve">  </v>
      </c>
      <c r="I436" s="8"/>
      <c r="J436" s="7" t="str">
        <f t="shared" si="138"/>
        <v xml:space="preserve">  </v>
      </c>
      <c r="K436" s="2" t="str">
        <f t="shared" si="145"/>
        <v xml:space="preserve">  </v>
      </c>
      <c r="L436" s="3" t="str">
        <f t="shared" si="139"/>
        <v xml:space="preserve">  </v>
      </c>
      <c r="M436" s="3" t="str">
        <f t="shared" si="146"/>
        <v xml:space="preserve">  </v>
      </c>
      <c r="N436" s="3" t="str">
        <f t="shared" si="130"/>
        <v xml:space="preserve">  </v>
      </c>
      <c r="O436" s="3" t="str">
        <f t="shared" si="140"/>
        <v xml:space="preserve">  </v>
      </c>
      <c r="P436" s="3" t="str">
        <f t="shared" si="132"/>
        <v xml:space="preserve">  </v>
      </c>
      <c r="Q436" s="4"/>
      <c r="R436" s="9"/>
      <c r="S436" s="6" t="str">
        <f t="shared" si="141"/>
        <v xml:space="preserve">  </v>
      </c>
      <c r="T436" s="5" t="str">
        <f t="shared" si="133"/>
        <v xml:space="preserve">  </v>
      </c>
      <c r="U436" s="9"/>
      <c r="V436" s="2" t="str">
        <f t="shared" si="142"/>
        <v xml:space="preserve">  </v>
      </c>
      <c r="W436" s="2" t="str">
        <f t="shared" si="134"/>
        <v xml:space="preserve">  </v>
      </c>
      <c r="X436" s="4"/>
      <c r="Y436" s="1" t="str">
        <f t="shared" si="147"/>
        <v xml:space="preserve">  </v>
      </c>
      <c r="Z436" s="1" t="str">
        <f t="shared" si="143"/>
        <v xml:space="preserve">  </v>
      </c>
      <c r="AA436" s="3" t="str">
        <f t="shared" si="131"/>
        <v xml:space="preserve">  </v>
      </c>
      <c r="AB436" s="3" t="str">
        <f t="shared" si="148"/>
        <v xml:space="preserve">  </v>
      </c>
      <c r="AC436" s="3" t="str">
        <f t="shared" si="149"/>
        <v xml:space="preserve">  </v>
      </c>
      <c r="AD436" s="4"/>
    </row>
    <row r="437" spans="2:30" x14ac:dyDescent="0.25">
      <c r="B437" t="str">
        <f t="shared" si="135"/>
        <v xml:space="preserve">  </v>
      </c>
      <c r="C437" s="4"/>
      <c r="D437" s="1" t="str">
        <f t="shared" si="144"/>
        <v xml:space="preserve">  </v>
      </c>
      <c r="E437" s="1">
        <f t="shared" si="129"/>
        <v>0</v>
      </c>
      <c r="F437" s="1" t="str">
        <f t="shared" si="136"/>
        <v xml:space="preserve">  </v>
      </c>
      <c r="G437" s="1" t="str">
        <f t="shared" si="137"/>
        <v xml:space="preserve">  </v>
      </c>
      <c r="I437" s="8"/>
      <c r="J437" s="7" t="str">
        <f t="shared" si="138"/>
        <v xml:space="preserve">  </v>
      </c>
      <c r="K437" s="2" t="str">
        <f t="shared" si="145"/>
        <v xml:space="preserve">  </v>
      </c>
      <c r="L437" s="3" t="str">
        <f t="shared" si="139"/>
        <v xml:space="preserve">  </v>
      </c>
      <c r="M437" s="3" t="str">
        <f t="shared" si="146"/>
        <v xml:space="preserve">  </v>
      </c>
      <c r="N437" s="3" t="str">
        <f t="shared" si="130"/>
        <v xml:space="preserve">  </v>
      </c>
      <c r="O437" s="3" t="str">
        <f t="shared" si="140"/>
        <v xml:space="preserve">  </v>
      </c>
      <c r="P437" s="3" t="str">
        <f t="shared" si="132"/>
        <v xml:space="preserve">  </v>
      </c>
      <c r="Q437" s="4"/>
      <c r="R437" s="9"/>
      <c r="S437" s="6" t="str">
        <f t="shared" si="141"/>
        <v xml:space="preserve">  </v>
      </c>
      <c r="T437" s="5" t="str">
        <f t="shared" si="133"/>
        <v xml:space="preserve">  </v>
      </c>
      <c r="U437" s="9"/>
      <c r="V437" s="2" t="str">
        <f t="shared" si="142"/>
        <v xml:space="preserve">  </v>
      </c>
      <c r="W437" s="2" t="str">
        <f t="shared" si="134"/>
        <v xml:space="preserve">  </v>
      </c>
      <c r="X437" s="4"/>
      <c r="Y437" s="1" t="str">
        <f t="shared" si="147"/>
        <v xml:space="preserve">  </v>
      </c>
      <c r="Z437" s="1" t="str">
        <f t="shared" si="143"/>
        <v xml:space="preserve">  </v>
      </c>
      <c r="AA437" s="3" t="str">
        <f t="shared" si="131"/>
        <v xml:space="preserve">  </v>
      </c>
      <c r="AB437" s="3" t="str">
        <f t="shared" si="148"/>
        <v xml:space="preserve">  </v>
      </c>
      <c r="AC437" s="3" t="str">
        <f t="shared" si="149"/>
        <v xml:space="preserve">  </v>
      </c>
      <c r="AD437" s="4"/>
    </row>
    <row r="438" spans="2:30" x14ac:dyDescent="0.25">
      <c r="B438" t="str">
        <f t="shared" si="135"/>
        <v xml:space="preserve">  </v>
      </c>
      <c r="C438" s="4"/>
      <c r="D438" s="1" t="str">
        <f t="shared" si="144"/>
        <v xml:space="preserve">  </v>
      </c>
      <c r="E438" s="1">
        <f t="shared" si="129"/>
        <v>0</v>
      </c>
      <c r="F438" s="1" t="str">
        <f t="shared" si="136"/>
        <v xml:space="preserve">  </v>
      </c>
      <c r="G438" s="1" t="str">
        <f t="shared" si="137"/>
        <v xml:space="preserve">  </v>
      </c>
      <c r="I438" s="8"/>
      <c r="J438" s="7" t="str">
        <f t="shared" si="138"/>
        <v xml:space="preserve">  </v>
      </c>
      <c r="K438" s="2" t="str">
        <f t="shared" si="145"/>
        <v xml:space="preserve">  </v>
      </c>
      <c r="L438" s="3" t="str">
        <f t="shared" si="139"/>
        <v xml:space="preserve">  </v>
      </c>
      <c r="M438" s="3" t="str">
        <f t="shared" si="146"/>
        <v xml:space="preserve">  </v>
      </c>
      <c r="N438" s="3" t="str">
        <f t="shared" si="130"/>
        <v xml:space="preserve">  </v>
      </c>
      <c r="O438" s="3" t="str">
        <f t="shared" si="140"/>
        <v xml:space="preserve">  </v>
      </c>
      <c r="P438" s="3" t="str">
        <f t="shared" si="132"/>
        <v xml:space="preserve">  </v>
      </c>
      <c r="Q438" s="4"/>
      <c r="R438" s="9"/>
      <c r="S438" s="6" t="str">
        <f t="shared" si="141"/>
        <v xml:space="preserve">  </v>
      </c>
      <c r="T438" s="5" t="str">
        <f t="shared" si="133"/>
        <v xml:space="preserve">  </v>
      </c>
      <c r="U438" s="9"/>
      <c r="V438" s="2" t="str">
        <f t="shared" si="142"/>
        <v xml:space="preserve">  </v>
      </c>
      <c r="W438" s="2" t="str">
        <f t="shared" si="134"/>
        <v xml:space="preserve">  </v>
      </c>
      <c r="X438" s="4"/>
      <c r="Y438" s="1" t="str">
        <f t="shared" si="147"/>
        <v xml:space="preserve">  </v>
      </c>
      <c r="Z438" s="1" t="str">
        <f t="shared" si="143"/>
        <v xml:space="preserve">  </v>
      </c>
      <c r="AA438" s="3" t="str">
        <f t="shared" si="131"/>
        <v xml:space="preserve">  </v>
      </c>
      <c r="AB438" s="3" t="str">
        <f t="shared" si="148"/>
        <v xml:space="preserve">  </v>
      </c>
      <c r="AC438" s="3" t="str">
        <f t="shared" si="149"/>
        <v xml:space="preserve">  </v>
      </c>
      <c r="AD438" s="4"/>
    </row>
    <row r="439" spans="2:30" x14ac:dyDescent="0.25">
      <c r="B439" t="str">
        <f t="shared" si="135"/>
        <v xml:space="preserve">  </v>
      </c>
      <c r="C439" s="4"/>
      <c r="D439" s="1" t="str">
        <f t="shared" si="144"/>
        <v xml:space="preserve">  </v>
      </c>
      <c r="E439" s="1">
        <f t="shared" si="129"/>
        <v>0</v>
      </c>
      <c r="F439" s="1" t="str">
        <f t="shared" si="136"/>
        <v xml:space="preserve">  </v>
      </c>
      <c r="G439" s="1" t="str">
        <f t="shared" si="137"/>
        <v xml:space="preserve">  </v>
      </c>
      <c r="I439" s="8"/>
      <c r="J439" s="7" t="str">
        <f t="shared" si="138"/>
        <v xml:space="preserve">  </v>
      </c>
      <c r="K439" s="2" t="str">
        <f t="shared" si="145"/>
        <v xml:space="preserve">  </v>
      </c>
      <c r="L439" s="3" t="str">
        <f t="shared" si="139"/>
        <v xml:space="preserve">  </v>
      </c>
      <c r="M439" s="3" t="str">
        <f t="shared" si="146"/>
        <v xml:space="preserve">  </v>
      </c>
      <c r="N439" s="3" t="str">
        <f t="shared" si="130"/>
        <v xml:space="preserve">  </v>
      </c>
      <c r="O439" s="3" t="str">
        <f t="shared" si="140"/>
        <v xml:space="preserve">  </v>
      </c>
      <c r="P439" s="3" t="str">
        <f t="shared" si="132"/>
        <v xml:space="preserve">  </v>
      </c>
      <c r="Q439" s="4"/>
      <c r="R439" s="9"/>
      <c r="S439" s="6" t="str">
        <f t="shared" si="141"/>
        <v xml:space="preserve">  </v>
      </c>
      <c r="T439" s="5" t="str">
        <f t="shared" si="133"/>
        <v xml:space="preserve">  </v>
      </c>
      <c r="U439" s="9"/>
      <c r="V439" s="2" t="str">
        <f t="shared" si="142"/>
        <v xml:space="preserve">  </v>
      </c>
      <c r="W439" s="2" t="str">
        <f t="shared" si="134"/>
        <v xml:space="preserve">  </v>
      </c>
      <c r="X439" s="4"/>
      <c r="Y439" s="1" t="str">
        <f t="shared" si="147"/>
        <v xml:space="preserve">  </v>
      </c>
      <c r="Z439" s="1" t="str">
        <f t="shared" si="143"/>
        <v xml:space="preserve">  </v>
      </c>
      <c r="AA439" s="3" t="str">
        <f t="shared" si="131"/>
        <v xml:space="preserve">  </v>
      </c>
      <c r="AB439" s="3" t="str">
        <f t="shared" si="148"/>
        <v xml:space="preserve">  </v>
      </c>
      <c r="AC439" s="3" t="str">
        <f t="shared" si="149"/>
        <v xml:space="preserve">  </v>
      </c>
      <c r="AD439" s="4"/>
    </row>
    <row r="440" spans="2:30" x14ac:dyDescent="0.25">
      <c r="B440" t="str">
        <f t="shared" si="135"/>
        <v xml:space="preserve">  </v>
      </c>
      <c r="C440" s="4"/>
      <c r="D440" s="1" t="str">
        <f t="shared" si="144"/>
        <v xml:space="preserve">  </v>
      </c>
      <c r="E440" s="1">
        <f t="shared" si="129"/>
        <v>0</v>
      </c>
      <c r="F440" s="1" t="str">
        <f t="shared" si="136"/>
        <v xml:space="preserve">  </v>
      </c>
      <c r="G440" s="1" t="str">
        <f t="shared" si="137"/>
        <v xml:space="preserve">  </v>
      </c>
      <c r="I440" s="8"/>
      <c r="J440" s="7" t="str">
        <f t="shared" si="138"/>
        <v xml:space="preserve">  </v>
      </c>
      <c r="K440" s="2" t="str">
        <f t="shared" si="145"/>
        <v xml:space="preserve">  </v>
      </c>
      <c r="L440" s="3" t="str">
        <f t="shared" si="139"/>
        <v xml:space="preserve">  </v>
      </c>
      <c r="M440" s="3" t="str">
        <f t="shared" si="146"/>
        <v xml:space="preserve">  </v>
      </c>
      <c r="N440" s="3" t="str">
        <f t="shared" si="130"/>
        <v xml:space="preserve">  </v>
      </c>
      <c r="O440" s="3" t="str">
        <f t="shared" si="140"/>
        <v xml:space="preserve">  </v>
      </c>
      <c r="P440" s="3" t="str">
        <f t="shared" si="132"/>
        <v xml:space="preserve">  </v>
      </c>
      <c r="Q440" s="4"/>
      <c r="R440" s="9"/>
      <c r="S440" s="6" t="str">
        <f t="shared" si="141"/>
        <v xml:space="preserve">  </v>
      </c>
      <c r="T440" s="5" t="str">
        <f t="shared" si="133"/>
        <v xml:space="preserve">  </v>
      </c>
      <c r="U440" s="9"/>
      <c r="V440" s="2" t="str">
        <f t="shared" si="142"/>
        <v xml:space="preserve">  </v>
      </c>
      <c r="W440" s="2" t="str">
        <f t="shared" si="134"/>
        <v xml:space="preserve">  </v>
      </c>
      <c r="X440" s="4"/>
      <c r="Y440" s="1" t="str">
        <f t="shared" si="147"/>
        <v xml:space="preserve">  </v>
      </c>
      <c r="Z440" s="1" t="str">
        <f t="shared" si="143"/>
        <v xml:space="preserve">  </v>
      </c>
      <c r="AA440" s="3" t="str">
        <f t="shared" si="131"/>
        <v xml:space="preserve">  </v>
      </c>
      <c r="AB440" s="3" t="str">
        <f t="shared" si="148"/>
        <v xml:space="preserve">  </v>
      </c>
      <c r="AC440" s="3" t="str">
        <f t="shared" si="149"/>
        <v xml:space="preserve">  </v>
      </c>
      <c r="AD440" s="4"/>
    </row>
    <row r="441" spans="2:30" x14ac:dyDescent="0.25">
      <c r="B441" t="str">
        <f t="shared" si="135"/>
        <v xml:space="preserve">  </v>
      </c>
      <c r="C441" s="4"/>
      <c r="D441" s="1" t="str">
        <f t="shared" si="144"/>
        <v xml:space="preserve">  </v>
      </c>
      <c r="E441" s="1">
        <f t="shared" si="129"/>
        <v>0</v>
      </c>
      <c r="F441" s="1" t="str">
        <f t="shared" si="136"/>
        <v xml:space="preserve">  </v>
      </c>
      <c r="G441" s="1" t="str">
        <f t="shared" si="137"/>
        <v xml:space="preserve">  </v>
      </c>
      <c r="I441" s="8"/>
      <c r="J441" s="7" t="str">
        <f t="shared" si="138"/>
        <v xml:space="preserve">  </v>
      </c>
      <c r="K441" s="2" t="str">
        <f t="shared" si="145"/>
        <v xml:space="preserve">  </v>
      </c>
      <c r="L441" s="3" t="str">
        <f t="shared" si="139"/>
        <v xml:space="preserve">  </v>
      </c>
      <c r="M441" s="3" t="str">
        <f t="shared" si="146"/>
        <v xml:space="preserve">  </v>
      </c>
      <c r="N441" s="3" t="str">
        <f t="shared" si="130"/>
        <v xml:space="preserve">  </v>
      </c>
      <c r="O441" s="3" t="str">
        <f t="shared" si="140"/>
        <v xml:space="preserve">  </v>
      </c>
      <c r="P441" s="3" t="str">
        <f t="shared" si="132"/>
        <v xml:space="preserve">  </v>
      </c>
      <c r="Q441" s="4"/>
      <c r="R441" s="9"/>
      <c r="S441" s="6" t="str">
        <f t="shared" si="141"/>
        <v xml:space="preserve">  </v>
      </c>
      <c r="T441" s="5" t="str">
        <f t="shared" si="133"/>
        <v xml:space="preserve">  </v>
      </c>
      <c r="U441" s="9"/>
      <c r="V441" s="2" t="str">
        <f t="shared" si="142"/>
        <v xml:space="preserve">  </v>
      </c>
      <c r="W441" s="2" t="str">
        <f t="shared" si="134"/>
        <v xml:space="preserve">  </v>
      </c>
      <c r="X441" s="4"/>
      <c r="Y441" s="1" t="str">
        <f t="shared" si="147"/>
        <v xml:space="preserve">  </v>
      </c>
      <c r="Z441" s="1" t="str">
        <f t="shared" si="143"/>
        <v xml:space="preserve">  </v>
      </c>
      <c r="AA441" s="3" t="str">
        <f t="shared" si="131"/>
        <v xml:space="preserve">  </v>
      </c>
      <c r="AB441" s="3" t="str">
        <f t="shared" si="148"/>
        <v xml:space="preserve">  </v>
      </c>
      <c r="AC441" s="3" t="str">
        <f t="shared" si="149"/>
        <v xml:space="preserve">  </v>
      </c>
      <c r="AD441" s="4"/>
    </row>
    <row r="442" spans="2:30" x14ac:dyDescent="0.25">
      <c r="B442" t="str">
        <f t="shared" si="135"/>
        <v xml:space="preserve">  </v>
      </c>
      <c r="C442" s="4"/>
      <c r="D442" s="1" t="str">
        <f t="shared" si="144"/>
        <v xml:space="preserve">  </v>
      </c>
      <c r="E442" s="1">
        <f t="shared" si="129"/>
        <v>0</v>
      </c>
      <c r="F442" s="1" t="str">
        <f t="shared" si="136"/>
        <v xml:space="preserve">  </v>
      </c>
      <c r="G442" s="1" t="str">
        <f t="shared" si="137"/>
        <v xml:space="preserve">  </v>
      </c>
      <c r="I442" s="8"/>
      <c r="J442" s="7" t="str">
        <f t="shared" si="138"/>
        <v xml:space="preserve">  </v>
      </c>
      <c r="K442" s="2" t="str">
        <f t="shared" si="145"/>
        <v xml:space="preserve">  </v>
      </c>
      <c r="L442" s="3" t="str">
        <f t="shared" si="139"/>
        <v xml:space="preserve">  </v>
      </c>
      <c r="M442" s="3" t="str">
        <f t="shared" si="146"/>
        <v xml:space="preserve">  </v>
      </c>
      <c r="N442" s="3" t="str">
        <f t="shared" si="130"/>
        <v xml:space="preserve">  </v>
      </c>
      <c r="O442" s="3" t="str">
        <f t="shared" si="140"/>
        <v xml:space="preserve">  </v>
      </c>
      <c r="P442" s="3" t="str">
        <f t="shared" si="132"/>
        <v xml:space="preserve">  </v>
      </c>
      <c r="Q442" s="4"/>
      <c r="R442" s="9"/>
      <c r="S442" s="6" t="str">
        <f t="shared" si="141"/>
        <v xml:space="preserve">  </v>
      </c>
      <c r="T442" s="5" t="str">
        <f t="shared" si="133"/>
        <v xml:space="preserve">  </v>
      </c>
      <c r="U442" s="9"/>
      <c r="V442" s="2" t="str">
        <f t="shared" si="142"/>
        <v xml:space="preserve">  </v>
      </c>
      <c r="W442" s="2" t="str">
        <f t="shared" si="134"/>
        <v xml:space="preserve">  </v>
      </c>
      <c r="X442" s="4"/>
      <c r="Y442" s="1" t="str">
        <f t="shared" si="147"/>
        <v xml:space="preserve">  </v>
      </c>
      <c r="Z442" s="1" t="str">
        <f t="shared" si="143"/>
        <v xml:space="preserve">  </v>
      </c>
      <c r="AA442" s="3" t="str">
        <f t="shared" si="131"/>
        <v xml:space="preserve">  </v>
      </c>
      <c r="AB442" s="3" t="str">
        <f t="shared" si="148"/>
        <v xml:space="preserve">  </v>
      </c>
      <c r="AC442" s="3" t="str">
        <f t="shared" si="149"/>
        <v xml:space="preserve">  </v>
      </c>
      <c r="AD442" s="4"/>
    </row>
    <row r="443" spans="2:30" x14ac:dyDescent="0.25">
      <c r="B443" t="str">
        <f t="shared" si="135"/>
        <v xml:space="preserve">  </v>
      </c>
      <c r="C443" s="4"/>
      <c r="D443" s="1" t="str">
        <f t="shared" si="144"/>
        <v xml:space="preserve">  </v>
      </c>
      <c r="E443" s="1">
        <f t="shared" si="129"/>
        <v>0</v>
      </c>
      <c r="F443" s="1" t="str">
        <f t="shared" si="136"/>
        <v xml:space="preserve">  </v>
      </c>
      <c r="G443" s="1" t="str">
        <f t="shared" si="137"/>
        <v xml:space="preserve">  </v>
      </c>
      <c r="I443" s="8"/>
      <c r="J443" s="7" t="str">
        <f t="shared" si="138"/>
        <v xml:space="preserve">  </v>
      </c>
      <c r="K443" s="2" t="str">
        <f t="shared" si="145"/>
        <v xml:space="preserve">  </v>
      </c>
      <c r="L443" s="3" t="str">
        <f t="shared" si="139"/>
        <v xml:space="preserve">  </v>
      </c>
      <c r="M443" s="3" t="str">
        <f t="shared" si="146"/>
        <v xml:space="preserve">  </v>
      </c>
      <c r="N443" s="3" t="str">
        <f t="shared" si="130"/>
        <v xml:space="preserve">  </v>
      </c>
      <c r="O443" s="3" t="str">
        <f t="shared" si="140"/>
        <v xml:space="preserve">  </v>
      </c>
      <c r="P443" s="3" t="str">
        <f t="shared" si="132"/>
        <v xml:space="preserve">  </v>
      </c>
      <c r="Q443" s="4"/>
      <c r="R443" s="9"/>
      <c r="S443" s="6" t="str">
        <f t="shared" si="141"/>
        <v xml:space="preserve">  </v>
      </c>
      <c r="T443" s="5" t="str">
        <f t="shared" si="133"/>
        <v xml:space="preserve">  </v>
      </c>
      <c r="U443" s="9"/>
      <c r="V443" s="2" t="str">
        <f t="shared" si="142"/>
        <v xml:space="preserve">  </v>
      </c>
      <c r="W443" s="2" t="str">
        <f t="shared" si="134"/>
        <v xml:space="preserve">  </v>
      </c>
      <c r="X443" s="4"/>
      <c r="Y443" s="1" t="str">
        <f t="shared" si="147"/>
        <v xml:space="preserve">  </v>
      </c>
      <c r="Z443" s="1" t="str">
        <f t="shared" si="143"/>
        <v xml:space="preserve">  </v>
      </c>
      <c r="AA443" s="3" t="str">
        <f t="shared" si="131"/>
        <v xml:space="preserve">  </v>
      </c>
      <c r="AB443" s="3" t="str">
        <f t="shared" si="148"/>
        <v xml:space="preserve">  </v>
      </c>
      <c r="AC443" s="3" t="str">
        <f t="shared" si="149"/>
        <v xml:space="preserve">  </v>
      </c>
      <c r="AD443" s="4"/>
    </row>
    <row r="444" spans="2:30" x14ac:dyDescent="0.25">
      <c r="B444" t="str">
        <f t="shared" si="135"/>
        <v xml:space="preserve">  </v>
      </c>
      <c r="C444" s="4"/>
      <c r="D444" s="1" t="str">
        <f t="shared" si="144"/>
        <v xml:space="preserve">  </v>
      </c>
      <c r="E444" s="1">
        <f t="shared" si="129"/>
        <v>0</v>
      </c>
      <c r="F444" s="1" t="str">
        <f t="shared" si="136"/>
        <v xml:space="preserve">  </v>
      </c>
      <c r="G444" s="1" t="str">
        <f t="shared" si="137"/>
        <v xml:space="preserve">  </v>
      </c>
      <c r="I444" s="8"/>
      <c r="J444" s="7" t="str">
        <f t="shared" si="138"/>
        <v xml:space="preserve">  </v>
      </c>
      <c r="K444" s="2" t="str">
        <f t="shared" si="145"/>
        <v xml:space="preserve">  </v>
      </c>
      <c r="L444" s="3" t="str">
        <f t="shared" si="139"/>
        <v xml:space="preserve">  </v>
      </c>
      <c r="M444" s="3" t="str">
        <f t="shared" si="146"/>
        <v xml:space="preserve">  </v>
      </c>
      <c r="N444" s="3" t="str">
        <f t="shared" si="130"/>
        <v xml:space="preserve">  </v>
      </c>
      <c r="O444" s="3" t="str">
        <f t="shared" si="140"/>
        <v xml:space="preserve">  </v>
      </c>
      <c r="P444" s="3" t="str">
        <f t="shared" si="132"/>
        <v xml:space="preserve">  </v>
      </c>
      <c r="Q444" s="4"/>
      <c r="R444" s="9"/>
      <c r="S444" s="6" t="str">
        <f t="shared" si="141"/>
        <v xml:space="preserve">  </v>
      </c>
      <c r="T444" s="5" t="str">
        <f t="shared" si="133"/>
        <v xml:space="preserve">  </v>
      </c>
      <c r="U444" s="9"/>
      <c r="V444" s="2" t="str">
        <f t="shared" si="142"/>
        <v xml:space="preserve">  </v>
      </c>
      <c r="W444" s="2" t="str">
        <f t="shared" si="134"/>
        <v xml:space="preserve">  </v>
      </c>
      <c r="X444" s="4"/>
      <c r="Y444" s="1" t="str">
        <f t="shared" si="147"/>
        <v xml:space="preserve">  </v>
      </c>
      <c r="Z444" s="1" t="str">
        <f t="shared" si="143"/>
        <v xml:space="preserve">  </v>
      </c>
      <c r="AA444" s="3" t="str">
        <f t="shared" si="131"/>
        <v xml:space="preserve">  </v>
      </c>
      <c r="AB444" s="3" t="str">
        <f t="shared" si="148"/>
        <v xml:space="preserve">  </v>
      </c>
      <c r="AC444" s="3" t="str">
        <f t="shared" si="149"/>
        <v xml:space="preserve">  </v>
      </c>
      <c r="AD444" s="4"/>
    </row>
    <row r="445" spans="2:30" x14ac:dyDescent="0.25">
      <c r="B445" t="str">
        <f t="shared" si="135"/>
        <v xml:space="preserve">  </v>
      </c>
      <c r="C445" s="4"/>
      <c r="D445" s="1" t="str">
        <f t="shared" si="144"/>
        <v xml:space="preserve">  </v>
      </c>
      <c r="E445" s="1">
        <f t="shared" si="129"/>
        <v>0</v>
      </c>
      <c r="F445" s="1" t="str">
        <f t="shared" si="136"/>
        <v xml:space="preserve">  </v>
      </c>
      <c r="G445" s="1" t="str">
        <f t="shared" si="137"/>
        <v xml:space="preserve">  </v>
      </c>
      <c r="I445" s="8"/>
      <c r="J445" s="7" t="str">
        <f t="shared" si="138"/>
        <v xml:space="preserve">  </v>
      </c>
      <c r="K445" s="2" t="str">
        <f t="shared" si="145"/>
        <v xml:space="preserve">  </v>
      </c>
      <c r="L445" s="3" t="str">
        <f t="shared" si="139"/>
        <v xml:space="preserve">  </v>
      </c>
      <c r="M445" s="3" t="str">
        <f t="shared" si="146"/>
        <v xml:space="preserve">  </v>
      </c>
      <c r="N445" s="3" t="str">
        <f t="shared" si="130"/>
        <v xml:space="preserve">  </v>
      </c>
      <c r="O445" s="3" t="str">
        <f t="shared" si="140"/>
        <v xml:space="preserve">  </v>
      </c>
      <c r="P445" s="3" t="str">
        <f t="shared" si="132"/>
        <v xml:space="preserve">  </v>
      </c>
      <c r="Q445" s="4"/>
      <c r="R445" s="9"/>
      <c r="S445" s="6" t="str">
        <f t="shared" si="141"/>
        <v xml:space="preserve">  </v>
      </c>
      <c r="T445" s="5" t="str">
        <f t="shared" si="133"/>
        <v xml:space="preserve">  </v>
      </c>
      <c r="U445" s="9"/>
      <c r="V445" s="2" t="str">
        <f t="shared" si="142"/>
        <v xml:space="preserve">  </v>
      </c>
      <c r="W445" s="2" t="str">
        <f t="shared" si="134"/>
        <v xml:space="preserve">  </v>
      </c>
      <c r="X445" s="4"/>
      <c r="Y445" s="1" t="str">
        <f t="shared" si="147"/>
        <v xml:space="preserve">  </v>
      </c>
      <c r="Z445" s="1" t="str">
        <f t="shared" si="143"/>
        <v xml:space="preserve">  </v>
      </c>
      <c r="AA445" s="3" t="str">
        <f t="shared" si="131"/>
        <v xml:space="preserve">  </v>
      </c>
      <c r="AB445" s="3" t="str">
        <f t="shared" si="148"/>
        <v xml:space="preserve">  </v>
      </c>
      <c r="AC445" s="3" t="str">
        <f t="shared" si="149"/>
        <v xml:space="preserve">  </v>
      </c>
      <c r="AD445" s="4"/>
    </row>
    <row r="446" spans="2:30" x14ac:dyDescent="0.25">
      <c r="B446" t="str">
        <f t="shared" si="135"/>
        <v xml:space="preserve">  </v>
      </c>
      <c r="C446" s="4"/>
      <c r="D446" s="1" t="str">
        <f t="shared" si="144"/>
        <v xml:space="preserve">  </v>
      </c>
      <c r="E446" s="1">
        <f t="shared" si="129"/>
        <v>0</v>
      </c>
      <c r="F446" s="1" t="str">
        <f t="shared" si="136"/>
        <v xml:space="preserve">  </v>
      </c>
      <c r="G446" s="1" t="str">
        <f t="shared" si="137"/>
        <v xml:space="preserve">  </v>
      </c>
      <c r="I446" s="8"/>
      <c r="J446" s="7" t="str">
        <f t="shared" si="138"/>
        <v xml:space="preserve">  </v>
      </c>
      <c r="K446" s="2" t="str">
        <f t="shared" si="145"/>
        <v xml:space="preserve">  </v>
      </c>
      <c r="L446" s="3" t="str">
        <f t="shared" si="139"/>
        <v xml:space="preserve">  </v>
      </c>
      <c r="M446" s="3" t="str">
        <f t="shared" si="146"/>
        <v xml:space="preserve">  </v>
      </c>
      <c r="N446" s="3" t="str">
        <f t="shared" si="130"/>
        <v xml:space="preserve">  </v>
      </c>
      <c r="O446" s="3" t="str">
        <f t="shared" si="140"/>
        <v xml:space="preserve">  </v>
      </c>
      <c r="P446" s="3" t="str">
        <f t="shared" si="132"/>
        <v xml:space="preserve">  </v>
      </c>
      <c r="Q446" s="4"/>
      <c r="R446" s="9"/>
      <c r="S446" s="6" t="str">
        <f t="shared" si="141"/>
        <v xml:space="preserve">  </v>
      </c>
      <c r="T446" s="5" t="str">
        <f t="shared" si="133"/>
        <v xml:space="preserve">  </v>
      </c>
      <c r="U446" s="9"/>
      <c r="V446" s="2" t="str">
        <f t="shared" si="142"/>
        <v xml:space="preserve">  </v>
      </c>
      <c r="W446" s="2" t="str">
        <f t="shared" si="134"/>
        <v xml:space="preserve">  </v>
      </c>
      <c r="X446" s="4"/>
      <c r="Y446" s="1" t="str">
        <f t="shared" si="147"/>
        <v xml:space="preserve">  </v>
      </c>
      <c r="Z446" s="1" t="str">
        <f t="shared" si="143"/>
        <v xml:space="preserve">  </v>
      </c>
      <c r="AA446" s="3" t="str">
        <f t="shared" si="131"/>
        <v xml:space="preserve">  </v>
      </c>
      <c r="AB446" s="3" t="str">
        <f t="shared" si="148"/>
        <v xml:space="preserve">  </v>
      </c>
      <c r="AC446" s="3" t="str">
        <f t="shared" si="149"/>
        <v xml:space="preserve">  </v>
      </c>
      <c r="AD446" s="4"/>
    </row>
    <row r="447" spans="2:30" x14ac:dyDescent="0.25">
      <c r="B447" t="str">
        <f t="shared" si="135"/>
        <v xml:space="preserve">  </v>
      </c>
      <c r="C447" s="4"/>
      <c r="D447" s="1" t="str">
        <f t="shared" si="144"/>
        <v xml:space="preserve">  </v>
      </c>
      <c r="E447" s="1">
        <f t="shared" si="129"/>
        <v>0</v>
      </c>
      <c r="F447" s="1" t="str">
        <f t="shared" si="136"/>
        <v xml:space="preserve">  </v>
      </c>
      <c r="G447" s="1" t="str">
        <f t="shared" si="137"/>
        <v xml:space="preserve">  </v>
      </c>
      <c r="I447" s="8"/>
      <c r="J447" s="7" t="str">
        <f t="shared" si="138"/>
        <v xml:space="preserve">  </v>
      </c>
      <c r="K447" s="2" t="str">
        <f t="shared" si="145"/>
        <v xml:space="preserve">  </v>
      </c>
      <c r="L447" s="3" t="str">
        <f t="shared" si="139"/>
        <v xml:space="preserve">  </v>
      </c>
      <c r="M447" s="3" t="str">
        <f t="shared" si="146"/>
        <v xml:space="preserve">  </v>
      </c>
      <c r="N447" s="3" t="str">
        <f t="shared" si="130"/>
        <v xml:space="preserve">  </v>
      </c>
      <c r="O447" s="3" t="str">
        <f t="shared" si="140"/>
        <v xml:space="preserve">  </v>
      </c>
      <c r="P447" s="3" t="str">
        <f t="shared" si="132"/>
        <v xml:space="preserve">  </v>
      </c>
      <c r="Q447" s="4"/>
      <c r="R447" s="9"/>
      <c r="S447" s="6" t="str">
        <f t="shared" si="141"/>
        <v xml:space="preserve">  </v>
      </c>
      <c r="T447" s="5" t="str">
        <f t="shared" si="133"/>
        <v xml:space="preserve">  </v>
      </c>
      <c r="U447" s="9"/>
      <c r="V447" s="2" t="str">
        <f t="shared" si="142"/>
        <v xml:space="preserve">  </v>
      </c>
      <c r="W447" s="2" t="str">
        <f t="shared" si="134"/>
        <v xml:space="preserve">  </v>
      </c>
      <c r="X447" s="4"/>
      <c r="Y447" s="1" t="str">
        <f t="shared" si="147"/>
        <v xml:space="preserve">  </v>
      </c>
      <c r="Z447" s="1" t="str">
        <f t="shared" si="143"/>
        <v xml:space="preserve">  </v>
      </c>
      <c r="AA447" s="3" t="str">
        <f t="shared" si="131"/>
        <v xml:space="preserve">  </v>
      </c>
      <c r="AB447" s="3" t="str">
        <f t="shared" si="148"/>
        <v xml:space="preserve">  </v>
      </c>
      <c r="AC447" s="3" t="str">
        <f t="shared" si="149"/>
        <v xml:space="preserve">  </v>
      </c>
      <c r="AD447" s="4"/>
    </row>
    <row r="448" spans="2:30" x14ac:dyDescent="0.25">
      <c r="B448" t="str">
        <f t="shared" si="135"/>
        <v xml:space="preserve">  </v>
      </c>
      <c r="C448" s="4"/>
      <c r="D448" s="1" t="str">
        <f t="shared" si="144"/>
        <v xml:space="preserve">  </v>
      </c>
      <c r="E448" s="1">
        <f t="shared" si="129"/>
        <v>0</v>
      </c>
      <c r="F448" s="1" t="str">
        <f t="shared" si="136"/>
        <v xml:space="preserve">  </v>
      </c>
      <c r="G448" s="1" t="str">
        <f t="shared" si="137"/>
        <v xml:space="preserve">  </v>
      </c>
      <c r="I448" s="8"/>
      <c r="J448" s="7" t="str">
        <f t="shared" si="138"/>
        <v xml:space="preserve">  </v>
      </c>
      <c r="K448" s="2" t="str">
        <f t="shared" si="145"/>
        <v xml:space="preserve">  </v>
      </c>
      <c r="L448" s="3" t="str">
        <f t="shared" si="139"/>
        <v xml:space="preserve">  </v>
      </c>
      <c r="M448" s="3" t="str">
        <f t="shared" si="146"/>
        <v xml:space="preserve">  </v>
      </c>
      <c r="N448" s="3" t="str">
        <f t="shared" si="130"/>
        <v xml:space="preserve">  </v>
      </c>
      <c r="O448" s="3" t="str">
        <f t="shared" si="140"/>
        <v xml:space="preserve">  </v>
      </c>
      <c r="P448" s="3" t="str">
        <f t="shared" si="132"/>
        <v xml:space="preserve">  </v>
      </c>
      <c r="Q448" s="4"/>
      <c r="R448" s="9"/>
      <c r="S448" s="6" t="str">
        <f t="shared" si="141"/>
        <v xml:space="preserve">  </v>
      </c>
      <c r="T448" s="5" t="str">
        <f t="shared" si="133"/>
        <v xml:space="preserve">  </v>
      </c>
      <c r="U448" s="9"/>
      <c r="V448" s="2" t="str">
        <f t="shared" si="142"/>
        <v xml:space="preserve">  </v>
      </c>
      <c r="W448" s="2" t="str">
        <f t="shared" si="134"/>
        <v xml:space="preserve">  </v>
      </c>
      <c r="X448" s="4"/>
      <c r="Y448" s="1" t="str">
        <f t="shared" si="147"/>
        <v xml:space="preserve">  </v>
      </c>
      <c r="Z448" s="1" t="str">
        <f t="shared" si="143"/>
        <v xml:space="preserve">  </v>
      </c>
      <c r="AA448" s="3" t="str">
        <f t="shared" si="131"/>
        <v xml:space="preserve">  </v>
      </c>
      <c r="AB448" s="3" t="str">
        <f t="shared" si="148"/>
        <v xml:space="preserve">  </v>
      </c>
      <c r="AC448" s="3" t="str">
        <f t="shared" si="149"/>
        <v xml:space="preserve">  </v>
      </c>
      <c r="AD448" s="4"/>
    </row>
    <row r="449" spans="4:10" x14ac:dyDescent="0.25">
      <c r="D449" s="1" t="str">
        <f t="shared" ref="D449:D452" si="150">IFERROR(IF(EDATE(D448,1)&gt;$I$7,"  ",IF(D448=EOMONTH(D448,0),EOMONTH(D448,1),EDATE(D448,1))),"  ")</f>
        <v xml:space="preserve">  </v>
      </c>
      <c r="I449" s="5"/>
      <c r="J449" s="5"/>
    </row>
    <row r="450" spans="4:10" x14ac:dyDescent="0.25">
      <c r="D450" s="1" t="str">
        <f t="shared" si="150"/>
        <v xml:space="preserve">  </v>
      </c>
      <c r="I450" s="5"/>
      <c r="J450" s="5"/>
    </row>
    <row r="451" spans="4:10" x14ac:dyDescent="0.25">
      <c r="D451" s="1" t="str">
        <f t="shared" si="150"/>
        <v xml:space="preserve">  </v>
      </c>
      <c r="I451" s="5"/>
      <c r="J451" s="5"/>
    </row>
    <row r="452" spans="4:10" x14ac:dyDescent="0.25">
      <c r="D452" s="1" t="str">
        <f t="shared" si="150"/>
        <v xml:space="preserve">  </v>
      </c>
    </row>
    <row r="453" spans="4:10" x14ac:dyDescent="0.25">
      <c r="D453" s="1" t="str">
        <f>IFERROR(IF(EOMONTH(D452,1)&lt;$I$5,EOMONTH(D452,1),"   "),"  ")</f>
        <v xml:space="preserve">  </v>
      </c>
    </row>
  </sheetData>
  <sheetProtection algorithmName="SHA-512" hashValue="nHKw+QcNHB8jpsXQ5rbL/kVI/lkBvxcczTxSV85BrLfr0MFxQ12/AmshwNRBqiivA7wlP3ke0DmXGERsCY0hxQ==" saltValue="x1q208p1NyP142wrUutGEQ==" spinCount="100000" sheet="1" objects="1" scenarios="1"/>
  <customSheetViews>
    <customSheetView guid="{FCA35455-335F-4626-96F0-BE56B1506CD1}" scale="70" fitToPage="1" hiddenColumns="1">
      <selection activeCell="O10" sqref="O10"/>
      <pageMargins left="0.7" right="0.7" top="0.75" bottom="0.75" header="0.3" footer="0.3"/>
      <pageSetup scale="10" orientation="landscape" r:id="rId1"/>
    </customSheetView>
    <customSheetView guid="{AC4B4CCF-BBC3-4509-AA28-900EA04D9756}" scale="70" fitToPage="1" hiddenColumns="1">
      <selection activeCell="O10" sqref="O10"/>
      <pageMargins left="0.7" right="0.7" top="0.75" bottom="0.75" header="0.3" footer="0.3"/>
      <pageSetup scale="10" orientation="landscape" r:id="rId2"/>
    </customSheetView>
    <customSheetView guid="{8C97AF9F-B562-4B43-9554-4EA4A9ADCFA1}" scale="70" fitToPage="1" hiddenColumns="1" topLeftCell="A2">
      <selection activeCell="O10" sqref="O10"/>
      <pageMargins left="0.7" right="0.7" top="0.75" bottom="0.75" header="0.3" footer="0.3"/>
      <pageSetup scale="10" orientation="landscape" r:id="rId3"/>
    </customSheetView>
  </customSheetViews>
  <mergeCells count="5">
    <mergeCell ref="R9:W9"/>
    <mergeCell ref="Y9:AC9"/>
    <mergeCell ref="D9:O9"/>
    <mergeCell ref="O8:Q8"/>
    <mergeCell ref="O7:Q7"/>
  </mergeCells>
  <pageMargins left="0.7" right="0.7" top="0.75" bottom="0.75" header="0.3" footer="0.3"/>
  <pageSetup scale="1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9091-F303-4BDD-B9BA-75DFE3FEF48F}">
  <sheetPr>
    <pageSetUpPr fitToPage="1"/>
  </sheetPr>
  <dimension ref="B1:F23"/>
  <sheetViews>
    <sheetView zoomScaleNormal="100" workbookViewId="0">
      <selection activeCell="C1" sqref="C1"/>
    </sheetView>
  </sheetViews>
  <sheetFormatPr defaultColWidth="9.140625" defaultRowHeight="15" x14ac:dyDescent="0.2"/>
  <cols>
    <col min="1" max="1" width="9.140625" style="10"/>
    <col min="2" max="2" width="50.7109375" style="14" customWidth="1"/>
    <col min="3" max="3" width="14.42578125" style="10" customWidth="1"/>
    <col min="4" max="4" width="12.7109375" style="10" customWidth="1"/>
    <col min="5" max="5" width="13.28515625" style="10" customWidth="1"/>
    <col min="6" max="6" width="14.42578125" style="10" customWidth="1"/>
    <col min="7" max="16384" width="9.140625" style="10"/>
  </cols>
  <sheetData>
    <row r="1" spans="2:6" x14ac:dyDescent="0.2">
      <c r="C1" s="96">
        <f>Questionnaire!I7</f>
        <v>45473</v>
      </c>
      <c r="F1" s="96">
        <f>Questionnaire!I4</f>
        <v>45838</v>
      </c>
    </row>
    <row r="2" spans="2:6" ht="28.5" x14ac:dyDescent="0.2">
      <c r="C2" s="97" t="s">
        <v>41</v>
      </c>
      <c r="D2" s="97" t="s">
        <v>46</v>
      </c>
      <c r="E2" s="97" t="s">
        <v>47</v>
      </c>
      <c r="F2" s="97" t="s">
        <v>48</v>
      </c>
    </row>
    <row r="3" spans="2:6" ht="15.75" x14ac:dyDescent="0.25">
      <c r="B3" s="108" t="s">
        <v>43</v>
      </c>
      <c r="C3" s="98"/>
    </row>
    <row r="4" spans="2:6" x14ac:dyDescent="0.2">
      <c r="B4" s="73" t="s">
        <v>31</v>
      </c>
      <c r="C4" s="98"/>
      <c r="D4" s="31">
        <f>SUMIF('1st Year AJEs'!$M$4:$M$162,'1st YearTrial Balance Crosswalk'!B4,'1st Year AJEs'!$O$4:$O$162)</f>
        <v>0</v>
      </c>
      <c r="E4" s="31">
        <f>SUMIF('1st Year AJEs'!$N$4:$N$162,'1st YearTrial Balance Crosswalk'!B4,'1st Year AJEs'!$P$4:$P$162)</f>
        <v>0</v>
      </c>
      <c r="F4" s="31">
        <f>C4+D4-E4</f>
        <v>0</v>
      </c>
    </row>
    <row r="5" spans="2:6" x14ac:dyDescent="0.2">
      <c r="B5" s="73" t="s">
        <v>90</v>
      </c>
      <c r="C5" s="31">
        <v>0</v>
      </c>
      <c r="D5" s="31">
        <f>SUMIF('1st Year AJEs'!$M$4:$M$162,'1st YearTrial Balance Crosswalk'!B5,'1st Year AJEs'!$O$4:$O$162)</f>
        <v>0</v>
      </c>
      <c r="E5" s="31">
        <f>SUMIF('1st Year AJEs'!$N$4:$N$162,'1st YearTrial Balance Crosswalk'!B5,'1st Year AJEs'!$P$4:$P$162)</f>
        <v>0</v>
      </c>
      <c r="F5" s="31">
        <f t="shared" ref="F5:F12" si="0">C5+D5-E5</f>
        <v>0</v>
      </c>
    </row>
    <row r="6" spans="2:6" x14ac:dyDescent="0.2">
      <c r="B6" s="73" t="s">
        <v>91</v>
      </c>
      <c r="C6" s="31">
        <v>0</v>
      </c>
      <c r="D6" s="31">
        <f>SUMIF('1st Year AJEs'!$M$4:$M$162,'1st YearTrial Balance Crosswalk'!B6,'1st Year AJEs'!$O$4:$O$162)</f>
        <v>0</v>
      </c>
      <c r="E6" s="31">
        <f>SUMIF('1st Year AJEs'!$N$4:$N$162,'1st YearTrial Balance Crosswalk'!B6,'1st Year AJEs'!$P$4:$P$162)</f>
        <v>0</v>
      </c>
      <c r="F6" s="31">
        <f t="shared" si="0"/>
        <v>0</v>
      </c>
    </row>
    <row r="7" spans="2:6" hidden="1" x14ac:dyDescent="0.2">
      <c r="B7" s="73" t="s">
        <v>25</v>
      </c>
      <c r="C7" s="31">
        <f>Questionnaire!I23</f>
        <v>0</v>
      </c>
      <c r="D7" s="31">
        <f>SUMIF('1st Year AJEs'!$M$4:$M$162,'1st YearTrial Balance Crosswalk'!B7,'1st Year AJEs'!$O$4:$O$162)</f>
        <v>0</v>
      </c>
      <c r="E7" s="31">
        <f>SUMIF('1st Year AJEs'!$N$4:$N$162,'1st YearTrial Balance Crosswalk'!B7,'1st Year AJEs'!$P$4:$P$162)</f>
        <v>0</v>
      </c>
      <c r="F7" s="31">
        <f t="shared" si="0"/>
        <v>0</v>
      </c>
    </row>
    <row r="8" spans="2:6" hidden="1" x14ac:dyDescent="0.2">
      <c r="B8" s="14" t="s">
        <v>24</v>
      </c>
      <c r="C8" s="31">
        <f>Questionnaire!I24</f>
        <v>0</v>
      </c>
      <c r="D8" s="31">
        <f>SUMIF('1st Year AJEs'!$M$4:$M$162,'1st YearTrial Balance Crosswalk'!B8,'1st Year AJEs'!$O$4:$O$162)</f>
        <v>0</v>
      </c>
      <c r="E8" s="31">
        <f>SUMIF('1st Year AJEs'!$N$4:$N$162,'1st YearTrial Balance Crosswalk'!B8,'1st Year AJEs'!$P$4:$P$162)</f>
        <v>0</v>
      </c>
      <c r="F8" s="31">
        <f t="shared" si="0"/>
        <v>0</v>
      </c>
    </row>
    <row r="9" spans="2:6" x14ac:dyDescent="0.2">
      <c r="B9" s="73" t="s">
        <v>92</v>
      </c>
      <c r="C9" s="31">
        <v>0</v>
      </c>
      <c r="D9" s="31">
        <f>SUMIF('1st Year AJEs'!$M$4:$M$162,'1st YearTrial Balance Crosswalk'!B9,'1st Year AJEs'!$O$4:$O$162)</f>
        <v>0</v>
      </c>
      <c r="E9" s="31">
        <f>SUMIF('1st Year AJEs'!$N$4:$N$162,'1st YearTrial Balance Crosswalk'!B9,'1st Year AJEs'!$P$4:$P$162)</f>
        <v>0</v>
      </c>
      <c r="F9" s="31">
        <f t="shared" si="0"/>
        <v>0</v>
      </c>
    </row>
    <row r="10" spans="2:6" hidden="1" x14ac:dyDescent="0.2">
      <c r="B10" s="73" t="s">
        <v>27</v>
      </c>
      <c r="C10" s="31">
        <f>Questionnaire!I25</f>
        <v>0</v>
      </c>
      <c r="D10" s="31">
        <f>SUMIF('1st Year AJEs'!$M$4:$M$162,'1st YearTrial Balance Crosswalk'!B10,'1st Year AJEs'!$O$4:$O$162)</f>
        <v>0</v>
      </c>
      <c r="E10" s="31">
        <f>SUMIF('1st Year AJEs'!$N$4:$N$162,'1st YearTrial Balance Crosswalk'!B10,'1st Year AJEs'!$P$4:$P$162)</f>
        <v>0</v>
      </c>
      <c r="F10" s="31">
        <f t="shared" si="0"/>
        <v>0</v>
      </c>
    </row>
    <row r="11" spans="2:6" x14ac:dyDescent="0.2">
      <c r="B11" s="73" t="s">
        <v>60</v>
      </c>
      <c r="C11" s="31">
        <v>0</v>
      </c>
      <c r="D11" s="31">
        <f>SUMIF('1st Year AJEs'!$M$4:$M$162,'1st YearTrial Balance Crosswalk'!B11,'1st Year AJEs'!$O$4:$O$162)</f>
        <v>0</v>
      </c>
      <c r="E11" s="31">
        <f>SUMIF('1st Year AJEs'!$N$4:$N$162,'1st YearTrial Balance Crosswalk'!B11,'1st Year AJEs'!$P$4:$P$162)</f>
        <v>0</v>
      </c>
      <c r="F11" s="31">
        <f t="shared" ref="F11" si="1">C11+D11-E11</f>
        <v>0</v>
      </c>
    </row>
    <row r="12" spans="2:6" x14ac:dyDescent="0.2">
      <c r="B12" s="73" t="s">
        <v>22</v>
      </c>
      <c r="C12" s="31">
        <v>0</v>
      </c>
      <c r="D12" s="31">
        <f>SUMIF('1st Year AJEs'!$M$4:$M$162,'1st YearTrial Balance Crosswalk'!B12,'1st Year AJEs'!$O$4:$O$162)</f>
        <v>0</v>
      </c>
      <c r="E12" s="31">
        <f>SUMIF('1st Year AJEs'!$N$4:$N$162,'1st YearTrial Balance Crosswalk'!B12,'1st Year AJEs'!$P$4:$P$162)</f>
        <v>0</v>
      </c>
      <c r="F12" s="31">
        <f t="shared" si="0"/>
        <v>0</v>
      </c>
    </row>
    <row r="13" spans="2:6" x14ac:dyDescent="0.2">
      <c r="B13" s="73"/>
      <c r="C13" s="31"/>
    </row>
    <row r="14" spans="2:6" x14ac:dyDescent="0.2">
      <c r="C14" s="31"/>
    </row>
    <row r="15" spans="2:6" ht="15.75" x14ac:dyDescent="0.2">
      <c r="B15" s="99" t="s">
        <v>42</v>
      </c>
      <c r="C15" s="31"/>
    </row>
    <row r="16" spans="2:6" x14ac:dyDescent="0.2">
      <c r="B16" s="14" t="s">
        <v>93</v>
      </c>
      <c r="C16" s="31"/>
      <c r="D16" s="31">
        <f>SUMIF('1st Year AJEs'!$M$11:$M$162,'1st YearTrial Balance Crosswalk'!B16,'1st Year AJEs'!$O$11:$O$162)</f>
        <v>0</v>
      </c>
      <c r="E16" s="31">
        <f>SUMIF('1st Year AJEs'!$N$11:$N$162,'1st YearTrial Balance Crosswalk'!B16,'1st Year AJEs'!$P$11:$P$162)</f>
        <v>0</v>
      </c>
      <c r="F16" s="32">
        <f>D16-E16</f>
        <v>0</v>
      </c>
    </row>
    <row r="17" spans="2:6" x14ac:dyDescent="0.2">
      <c r="B17" s="72" t="s">
        <v>94</v>
      </c>
      <c r="C17" s="31"/>
      <c r="D17" s="31">
        <f>SUMIF('1st Year AJEs'!$M$11:$M$162,'1st YearTrial Balance Crosswalk'!B17,'1st Year AJEs'!$O$11:$O$162)</f>
        <v>0</v>
      </c>
      <c r="E17" s="31">
        <f>SUMIF('1st Year AJEs'!$N$11:$N$162,'1st YearTrial Balance Crosswalk'!B17,'1st Year AJEs'!$P$11:$P$162)</f>
        <v>0</v>
      </c>
      <c r="F17" s="32">
        <f t="shared" ref="F17:F18" si="2">D17-E17</f>
        <v>0</v>
      </c>
    </row>
    <row r="18" spans="2:6" x14ac:dyDescent="0.2">
      <c r="B18" s="14" t="s">
        <v>97</v>
      </c>
      <c r="C18" s="31"/>
      <c r="D18" s="31">
        <f>SUMIF('1st Year AJEs'!$M$11:$M$162,'1st YearTrial Balance Crosswalk'!B18,'1st Year AJEs'!$O$11:$O$162)</f>
        <v>0</v>
      </c>
      <c r="E18" s="31">
        <f>SUMIF('1st Year AJEs'!$N$11:$N$162,'1st YearTrial Balance Crosswalk'!B18,'1st Year AJEs'!$P$11:$P$162)</f>
        <v>0</v>
      </c>
      <c r="F18" s="32">
        <f t="shared" si="2"/>
        <v>0</v>
      </c>
    </row>
    <row r="19" spans="2:6" x14ac:dyDescent="0.2">
      <c r="C19" s="31"/>
    </row>
    <row r="20" spans="2:6" x14ac:dyDescent="0.2">
      <c r="C20" s="100"/>
    </row>
    <row r="21" spans="2:6" x14ac:dyDescent="0.2">
      <c r="C21" s="31"/>
    </row>
    <row r="22" spans="2:6" ht="15.75" thickBot="1" x14ac:dyDescent="0.25">
      <c r="B22" s="24"/>
      <c r="C22" s="31"/>
      <c r="D22" s="101">
        <f>SUM(D4:D18)</f>
        <v>0</v>
      </c>
      <c r="E22" s="101">
        <f>SUM(E4:E18)</f>
        <v>0</v>
      </c>
    </row>
    <row r="23" spans="2:6" ht="15.75" thickTop="1" x14ac:dyDescent="0.2">
      <c r="C23" s="31"/>
    </row>
  </sheetData>
  <sheetProtection algorithmName="SHA-512" hashValue="O/QmPEU/iEi1DXy+Uen3dplGK15a7JEhFLWYFr27TqBkErc8sqr4au5erm3nGE79+8yxcvBOS5RESB9S3Z2pNA==" saltValue="NpZ7TA501jINDHkIExX6HQ==" spinCount="100000" sheet="1" objects="1" scenarios="1"/>
  <customSheetViews>
    <customSheetView guid="{FCA35455-335F-4626-96F0-BE56B1506CD1}" fitToPage="1" hiddenRows="1">
      <selection activeCell="D32" sqref="D32"/>
      <pageMargins left="0.7" right="0.7" top="0.75" bottom="0.75" header="0.3" footer="0.3"/>
      <pageSetup fitToHeight="0" orientation="landscape" r:id="rId1"/>
    </customSheetView>
    <customSheetView guid="{AC4B4CCF-BBC3-4509-AA28-900EA04D9756}" fitToPage="1" hiddenRows="1">
      <selection activeCell="D32" sqref="D32"/>
      <pageMargins left="0.7" right="0.7" top="0.75" bottom="0.75" header="0.3" footer="0.3"/>
      <pageSetup fitToHeight="0" orientation="landscape" r:id="rId2"/>
    </customSheetView>
    <customSheetView guid="{8C97AF9F-B562-4B43-9554-4EA4A9ADCFA1}" fitToPage="1" hiddenRows="1">
      <selection activeCell="D32" sqref="D32"/>
      <pageMargins left="0.7" right="0.7" top="0.75" bottom="0.75" header="0.3" footer="0.3"/>
      <pageSetup fitToHeight="0" orientation="landscape" r:id="rId3"/>
    </customSheetView>
  </customSheetViews>
  <pageMargins left="0.7" right="0.7" top="0.75" bottom="0.75" header="0.3" footer="0.3"/>
  <pageSetup fitToHeight="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9FE0-DE87-425A-959A-2A1D8D074C0A}">
  <dimension ref="B1:Q2871"/>
  <sheetViews>
    <sheetView zoomScale="70" zoomScaleNormal="70" workbookViewId="0">
      <selection activeCell="C36" sqref="C36"/>
    </sheetView>
  </sheetViews>
  <sheetFormatPr defaultColWidth="9.140625" defaultRowHeight="15" x14ac:dyDescent="0.2"/>
  <cols>
    <col min="1" max="1" width="9.140625" style="14"/>
    <col min="2" max="2" width="18.140625" style="14" customWidth="1"/>
    <col min="3" max="3" width="24.7109375" style="14" customWidth="1"/>
    <col min="4" max="4" width="34.42578125" style="14" customWidth="1"/>
    <col min="5" max="5" width="17.7109375" style="14" customWidth="1"/>
    <col min="6" max="6" width="16.7109375" style="14" customWidth="1"/>
    <col min="7" max="7" width="10.42578125" style="14" customWidth="1"/>
    <col min="8" max="8" width="33.42578125" style="14" customWidth="1"/>
    <col min="9" max="9" width="28.42578125" style="14" customWidth="1"/>
    <col min="10" max="10" width="18.42578125" style="14" customWidth="1"/>
    <col min="11" max="11" width="20.28515625" style="14" customWidth="1"/>
    <col min="12" max="12" width="7.42578125" style="14" customWidth="1"/>
    <col min="13" max="13" width="25.28515625" style="14" customWidth="1"/>
    <col min="14" max="14" width="52" style="14" customWidth="1"/>
    <col min="15" max="15" width="15.140625" style="14" customWidth="1"/>
    <col min="16" max="16" width="19.28515625" style="14" customWidth="1"/>
    <col min="17" max="17" width="14.7109375" style="14" customWidth="1"/>
    <col min="18" max="16384" width="9.140625" style="14"/>
  </cols>
  <sheetData>
    <row r="1" spans="2:16" ht="15.75" x14ac:dyDescent="0.25">
      <c r="B1" s="54"/>
      <c r="C1" s="135" t="s">
        <v>17</v>
      </c>
      <c r="D1" s="136"/>
      <c r="E1" s="136"/>
      <c r="F1" s="137"/>
      <c r="H1" s="135" t="s">
        <v>18</v>
      </c>
      <c r="I1" s="136"/>
      <c r="J1" s="136"/>
      <c r="K1" s="137"/>
      <c r="M1" s="135" t="s">
        <v>19</v>
      </c>
      <c r="N1" s="136"/>
      <c r="O1" s="136"/>
      <c r="P1" s="137"/>
    </row>
    <row r="2" spans="2:16" ht="15.75" x14ac:dyDescent="0.25">
      <c r="B2" s="54" t="s">
        <v>30</v>
      </c>
      <c r="C2" s="55"/>
      <c r="D2" s="55"/>
      <c r="E2" s="56" t="s">
        <v>20</v>
      </c>
      <c r="F2" s="56" t="s">
        <v>21</v>
      </c>
      <c r="H2" s="55"/>
      <c r="I2" s="55"/>
      <c r="J2" s="56" t="s">
        <v>20</v>
      </c>
      <c r="K2" s="56" t="s">
        <v>21</v>
      </c>
      <c r="M2" s="55"/>
      <c r="N2" s="55"/>
      <c r="O2" s="56" t="s">
        <v>20</v>
      </c>
      <c r="P2" s="56" t="s">
        <v>21</v>
      </c>
    </row>
    <row r="3" spans="2:16" ht="15.75" x14ac:dyDescent="0.25">
      <c r="B3" s="57"/>
      <c r="C3" s="16"/>
      <c r="D3" s="16"/>
      <c r="E3" s="58"/>
      <c r="F3" s="58"/>
      <c r="H3" s="16"/>
      <c r="I3" s="16"/>
      <c r="J3" s="58"/>
      <c r="K3" s="58"/>
      <c r="M3" s="16"/>
      <c r="N3" s="16"/>
      <c r="O3" s="59"/>
      <c r="P3" s="59"/>
    </row>
    <row r="4" spans="2:16" ht="15.75" hidden="1" x14ac:dyDescent="0.25">
      <c r="B4" s="60" t="e">
        <f>IF(Questionnaire!H5&gt;VLOOKUP(Questionnaire!I4,Questionnaire!E39:I42,5,FALSE),Questionnaire!H5,VLOOKUP(Questionnaire!I4,Questionnaire!E39:I42,5,FALSE))</f>
        <v>#N/A</v>
      </c>
      <c r="C4" s="61" t="s">
        <v>23</v>
      </c>
      <c r="D4" s="61"/>
      <c r="E4" s="62">
        <f>-Questionnaire!I25</f>
        <v>0</v>
      </c>
      <c r="F4" s="62"/>
      <c r="G4" s="61"/>
      <c r="H4" s="61" t="s">
        <v>27</v>
      </c>
      <c r="I4" s="63"/>
      <c r="J4" s="62">
        <f>E4</f>
        <v>0</v>
      </c>
      <c r="K4" s="62"/>
      <c r="L4" s="61"/>
      <c r="M4" s="61" t="s">
        <v>27</v>
      </c>
      <c r="N4" s="63"/>
      <c r="O4" s="64">
        <f>J4</f>
        <v>0</v>
      </c>
      <c r="P4" s="65"/>
    </row>
    <row r="5" spans="2:16" ht="15.75" hidden="1" x14ac:dyDescent="0.25">
      <c r="B5" s="66"/>
      <c r="D5" s="14" t="s">
        <v>26</v>
      </c>
      <c r="E5" s="58"/>
      <c r="F5" s="58">
        <f>Questionnaire!I23+Questionnaire!I24</f>
        <v>0</v>
      </c>
      <c r="H5" s="16"/>
      <c r="I5" s="14" t="s">
        <v>23</v>
      </c>
      <c r="J5" s="58"/>
      <c r="K5" s="58">
        <f>J4</f>
        <v>0</v>
      </c>
      <c r="M5" s="14" t="s">
        <v>24</v>
      </c>
      <c r="N5" s="16"/>
      <c r="O5" s="59">
        <f>J7</f>
        <v>0</v>
      </c>
      <c r="P5" s="67"/>
    </row>
    <row r="6" spans="2:16" ht="15.75" hidden="1" x14ac:dyDescent="0.25">
      <c r="B6" s="66"/>
      <c r="C6" s="14" t="str">
        <f>IF(E4&gt;F5,"  ","Cumulative Effect PPA")</f>
        <v>Cumulative Effect PPA</v>
      </c>
      <c r="D6" s="14" t="str">
        <f>IF(E4&gt;F5,"Cumulative Effect PPA","  ")</f>
        <v xml:space="preserve">  </v>
      </c>
      <c r="E6" s="58">
        <f>IF(F5-E4&gt;0,F5-E4,0)</f>
        <v>0</v>
      </c>
      <c r="F6" s="58">
        <f>IF(E4-F5&gt;0,E4-F5,0)</f>
        <v>0</v>
      </c>
      <c r="H6" s="14" t="s">
        <v>26</v>
      </c>
      <c r="I6" s="16"/>
      <c r="J6" s="58">
        <f>F5</f>
        <v>0</v>
      </c>
      <c r="K6" s="58"/>
      <c r="M6" s="16"/>
      <c r="N6" s="14" t="s">
        <v>25</v>
      </c>
      <c r="O6" s="59"/>
      <c r="P6" s="67">
        <f>K8</f>
        <v>0</v>
      </c>
    </row>
    <row r="7" spans="2:16" ht="15.75" hidden="1" x14ac:dyDescent="0.25">
      <c r="B7" s="66"/>
      <c r="C7" s="16"/>
      <c r="D7" s="16"/>
      <c r="E7" s="58"/>
      <c r="F7" s="58"/>
      <c r="H7" s="14" t="s">
        <v>24</v>
      </c>
      <c r="I7" s="16"/>
      <c r="J7" s="58">
        <f>-Questionnaire!I24</f>
        <v>0</v>
      </c>
      <c r="K7" s="58"/>
      <c r="M7" s="14" t="str">
        <f>C6</f>
        <v>Cumulative Effect PPA</v>
      </c>
      <c r="N7" s="14" t="str">
        <f>D6</f>
        <v xml:space="preserve">  </v>
      </c>
      <c r="O7" s="59">
        <f>E6</f>
        <v>0</v>
      </c>
      <c r="P7" s="67">
        <f>F6</f>
        <v>0</v>
      </c>
    </row>
    <row r="8" spans="2:16" ht="15.75" hidden="1" x14ac:dyDescent="0.25">
      <c r="B8" s="66"/>
      <c r="C8" s="16"/>
      <c r="D8" s="16"/>
      <c r="E8" s="58"/>
      <c r="F8" s="58"/>
      <c r="H8" s="16"/>
      <c r="I8" s="14" t="s">
        <v>25</v>
      </c>
      <c r="J8" s="58"/>
      <c r="K8" s="58">
        <f>Questionnaire!I23</f>
        <v>0</v>
      </c>
      <c r="M8" s="16"/>
      <c r="N8" s="16"/>
      <c r="O8" s="59"/>
      <c r="P8" s="67"/>
    </row>
    <row r="9" spans="2:16" ht="15.75" hidden="1" x14ac:dyDescent="0.25">
      <c r="B9" s="66"/>
      <c r="C9" s="16"/>
      <c r="D9" s="16"/>
      <c r="E9" s="58"/>
      <c r="F9" s="58"/>
      <c r="I9" s="16"/>
      <c r="J9" s="58"/>
      <c r="K9" s="58"/>
      <c r="M9" s="16"/>
      <c r="N9" s="16"/>
      <c r="O9" s="59"/>
      <c r="P9" s="67"/>
    </row>
    <row r="10" spans="2:16" ht="33" hidden="1" customHeight="1" x14ac:dyDescent="0.25">
      <c r="B10" s="66"/>
      <c r="C10" s="140" t="s">
        <v>59</v>
      </c>
      <c r="D10" s="140"/>
      <c r="E10" s="58"/>
      <c r="F10" s="58"/>
      <c r="H10" s="140" t="s">
        <v>59</v>
      </c>
      <c r="I10" s="140"/>
      <c r="J10" s="58"/>
      <c r="K10" s="58"/>
      <c r="M10" s="140" t="s">
        <v>59</v>
      </c>
      <c r="N10" s="140"/>
      <c r="O10" s="59"/>
      <c r="P10" s="67"/>
    </row>
    <row r="11" spans="2:16" ht="15.75" x14ac:dyDescent="0.25">
      <c r="B11" s="60" t="e">
        <f>IF(Questionnaire!H5&gt;VLOOKUP(Questionnaire!I4,Questionnaire!E39:I42,5,FALSE),Questionnaire!H5,VLOOKUP(Questionnaire!I4,Questionnaire!E39:I42,5,FALSE))</f>
        <v>#N/A</v>
      </c>
      <c r="C11" s="61" t="s">
        <v>26</v>
      </c>
      <c r="D11" s="68"/>
      <c r="E11" s="83">
        <f>Calculations!L7</f>
        <v>0</v>
      </c>
      <c r="F11" s="69"/>
      <c r="G11" s="61"/>
      <c r="H11" s="61" t="s">
        <v>90</v>
      </c>
      <c r="I11" s="61"/>
      <c r="J11" s="83">
        <f>E11</f>
        <v>0</v>
      </c>
      <c r="K11" s="84"/>
      <c r="L11" s="61"/>
      <c r="M11" s="61" t="s">
        <v>90</v>
      </c>
      <c r="N11" s="61"/>
      <c r="O11" s="83">
        <f>J11</f>
        <v>0</v>
      </c>
      <c r="P11" s="85"/>
    </row>
    <row r="12" spans="2:16" ht="15.75" x14ac:dyDescent="0.25">
      <c r="B12" s="70"/>
      <c r="D12" s="14" t="s">
        <v>23</v>
      </c>
      <c r="E12" s="86"/>
      <c r="F12" s="87">
        <f>Calculations!L5</f>
        <v>0</v>
      </c>
      <c r="H12" s="17" t="s">
        <v>23</v>
      </c>
      <c r="I12" s="71"/>
      <c r="J12" s="87">
        <f>K13</f>
        <v>0</v>
      </c>
      <c r="K12" s="86"/>
      <c r="N12" s="14" t="s">
        <v>92</v>
      </c>
      <c r="O12" s="87"/>
      <c r="P12" s="88">
        <f>K13</f>
        <v>0</v>
      </c>
    </row>
    <row r="13" spans="2:16" ht="15.75" x14ac:dyDescent="0.25">
      <c r="B13" s="70"/>
      <c r="C13" s="72"/>
      <c r="D13" s="17" t="str">
        <f>IF(Questionnaire!I5&lt;=Questionnaire!I7,"Cumulative Effect PPA","Cash")</f>
        <v>Cumulative Effect PPA</v>
      </c>
      <c r="E13" s="86"/>
      <c r="F13" s="87">
        <f>E11-F12</f>
        <v>0</v>
      </c>
      <c r="I13" s="14" t="s">
        <v>92</v>
      </c>
      <c r="J13" s="86"/>
      <c r="K13" s="87">
        <f>F12</f>
        <v>0</v>
      </c>
      <c r="M13" s="73"/>
      <c r="N13" s="14" t="s">
        <v>31</v>
      </c>
      <c r="O13" s="87"/>
      <c r="P13" s="88">
        <f>F13</f>
        <v>0</v>
      </c>
    </row>
    <row r="14" spans="2:16" ht="15.75" x14ac:dyDescent="0.25">
      <c r="B14" s="74"/>
      <c r="E14" s="86"/>
      <c r="F14" s="86"/>
      <c r="H14" s="73"/>
      <c r="I14" s="14" t="s">
        <v>26</v>
      </c>
      <c r="J14" s="86"/>
      <c r="K14" s="87">
        <f>J11</f>
        <v>0</v>
      </c>
      <c r="N14" s="72"/>
      <c r="O14" s="87"/>
      <c r="P14" s="88"/>
    </row>
    <row r="15" spans="2:16" ht="67.5" customHeight="1" x14ac:dyDescent="0.25">
      <c r="B15" s="75"/>
      <c r="C15" s="138" t="s">
        <v>136</v>
      </c>
      <c r="D15" s="138"/>
      <c r="E15" s="89"/>
      <c r="F15" s="89"/>
      <c r="G15" s="76"/>
      <c r="H15" s="138" t="s">
        <v>136</v>
      </c>
      <c r="I15" s="138"/>
      <c r="J15" s="89"/>
      <c r="K15" s="89"/>
      <c r="L15" s="76"/>
      <c r="M15" s="138" t="s">
        <v>136</v>
      </c>
      <c r="N15" s="138"/>
      <c r="O15" s="89"/>
      <c r="P15" s="90"/>
    </row>
    <row r="16" spans="2:16" ht="15.75" x14ac:dyDescent="0.25">
      <c r="B16" s="54"/>
      <c r="C16" s="77"/>
      <c r="E16" s="34"/>
      <c r="F16" s="34"/>
      <c r="H16" s="77"/>
      <c r="J16" s="34"/>
      <c r="K16" s="34"/>
      <c r="M16" s="77"/>
      <c r="N16" s="73"/>
      <c r="O16" s="34"/>
      <c r="P16" s="34"/>
    </row>
    <row r="17" spans="2:16" ht="15.75" x14ac:dyDescent="0.25">
      <c r="B17" s="54"/>
      <c r="C17" s="77"/>
      <c r="E17" s="34"/>
      <c r="F17" s="34"/>
      <c r="H17" s="77"/>
      <c r="J17" s="34"/>
      <c r="K17" s="34"/>
      <c r="M17" s="77"/>
      <c r="N17" s="73"/>
      <c r="O17" s="34"/>
      <c r="P17" s="34"/>
    </row>
    <row r="18" spans="2:16" ht="15.75" x14ac:dyDescent="0.25">
      <c r="B18" s="60" t="e">
        <f>B11</f>
        <v>#N/A</v>
      </c>
      <c r="C18" s="61" t="s">
        <v>32</v>
      </c>
      <c r="D18" s="61"/>
      <c r="E18" s="84">
        <f>IFERROR(-VLOOKUP(B18,Calculations!$G$10:$N$448,8,FALSE),0)</f>
        <v>0</v>
      </c>
      <c r="F18" s="84"/>
      <c r="G18" s="61"/>
      <c r="H18" s="61" t="s">
        <v>92</v>
      </c>
      <c r="I18" s="61"/>
      <c r="J18" s="84">
        <f>K20</f>
        <v>0</v>
      </c>
      <c r="K18" s="84"/>
      <c r="L18" s="61"/>
      <c r="M18" s="61" t="s">
        <v>92</v>
      </c>
      <c r="N18" s="68"/>
      <c r="O18" s="84">
        <f>J18</f>
        <v>0</v>
      </c>
      <c r="P18" s="91"/>
    </row>
    <row r="19" spans="2:16" ht="15.75" x14ac:dyDescent="0.25">
      <c r="B19" s="74"/>
      <c r="C19" s="14" t="s">
        <v>33</v>
      </c>
      <c r="E19" s="86">
        <f>IFERROR(VLOOKUP(B18,Calculations!$G$10:$M$448,7,FALSE),0)</f>
        <v>0</v>
      </c>
      <c r="F19" s="86"/>
      <c r="H19" s="14" t="s">
        <v>35</v>
      </c>
      <c r="J19" s="86">
        <f>K21</f>
        <v>0</v>
      </c>
      <c r="K19" s="86"/>
      <c r="M19" s="14" t="s">
        <v>94</v>
      </c>
      <c r="N19" s="73"/>
      <c r="O19" s="86">
        <f>J19</f>
        <v>0</v>
      </c>
      <c r="P19" s="92"/>
    </row>
    <row r="20" spans="2:16" ht="15.75" x14ac:dyDescent="0.25">
      <c r="B20" s="70"/>
      <c r="C20" s="73"/>
      <c r="D20" s="14" t="s">
        <v>31</v>
      </c>
      <c r="E20" s="86"/>
      <c r="F20" s="86">
        <f>E18+E19</f>
        <v>0</v>
      </c>
      <c r="H20" s="73"/>
      <c r="I20" s="14" t="s">
        <v>32</v>
      </c>
      <c r="J20" s="86"/>
      <c r="K20" s="86">
        <f>E18</f>
        <v>0</v>
      </c>
      <c r="M20" s="72"/>
      <c r="N20" s="14" t="s">
        <v>31</v>
      </c>
      <c r="O20" s="86"/>
      <c r="P20" s="92">
        <f>F20</f>
        <v>0</v>
      </c>
    </row>
    <row r="21" spans="2:16" ht="15.75" x14ac:dyDescent="0.25">
      <c r="B21" s="74"/>
      <c r="C21" s="73"/>
      <c r="E21" s="86"/>
      <c r="F21" s="86"/>
      <c r="H21" s="73"/>
      <c r="I21" s="14" t="s">
        <v>33</v>
      </c>
      <c r="J21" s="86"/>
      <c r="K21" s="86">
        <f>E19</f>
        <v>0</v>
      </c>
      <c r="M21" s="72"/>
      <c r="N21" s="73"/>
      <c r="O21" s="86"/>
      <c r="P21" s="92"/>
    </row>
    <row r="22" spans="2:16" ht="15.75" x14ac:dyDescent="0.25">
      <c r="B22" s="75"/>
      <c r="C22" s="139" t="s">
        <v>89</v>
      </c>
      <c r="D22" s="139"/>
      <c r="E22" s="89"/>
      <c r="F22" s="89"/>
      <c r="G22" s="76"/>
      <c r="H22" s="139" t="s">
        <v>89</v>
      </c>
      <c r="I22" s="139"/>
      <c r="J22" s="89"/>
      <c r="K22" s="89"/>
      <c r="L22" s="76"/>
      <c r="M22" s="139" t="s">
        <v>89</v>
      </c>
      <c r="N22" s="139"/>
      <c r="O22" s="89"/>
      <c r="P22" s="90"/>
    </row>
    <row r="23" spans="2:16" ht="15.75" x14ac:dyDescent="0.25">
      <c r="B23" s="54"/>
      <c r="C23" s="77"/>
      <c r="E23" s="34"/>
      <c r="F23" s="34"/>
      <c r="H23" s="77"/>
      <c r="I23" s="73"/>
      <c r="J23" s="34"/>
      <c r="K23" s="34"/>
      <c r="M23" s="77"/>
      <c r="N23" s="73"/>
      <c r="O23" s="34"/>
      <c r="P23" s="34"/>
    </row>
    <row r="24" spans="2:16" ht="15.75" x14ac:dyDescent="0.25">
      <c r="B24" s="54"/>
      <c r="C24" s="77"/>
      <c r="E24" s="34"/>
      <c r="F24" s="34"/>
      <c r="H24" s="77"/>
      <c r="I24" s="73"/>
      <c r="J24" s="34"/>
      <c r="K24" s="34"/>
      <c r="M24" s="77"/>
      <c r="N24" s="73"/>
      <c r="O24" s="34"/>
      <c r="P24" s="34"/>
    </row>
    <row r="25" spans="2:16" ht="15.75" x14ac:dyDescent="0.25">
      <c r="B25" s="60" t="e">
        <f>B18</f>
        <v>#N/A</v>
      </c>
      <c r="C25" s="142" t="s">
        <v>34</v>
      </c>
      <c r="D25" s="142"/>
      <c r="E25" s="142"/>
      <c r="F25" s="142"/>
      <c r="G25" s="61"/>
      <c r="H25" s="61" t="s">
        <v>99</v>
      </c>
      <c r="I25" s="61"/>
      <c r="J25" s="84">
        <f>IFERROR(VLOOKUP(B25,Calculations!$Z$10:$AB$448,3,FALSE),0)</f>
        <v>0</v>
      </c>
      <c r="K25" s="84"/>
      <c r="L25" s="61"/>
      <c r="M25" s="61" t="s">
        <v>93</v>
      </c>
      <c r="N25" s="61"/>
      <c r="O25" s="84">
        <f>J25</f>
        <v>0</v>
      </c>
      <c r="P25" s="91"/>
    </row>
    <row r="26" spans="2:16" ht="15.75" x14ac:dyDescent="0.25">
      <c r="B26" s="74"/>
      <c r="C26" s="133"/>
      <c r="D26" s="133"/>
      <c r="E26" s="133"/>
      <c r="F26" s="133"/>
      <c r="H26" s="77"/>
      <c r="I26" s="14" t="s">
        <v>91</v>
      </c>
      <c r="J26" s="86"/>
      <c r="K26" s="86">
        <f>J25</f>
        <v>0</v>
      </c>
      <c r="M26" s="77"/>
      <c r="N26" s="14" t="s">
        <v>91</v>
      </c>
      <c r="O26" s="86"/>
      <c r="P26" s="92">
        <f>O25</f>
        <v>0</v>
      </c>
    </row>
    <row r="27" spans="2:16" ht="15.75" x14ac:dyDescent="0.25">
      <c r="B27" s="74"/>
      <c r="C27" s="133"/>
      <c r="D27" s="133"/>
      <c r="E27" s="133"/>
      <c r="F27" s="133"/>
      <c r="H27" s="77"/>
      <c r="J27" s="86"/>
      <c r="K27" s="86"/>
      <c r="M27" s="77"/>
      <c r="O27" s="86"/>
      <c r="P27" s="92"/>
    </row>
    <row r="28" spans="2:16" ht="15.75" x14ac:dyDescent="0.25">
      <c r="B28" s="78"/>
      <c r="C28" s="76"/>
      <c r="D28" s="79"/>
      <c r="E28" s="89"/>
      <c r="F28" s="89"/>
      <c r="G28" s="76"/>
      <c r="H28" s="139" t="s">
        <v>100</v>
      </c>
      <c r="I28" s="139"/>
      <c r="J28" s="89"/>
      <c r="K28" s="89"/>
      <c r="L28" s="76"/>
      <c r="M28" s="139" t="s">
        <v>100</v>
      </c>
      <c r="N28" s="139"/>
      <c r="O28" s="89"/>
      <c r="P28" s="90"/>
    </row>
    <row r="29" spans="2:16" ht="15.75" x14ac:dyDescent="0.25">
      <c r="B29" s="54"/>
      <c r="E29" s="34"/>
      <c r="F29" s="34"/>
      <c r="H29" s="55"/>
      <c r="I29" s="73"/>
      <c r="J29" s="34"/>
      <c r="K29" s="34"/>
      <c r="O29" s="34"/>
      <c r="P29" s="34"/>
    </row>
    <row r="30" spans="2:16" ht="15.75" x14ac:dyDescent="0.25">
      <c r="B30" s="60" t="e">
        <f>B25</f>
        <v>#N/A</v>
      </c>
      <c r="C30" s="61" t="s">
        <v>98</v>
      </c>
      <c r="D30" s="61"/>
      <c r="E30" s="84">
        <f>IFERROR(VLOOKUP(B30,Calculations!$G$10:$W$448,17,FALSE),0)</f>
        <v>0</v>
      </c>
      <c r="F30" s="84"/>
      <c r="G30" s="61"/>
      <c r="H30" s="142" t="s">
        <v>34</v>
      </c>
      <c r="I30" s="142"/>
      <c r="J30" s="142"/>
      <c r="K30" s="142"/>
      <c r="L30" s="61"/>
      <c r="M30" s="61" t="s">
        <v>95</v>
      </c>
      <c r="N30" s="61"/>
      <c r="O30" s="84">
        <f>E30</f>
        <v>0</v>
      </c>
      <c r="P30" s="91"/>
    </row>
    <row r="31" spans="2:16" ht="15.75" x14ac:dyDescent="0.25">
      <c r="B31" s="74"/>
      <c r="C31" s="77"/>
      <c r="D31" s="14" t="s">
        <v>31</v>
      </c>
      <c r="E31" s="86"/>
      <c r="F31" s="86">
        <f>E30</f>
        <v>0</v>
      </c>
      <c r="H31" s="133"/>
      <c r="I31" s="133"/>
      <c r="J31" s="133"/>
      <c r="K31" s="133"/>
      <c r="M31" s="77"/>
      <c r="N31" s="14" t="s">
        <v>31</v>
      </c>
      <c r="O31" s="86"/>
      <c r="P31" s="92">
        <f>O30</f>
        <v>0</v>
      </c>
    </row>
    <row r="32" spans="2:16" ht="15.75" x14ac:dyDescent="0.25">
      <c r="B32" s="74"/>
      <c r="C32" s="77"/>
      <c r="D32" s="73"/>
      <c r="E32" s="86"/>
      <c r="F32" s="86"/>
      <c r="H32" s="77"/>
      <c r="I32" s="77"/>
      <c r="J32" s="86"/>
      <c r="K32" s="86"/>
      <c r="M32" s="77"/>
      <c r="N32" s="73"/>
      <c r="O32" s="86"/>
      <c r="P32" s="92"/>
    </row>
    <row r="33" spans="2:16" ht="15.75" x14ac:dyDescent="0.25">
      <c r="B33" s="75"/>
      <c r="C33" s="141" t="s">
        <v>101</v>
      </c>
      <c r="D33" s="141"/>
      <c r="E33" s="89"/>
      <c r="F33" s="89"/>
      <c r="G33" s="76"/>
      <c r="H33" s="76"/>
      <c r="I33" s="76"/>
      <c r="J33" s="89"/>
      <c r="K33" s="89"/>
      <c r="L33" s="76"/>
      <c r="M33" s="141" t="s">
        <v>101</v>
      </c>
      <c r="N33" s="141"/>
      <c r="O33" s="89"/>
      <c r="P33" s="90"/>
    </row>
    <row r="34" spans="2:16" ht="15.75" x14ac:dyDescent="0.25">
      <c r="B34" s="80"/>
      <c r="E34" s="34"/>
      <c r="F34" s="34"/>
      <c r="H34" s="73"/>
      <c r="I34" s="73"/>
      <c r="J34" s="34"/>
      <c r="K34" s="34"/>
      <c r="N34" s="73"/>
      <c r="O34" s="34"/>
      <c r="P34" s="34"/>
    </row>
    <row r="35" spans="2:16" x14ac:dyDescent="0.2">
      <c r="E35" s="34"/>
      <c r="F35" s="34"/>
      <c r="J35" s="34"/>
      <c r="K35" s="34"/>
      <c r="O35" s="34"/>
      <c r="P35" s="34"/>
    </row>
    <row r="36" spans="2:16" ht="15.75" x14ac:dyDescent="0.25">
      <c r="B36" s="60" t="str">
        <f>IFERROR(IF(EOMONTH(B34,1)&gt;Questionnaire!$I$4,"  ",EOMONTH(B30,1)),"  ")</f>
        <v xml:space="preserve">  </v>
      </c>
      <c r="C36" s="61" t="s">
        <v>32</v>
      </c>
      <c r="D36" s="61"/>
      <c r="E36" s="84">
        <f>IFERROR(-VLOOKUP(B36,Calculations!$G$10:$N$448,8,FALSE),0)</f>
        <v>0</v>
      </c>
      <c r="F36" s="84"/>
      <c r="G36" s="61"/>
      <c r="H36" s="61" t="s">
        <v>92</v>
      </c>
      <c r="I36" s="61"/>
      <c r="J36" s="84">
        <f>K38</f>
        <v>0</v>
      </c>
      <c r="K36" s="84"/>
      <c r="L36" s="61"/>
      <c r="M36" s="61" t="s">
        <v>92</v>
      </c>
      <c r="N36" s="68"/>
      <c r="O36" s="84">
        <f>J36</f>
        <v>0</v>
      </c>
      <c r="P36" s="91"/>
    </row>
    <row r="37" spans="2:16" x14ac:dyDescent="0.2">
      <c r="B37" s="93"/>
      <c r="C37" s="14" t="s">
        <v>33</v>
      </c>
      <c r="E37" s="86" t="str">
        <f>IFERROR(VLOOKUP(B36,Calculations!$G$10:$M$448,7,FALSE),0)</f>
        <v xml:space="preserve">  </v>
      </c>
      <c r="F37" s="86"/>
      <c r="H37" s="14" t="s">
        <v>35</v>
      </c>
      <c r="J37" s="86" t="str">
        <f>K39</f>
        <v xml:space="preserve">  </v>
      </c>
      <c r="K37" s="86"/>
      <c r="M37" s="14" t="s">
        <v>94</v>
      </c>
      <c r="N37" s="73"/>
      <c r="O37" s="86" t="str">
        <f>J37</f>
        <v xml:space="preserve">  </v>
      </c>
      <c r="P37" s="92"/>
    </row>
    <row r="38" spans="2:16" x14ac:dyDescent="0.2">
      <c r="B38" s="93"/>
      <c r="C38" s="73"/>
      <c r="D38" s="14" t="s">
        <v>31</v>
      </c>
      <c r="E38" s="86"/>
      <c r="F38" s="86">
        <f>IFERROR(E36+E37,0)</f>
        <v>0</v>
      </c>
      <c r="H38" s="73"/>
      <c r="I38" s="14" t="s">
        <v>32</v>
      </c>
      <c r="J38" s="86"/>
      <c r="K38" s="86">
        <f>E36</f>
        <v>0</v>
      </c>
      <c r="M38" s="72"/>
      <c r="N38" s="14" t="s">
        <v>31</v>
      </c>
      <c r="O38" s="86"/>
      <c r="P38" s="92">
        <f>F38</f>
        <v>0</v>
      </c>
    </row>
    <row r="39" spans="2:16" ht="15.75" x14ac:dyDescent="0.25">
      <c r="B39" s="74"/>
      <c r="C39" s="73"/>
      <c r="E39" s="86"/>
      <c r="F39" s="86"/>
      <c r="H39" s="73"/>
      <c r="I39" s="14" t="s">
        <v>33</v>
      </c>
      <c r="J39" s="86"/>
      <c r="K39" s="86" t="str">
        <f>E37</f>
        <v xml:space="preserve">  </v>
      </c>
      <c r="M39" s="72"/>
      <c r="N39" s="73"/>
      <c r="O39" s="86"/>
      <c r="P39" s="92"/>
    </row>
    <row r="40" spans="2:16" ht="15.75" x14ac:dyDescent="0.25">
      <c r="B40" s="74"/>
      <c r="C40" s="73"/>
      <c r="E40" s="86"/>
      <c r="F40" s="86"/>
      <c r="H40" s="73"/>
      <c r="J40" s="86"/>
      <c r="K40" s="86"/>
      <c r="M40" s="72"/>
      <c r="N40" s="73"/>
      <c r="O40" s="86"/>
      <c r="P40" s="92"/>
    </row>
    <row r="41" spans="2:16" ht="15.75" x14ac:dyDescent="0.25">
      <c r="B41" s="70" t="str">
        <f>B36</f>
        <v xml:space="preserve">  </v>
      </c>
      <c r="C41" s="133" t="s">
        <v>34</v>
      </c>
      <c r="D41" s="133"/>
      <c r="E41" s="133"/>
      <c r="F41" s="133"/>
      <c r="H41" s="61" t="s">
        <v>99</v>
      </c>
      <c r="J41" s="86" t="str">
        <f>IFERROR(VLOOKUP(B41,Calculations!$Z$10:$AB$448,3,FALSE),0)</f>
        <v xml:space="preserve">  </v>
      </c>
      <c r="K41" s="86"/>
      <c r="M41" s="14" t="s">
        <v>93</v>
      </c>
      <c r="O41" s="86" t="str">
        <f>J41</f>
        <v xml:space="preserve">  </v>
      </c>
      <c r="P41" s="92"/>
    </row>
    <row r="42" spans="2:16" ht="15.75" x14ac:dyDescent="0.25">
      <c r="B42" s="74"/>
      <c r="C42" s="133"/>
      <c r="D42" s="133"/>
      <c r="E42" s="133"/>
      <c r="F42" s="133"/>
      <c r="H42" s="77"/>
      <c r="I42" s="14" t="s">
        <v>91</v>
      </c>
      <c r="J42" s="86"/>
      <c r="K42" s="86" t="str">
        <f>J41</f>
        <v xml:space="preserve">  </v>
      </c>
      <c r="M42" s="77"/>
      <c r="N42" s="14" t="s">
        <v>91</v>
      </c>
      <c r="O42" s="86"/>
      <c r="P42" s="92" t="str">
        <f>O41</f>
        <v xml:space="preserve">  </v>
      </c>
    </row>
    <row r="43" spans="2:16" ht="15.75" x14ac:dyDescent="0.25">
      <c r="B43" s="74"/>
      <c r="C43" s="133"/>
      <c r="D43" s="133"/>
      <c r="E43" s="133"/>
      <c r="F43" s="133"/>
      <c r="H43" s="77"/>
      <c r="J43" s="86"/>
      <c r="K43" s="86"/>
      <c r="M43" s="77"/>
      <c r="O43" s="86"/>
      <c r="P43" s="92"/>
    </row>
    <row r="44" spans="2:16" ht="15.75" x14ac:dyDescent="0.25">
      <c r="B44" s="74"/>
      <c r="C44" s="81"/>
      <c r="D44" s="81"/>
      <c r="E44" s="81"/>
      <c r="F44" s="81"/>
      <c r="H44" s="77"/>
      <c r="J44" s="86"/>
      <c r="K44" s="86"/>
      <c r="M44" s="77"/>
      <c r="O44" s="86"/>
      <c r="P44" s="92"/>
    </row>
    <row r="45" spans="2:16" ht="15.75" x14ac:dyDescent="0.25">
      <c r="B45" s="70" t="str">
        <f>B41</f>
        <v xml:space="preserve">  </v>
      </c>
      <c r="C45" s="61" t="s">
        <v>98</v>
      </c>
      <c r="E45" s="86" t="str">
        <f>IFERROR(VLOOKUP(B45,Calculations!$G$10:$W$448,17,FALSE),0)</f>
        <v xml:space="preserve">  </v>
      </c>
      <c r="F45" s="86"/>
      <c r="H45" s="133" t="s">
        <v>34</v>
      </c>
      <c r="I45" s="133"/>
      <c r="J45" s="133"/>
      <c r="K45" s="133"/>
      <c r="M45" s="14" t="s">
        <v>95</v>
      </c>
      <c r="O45" s="86" t="str">
        <f>E45</f>
        <v xml:space="preserve">  </v>
      </c>
      <c r="P45" s="92"/>
    </row>
    <row r="46" spans="2:16" ht="15.75" x14ac:dyDescent="0.25">
      <c r="B46" s="75"/>
      <c r="C46" s="82"/>
      <c r="D46" s="76" t="s">
        <v>31</v>
      </c>
      <c r="E46" s="89"/>
      <c r="F46" s="89" t="str">
        <f>E45</f>
        <v xml:space="preserve">  </v>
      </c>
      <c r="G46" s="76"/>
      <c r="H46" s="134"/>
      <c r="I46" s="134"/>
      <c r="J46" s="134"/>
      <c r="K46" s="134"/>
      <c r="L46" s="76"/>
      <c r="M46" s="82"/>
      <c r="N46" s="76" t="s">
        <v>31</v>
      </c>
      <c r="O46" s="89"/>
      <c r="P46" s="90" t="str">
        <f>O45</f>
        <v xml:space="preserve">  </v>
      </c>
    </row>
    <row r="47" spans="2:16" ht="15.75" x14ac:dyDescent="0.25">
      <c r="B47" s="60" t="str">
        <f>IFERROR(IF(EOMONTH(B45,1)&gt;Questionnaire!$I$4,"  ",EOMONTH(B45,1)),"  ")</f>
        <v xml:space="preserve">  </v>
      </c>
      <c r="C47" s="61" t="s">
        <v>32</v>
      </c>
      <c r="D47" s="61"/>
      <c r="E47" s="84">
        <f>IFERROR(-VLOOKUP(B47,Calculations!$G$10:$N$448,8,FALSE),0)</f>
        <v>0</v>
      </c>
      <c r="F47" s="84"/>
      <c r="G47" s="61"/>
      <c r="H47" s="61" t="s">
        <v>92</v>
      </c>
      <c r="I47" s="61"/>
      <c r="J47" s="84">
        <f>K49</f>
        <v>0</v>
      </c>
      <c r="K47" s="84"/>
      <c r="L47" s="61"/>
      <c r="M47" s="61" t="s">
        <v>92</v>
      </c>
      <c r="N47" s="68"/>
      <c r="O47" s="84">
        <f>J47</f>
        <v>0</v>
      </c>
      <c r="P47" s="91"/>
    </row>
    <row r="48" spans="2:16" ht="15.75" x14ac:dyDescent="0.25">
      <c r="B48" s="74"/>
      <c r="C48" s="14" t="s">
        <v>33</v>
      </c>
      <c r="E48" s="86" t="str">
        <f>IFERROR(VLOOKUP(B47,Calculations!$G$10:$M$448,7,FALSE),0)</f>
        <v xml:space="preserve">  </v>
      </c>
      <c r="F48" s="86"/>
      <c r="H48" s="14" t="s">
        <v>35</v>
      </c>
      <c r="J48" s="86" t="str">
        <f>K50</f>
        <v xml:space="preserve">  </v>
      </c>
      <c r="K48" s="86"/>
      <c r="M48" s="14" t="s">
        <v>94</v>
      </c>
      <c r="N48" s="73"/>
      <c r="O48" s="86" t="str">
        <f>J48</f>
        <v xml:space="preserve">  </v>
      </c>
      <c r="P48" s="92"/>
    </row>
    <row r="49" spans="2:16" ht="15.75" x14ac:dyDescent="0.25">
      <c r="B49" s="74"/>
      <c r="C49" s="73"/>
      <c r="D49" s="14" t="s">
        <v>31</v>
      </c>
      <c r="E49" s="86"/>
      <c r="F49" s="86">
        <f>IFERROR(E47+E48,0)</f>
        <v>0</v>
      </c>
      <c r="H49" s="73"/>
      <c r="I49" s="14" t="s">
        <v>32</v>
      </c>
      <c r="J49" s="86"/>
      <c r="K49" s="86">
        <f>E47</f>
        <v>0</v>
      </c>
      <c r="M49" s="72"/>
      <c r="N49" s="14" t="s">
        <v>31</v>
      </c>
      <c r="O49" s="86"/>
      <c r="P49" s="92">
        <f>F49</f>
        <v>0</v>
      </c>
    </row>
    <row r="50" spans="2:16" ht="15.75" x14ac:dyDescent="0.25">
      <c r="B50" s="74"/>
      <c r="C50" s="73"/>
      <c r="E50" s="86"/>
      <c r="F50" s="86"/>
      <c r="H50" s="73"/>
      <c r="I50" s="14" t="s">
        <v>33</v>
      </c>
      <c r="J50" s="86"/>
      <c r="K50" s="86" t="str">
        <f>E48</f>
        <v xml:space="preserve">  </v>
      </c>
      <c r="M50" s="72"/>
      <c r="N50" s="73"/>
      <c r="O50" s="86"/>
      <c r="P50" s="92"/>
    </row>
    <row r="51" spans="2:16" ht="15.75" x14ac:dyDescent="0.25">
      <c r="B51" s="74"/>
      <c r="C51" s="73"/>
      <c r="E51" s="86"/>
      <c r="F51" s="86"/>
      <c r="H51" s="73"/>
      <c r="J51" s="86"/>
      <c r="K51" s="86"/>
      <c r="M51" s="72"/>
      <c r="N51" s="73"/>
      <c r="O51" s="86"/>
      <c r="P51" s="92"/>
    </row>
    <row r="52" spans="2:16" ht="15.75" x14ac:dyDescent="0.25">
      <c r="B52" s="70" t="str">
        <f>B47</f>
        <v xml:space="preserve">  </v>
      </c>
      <c r="C52" s="133" t="s">
        <v>34</v>
      </c>
      <c r="D52" s="133"/>
      <c r="E52" s="133"/>
      <c r="F52" s="133"/>
      <c r="H52" s="61" t="s">
        <v>99</v>
      </c>
      <c r="J52" s="86" t="str">
        <f>IFERROR(VLOOKUP(B52,Calculations!$Z$10:$AB$448,3,FALSE),0)</f>
        <v xml:space="preserve">  </v>
      </c>
      <c r="K52" s="86"/>
      <c r="M52" s="14" t="s">
        <v>93</v>
      </c>
      <c r="O52" s="86" t="str">
        <f>J52</f>
        <v xml:space="preserve">  </v>
      </c>
      <c r="P52" s="92"/>
    </row>
    <row r="53" spans="2:16" ht="15.75" x14ac:dyDescent="0.25">
      <c r="B53" s="74"/>
      <c r="C53" s="133"/>
      <c r="D53" s="133"/>
      <c r="E53" s="133"/>
      <c r="F53" s="133"/>
      <c r="H53" s="77"/>
      <c r="I53" s="14" t="s">
        <v>91</v>
      </c>
      <c r="J53" s="86"/>
      <c r="K53" s="86" t="str">
        <f>J52</f>
        <v xml:space="preserve">  </v>
      </c>
      <c r="M53" s="77"/>
      <c r="N53" s="14" t="s">
        <v>91</v>
      </c>
      <c r="O53" s="86"/>
      <c r="P53" s="92" t="str">
        <f>O52</f>
        <v xml:space="preserve">  </v>
      </c>
    </row>
    <row r="54" spans="2:16" ht="15.75" x14ac:dyDescent="0.25">
      <c r="B54" s="74"/>
      <c r="C54" s="133"/>
      <c r="D54" s="133"/>
      <c r="E54" s="133"/>
      <c r="F54" s="133"/>
      <c r="H54" s="77"/>
      <c r="J54" s="86"/>
      <c r="K54" s="86"/>
      <c r="M54" s="77"/>
      <c r="O54" s="86"/>
      <c r="P54" s="92"/>
    </row>
    <row r="55" spans="2:16" ht="15.75" x14ac:dyDescent="0.25">
      <c r="B55" s="74"/>
      <c r="C55" s="81"/>
      <c r="D55" s="81"/>
      <c r="E55" s="81"/>
      <c r="F55" s="81"/>
      <c r="H55" s="77"/>
      <c r="J55" s="86"/>
      <c r="K55" s="86"/>
      <c r="M55" s="77"/>
      <c r="O55" s="86"/>
      <c r="P55" s="92"/>
    </row>
    <row r="56" spans="2:16" ht="15.75" x14ac:dyDescent="0.25">
      <c r="B56" s="70" t="str">
        <f>B52</f>
        <v xml:space="preserve">  </v>
      </c>
      <c r="C56" s="61" t="s">
        <v>98</v>
      </c>
      <c r="E56" s="86" t="str">
        <f>IFERROR(VLOOKUP(B56,Calculations!$G$10:$W$448,17,FALSE),0)</f>
        <v xml:space="preserve">  </v>
      </c>
      <c r="F56" s="86"/>
      <c r="H56" s="133" t="s">
        <v>34</v>
      </c>
      <c r="I56" s="133"/>
      <c r="J56" s="133"/>
      <c r="K56" s="133"/>
      <c r="M56" s="14" t="s">
        <v>95</v>
      </c>
      <c r="O56" s="86" t="str">
        <f>E56</f>
        <v xml:space="preserve">  </v>
      </c>
      <c r="P56" s="92"/>
    </row>
    <row r="57" spans="2:16" ht="15.75" x14ac:dyDescent="0.25">
      <c r="B57" s="75"/>
      <c r="C57" s="82"/>
      <c r="D57" s="76" t="s">
        <v>31</v>
      </c>
      <c r="E57" s="89"/>
      <c r="F57" s="89" t="str">
        <f>E56</f>
        <v xml:space="preserve">  </v>
      </c>
      <c r="G57" s="76"/>
      <c r="H57" s="134"/>
      <c r="I57" s="134"/>
      <c r="J57" s="134"/>
      <c r="K57" s="134"/>
      <c r="L57" s="76"/>
      <c r="M57" s="82"/>
      <c r="N57" s="76" t="s">
        <v>31</v>
      </c>
      <c r="O57" s="89"/>
      <c r="P57" s="90" t="str">
        <f>O56</f>
        <v xml:space="preserve">  </v>
      </c>
    </row>
    <row r="58" spans="2:16" ht="15.75" x14ac:dyDescent="0.25">
      <c r="B58" s="60" t="str">
        <f>IFERROR(IF(EOMONTH(B56,1)&gt;Questionnaire!$I$4,"  ",EOMONTH(B56,1)),"  ")</f>
        <v xml:space="preserve">  </v>
      </c>
      <c r="C58" s="61" t="s">
        <v>32</v>
      </c>
      <c r="D58" s="61"/>
      <c r="E58" s="84">
        <f>IFERROR(-VLOOKUP(B58,Calculations!$G$10:$N$448,8,FALSE),0)</f>
        <v>0</v>
      </c>
      <c r="F58" s="84"/>
      <c r="G58" s="61"/>
      <c r="H58" s="61" t="s">
        <v>92</v>
      </c>
      <c r="I58" s="61"/>
      <c r="J58" s="84">
        <f>K60</f>
        <v>0</v>
      </c>
      <c r="K58" s="84"/>
      <c r="L58" s="61"/>
      <c r="M58" s="61" t="s">
        <v>92</v>
      </c>
      <c r="N58" s="68"/>
      <c r="O58" s="84">
        <f>J58</f>
        <v>0</v>
      </c>
      <c r="P58" s="91"/>
    </row>
    <row r="59" spans="2:16" ht="15.75" x14ac:dyDescent="0.25">
      <c r="B59" s="74"/>
      <c r="C59" s="14" t="s">
        <v>33</v>
      </c>
      <c r="E59" s="86" t="str">
        <f>IFERROR(VLOOKUP(B58,Calculations!$G$10:$M$448,7,FALSE),0)</f>
        <v xml:space="preserve">  </v>
      </c>
      <c r="F59" s="86"/>
      <c r="H59" s="14" t="s">
        <v>35</v>
      </c>
      <c r="J59" s="86" t="str">
        <f>K61</f>
        <v xml:space="preserve">  </v>
      </c>
      <c r="K59" s="86"/>
      <c r="M59" s="14" t="s">
        <v>94</v>
      </c>
      <c r="N59" s="73"/>
      <c r="O59" s="86" t="str">
        <f>J59</f>
        <v xml:space="preserve">  </v>
      </c>
      <c r="P59" s="92"/>
    </row>
    <row r="60" spans="2:16" ht="15.75" x14ac:dyDescent="0.25">
      <c r="B60" s="74"/>
      <c r="C60" s="73"/>
      <c r="D60" s="14" t="s">
        <v>31</v>
      </c>
      <c r="E60" s="86"/>
      <c r="F60" s="86">
        <f>IFERROR(E58+E59,0)</f>
        <v>0</v>
      </c>
      <c r="H60" s="73"/>
      <c r="I60" s="14" t="s">
        <v>32</v>
      </c>
      <c r="J60" s="86"/>
      <c r="K60" s="86">
        <f>E58</f>
        <v>0</v>
      </c>
      <c r="M60" s="72"/>
      <c r="N60" s="14" t="s">
        <v>31</v>
      </c>
      <c r="O60" s="86"/>
      <c r="P60" s="92">
        <f>F60</f>
        <v>0</v>
      </c>
    </row>
    <row r="61" spans="2:16" ht="15.75" x14ac:dyDescent="0.25">
      <c r="B61" s="74"/>
      <c r="C61" s="73"/>
      <c r="E61" s="86"/>
      <c r="F61" s="86"/>
      <c r="H61" s="73"/>
      <c r="I61" s="14" t="s">
        <v>33</v>
      </c>
      <c r="J61" s="86"/>
      <c r="K61" s="86" t="str">
        <f>E59</f>
        <v xml:space="preserve">  </v>
      </c>
      <c r="M61" s="72"/>
      <c r="N61" s="73"/>
      <c r="O61" s="86"/>
      <c r="P61" s="92"/>
    </row>
    <row r="62" spans="2:16" ht="15.75" x14ac:dyDescent="0.25">
      <c r="B62" s="74"/>
      <c r="C62" s="73"/>
      <c r="E62" s="86"/>
      <c r="F62" s="86"/>
      <c r="H62" s="73"/>
      <c r="J62" s="86"/>
      <c r="K62" s="86"/>
      <c r="M62" s="72"/>
      <c r="N62" s="73"/>
      <c r="O62" s="86"/>
      <c r="P62" s="92"/>
    </row>
    <row r="63" spans="2:16" ht="15.75" x14ac:dyDescent="0.25">
      <c r="B63" s="70" t="str">
        <f>B58</f>
        <v xml:space="preserve">  </v>
      </c>
      <c r="C63" s="133" t="s">
        <v>34</v>
      </c>
      <c r="D63" s="133"/>
      <c r="E63" s="133"/>
      <c r="F63" s="133"/>
      <c r="H63" s="61" t="s">
        <v>99</v>
      </c>
      <c r="J63" s="86" t="str">
        <f>IFERROR(VLOOKUP(B63,Calculations!$Z$10:$AB$448,3,FALSE),0)</f>
        <v xml:space="preserve">  </v>
      </c>
      <c r="K63" s="86"/>
      <c r="M63" s="14" t="s">
        <v>93</v>
      </c>
      <c r="O63" s="86" t="str">
        <f>J63</f>
        <v xml:space="preserve">  </v>
      </c>
      <c r="P63" s="92"/>
    </row>
    <row r="64" spans="2:16" ht="15.75" x14ac:dyDescent="0.25">
      <c r="B64" s="74"/>
      <c r="C64" s="133"/>
      <c r="D64" s="133"/>
      <c r="E64" s="133"/>
      <c r="F64" s="133"/>
      <c r="H64" s="77"/>
      <c r="I64" s="14" t="s">
        <v>91</v>
      </c>
      <c r="J64" s="86"/>
      <c r="K64" s="86" t="str">
        <f>J63</f>
        <v xml:space="preserve">  </v>
      </c>
      <c r="M64" s="77"/>
      <c r="N64" s="14" t="s">
        <v>91</v>
      </c>
      <c r="O64" s="86"/>
      <c r="P64" s="92" t="str">
        <f>O63</f>
        <v xml:space="preserve">  </v>
      </c>
    </row>
    <row r="65" spans="2:17" ht="15.75" x14ac:dyDescent="0.25">
      <c r="B65" s="74"/>
      <c r="C65" s="133"/>
      <c r="D65" s="133"/>
      <c r="E65" s="133"/>
      <c r="F65" s="133"/>
      <c r="H65" s="77"/>
      <c r="J65" s="86"/>
      <c r="K65" s="86"/>
      <c r="M65" s="77"/>
      <c r="O65" s="86"/>
      <c r="P65" s="92"/>
    </row>
    <row r="66" spans="2:17" ht="15.75" x14ac:dyDescent="0.25">
      <c r="B66" s="74"/>
      <c r="C66" s="81"/>
      <c r="D66" s="81"/>
      <c r="E66" s="81"/>
      <c r="F66" s="81"/>
      <c r="H66" s="77"/>
      <c r="J66" s="86"/>
      <c r="K66" s="86"/>
      <c r="M66" s="77"/>
      <c r="O66" s="86"/>
      <c r="P66" s="92"/>
    </row>
    <row r="67" spans="2:17" ht="15.75" x14ac:dyDescent="0.25">
      <c r="B67" s="70" t="str">
        <f>B63</f>
        <v xml:space="preserve">  </v>
      </c>
      <c r="C67" s="61" t="s">
        <v>98</v>
      </c>
      <c r="E67" s="86" t="str">
        <f>IFERROR(VLOOKUP(B67,Calculations!$G$10:$W$448,17,FALSE),0)</f>
        <v xml:space="preserve">  </v>
      </c>
      <c r="F67" s="86"/>
      <c r="H67" s="133" t="s">
        <v>34</v>
      </c>
      <c r="I67" s="133"/>
      <c r="J67" s="133"/>
      <c r="K67" s="133"/>
      <c r="M67" s="14" t="s">
        <v>95</v>
      </c>
      <c r="O67" s="86" t="str">
        <f>E67</f>
        <v xml:space="preserve">  </v>
      </c>
      <c r="P67" s="92"/>
    </row>
    <row r="68" spans="2:17" ht="15.75" x14ac:dyDescent="0.25">
      <c r="B68" s="75"/>
      <c r="C68" s="82"/>
      <c r="D68" s="76" t="s">
        <v>31</v>
      </c>
      <c r="E68" s="89"/>
      <c r="F68" s="89" t="str">
        <f>E67</f>
        <v xml:space="preserve">  </v>
      </c>
      <c r="G68" s="76"/>
      <c r="H68" s="134"/>
      <c r="I68" s="134"/>
      <c r="J68" s="134"/>
      <c r="K68" s="134"/>
      <c r="L68" s="76"/>
      <c r="M68" s="82"/>
      <c r="N68" s="76" t="s">
        <v>31</v>
      </c>
      <c r="O68" s="89"/>
      <c r="P68" s="90" t="str">
        <f>O67</f>
        <v xml:space="preserve">  </v>
      </c>
    </row>
    <row r="69" spans="2:17" ht="15.75" x14ac:dyDescent="0.25">
      <c r="B69" s="60" t="str">
        <f>IFERROR(IF(EOMONTH(B67,1)&gt;Questionnaire!$I$4,"  ",EOMONTH(B67,1)),"  ")</f>
        <v xml:space="preserve">  </v>
      </c>
      <c r="C69" s="61" t="s">
        <v>32</v>
      </c>
      <c r="D69" s="61"/>
      <c r="E69" s="84">
        <f>IFERROR(-VLOOKUP(B69,Calculations!$G$10:$N$448,8,FALSE),0)</f>
        <v>0</v>
      </c>
      <c r="F69" s="84"/>
      <c r="G69" s="61"/>
      <c r="H69" s="61" t="s">
        <v>92</v>
      </c>
      <c r="I69" s="61"/>
      <c r="J69" s="84">
        <f>K71</f>
        <v>0</v>
      </c>
      <c r="K69" s="84"/>
      <c r="L69" s="61"/>
      <c r="M69" s="61" t="s">
        <v>92</v>
      </c>
      <c r="N69" s="68"/>
      <c r="O69" s="84">
        <f>J69</f>
        <v>0</v>
      </c>
      <c r="P69" s="91"/>
    </row>
    <row r="70" spans="2:17" ht="15.75" x14ac:dyDescent="0.25">
      <c r="B70" s="74"/>
      <c r="C70" s="14" t="s">
        <v>33</v>
      </c>
      <c r="E70" s="86" t="str">
        <f>IFERROR(VLOOKUP(B69,Calculations!$G$10:$M$448,7,FALSE),0)</f>
        <v xml:space="preserve">  </v>
      </c>
      <c r="F70" s="86"/>
      <c r="H70" s="14" t="s">
        <v>35</v>
      </c>
      <c r="J70" s="86" t="str">
        <f>K72</f>
        <v xml:space="preserve">  </v>
      </c>
      <c r="K70" s="86"/>
      <c r="M70" s="14" t="s">
        <v>94</v>
      </c>
      <c r="N70" s="73"/>
      <c r="O70" s="86" t="str">
        <f>J70</f>
        <v xml:space="preserve">  </v>
      </c>
      <c r="P70" s="92"/>
      <c r="Q70" s="94"/>
    </row>
    <row r="71" spans="2:17" ht="15.75" x14ac:dyDescent="0.25">
      <c r="B71" s="74"/>
      <c r="C71" s="73"/>
      <c r="D71" s="14" t="s">
        <v>31</v>
      </c>
      <c r="E71" s="86"/>
      <c r="F71" s="86">
        <f>IFERROR(E69+E70,0)</f>
        <v>0</v>
      </c>
      <c r="H71" s="73"/>
      <c r="I71" s="14" t="s">
        <v>32</v>
      </c>
      <c r="J71" s="86"/>
      <c r="K71" s="86">
        <f>E69</f>
        <v>0</v>
      </c>
      <c r="M71" s="72"/>
      <c r="N71" s="14" t="s">
        <v>31</v>
      </c>
      <c r="O71" s="86"/>
      <c r="P71" s="92">
        <f>F71</f>
        <v>0</v>
      </c>
    </row>
    <row r="72" spans="2:17" ht="15.75" x14ac:dyDescent="0.25">
      <c r="B72" s="74"/>
      <c r="C72" s="73"/>
      <c r="E72" s="86"/>
      <c r="F72" s="86"/>
      <c r="H72" s="73"/>
      <c r="I72" s="14" t="s">
        <v>33</v>
      </c>
      <c r="J72" s="86"/>
      <c r="K72" s="86" t="str">
        <f>E70</f>
        <v xml:space="preserve">  </v>
      </c>
      <c r="M72" s="72"/>
      <c r="N72" s="73"/>
      <c r="O72" s="86"/>
      <c r="P72" s="92"/>
      <c r="Q72" s="86"/>
    </row>
    <row r="73" spans="2:17" ht="15.75" x14ac:dyDescent="0.25">
      <c r="B73" s="74"/>
      <c r="C73" s="73"/>
      <c r="E73" s="86"/>
      <c r="F73" s="86"/>
      <c r="H73" s="73"/>
      <c r="J73" s="86"/>
      <c r="K73" s="86"/>
      <c r="M73" s="72"/>
      <c r="N73" s="73"/>
      <c r="O73" s="86"/>
      <c r="P73" s="92"/>
      <c r="Q73" s="86"/>
    </row>
    <row r="74" spans="2:17" ht="15.75" x14ac:dyDescent="0.25">
      <c r="B74" s="70" t="str">
        <f>B69</f>
        <v xml:space="preserve">  </v>
      </c>
      <c r="C74" s="133" t="s">
        <v>34</v>
      </c>
      <c r="D74" s="133"/>
      <c r="E74" s="133"/>
      <c r="F74" s="133"/>
      <c r="H74" s="61" t="s">
        <v>99</v>
      </c>
      <c r="J74" s="86" t="str">
        <f>IFERROR(VLOOKUP(B74,Calculations!$Z$10:$AB$448,3,FALSE),0)</f>
        <v xml:space="preserve">  </v>
      </c>
      <c r="K74" s="86"/>
      <c r="M74" s="14" t="s">
        <v>93</v>
      </c>
      <c r="O74" s="86" t="str">
        <f>J74</f>
        <v xml:space="preserve">  </v>
      </c>
      <c r="P74" s="92"/>
      <c r="Q74" s="86"/>
    </row>
    <row r="75" spans="2:17" ht="15.75" x14ac:dyDescent="0.25">
      <c r="B75" s="74"/>
      <c r="C75" s="133"/>
      <c r="D75" s="133"/>
      <c r="E75" s="133"/>
      <c r="F75" s="133"/>
      <c r="H75" s="77"/>
      <c r="I75" s="14" t="s">
        <v>91</v>
      </c>
      <c r="J75" s="86"/>
      <c r="K75" s="86" t="str">
        <f>J74</f>
        <v xml:space="preserve">  </v>
      </c>
      <c r="M75" s="77"/>
      <c r="N75" s="14" t="s">
        <v>91</v>
      </c>
      <c r="O75" s="86"/>
      <c r="P75" s="92" t="str">
        <f>O74</f>
        <v xml:space="preserve">  </v>
      </c>
      <c r="Q75" s="86"/>
    </row>
    <row r="76" spans="2:17" ht="15.75" x14ac:dyDescent="0.25">
      <c r="B76" s="74"/>
      <c r="C76" s="133"/>
      <c r="D76" s="133"/>
      <c r="E76" s="133"/>
      <c r="F76" s="133"/>
      <c r="H76" s="77"/>
      <c r="J76" s="86"/>
      <c r="K76" s="86"/>
      <c r="M76" s="77"/>
      <c r="O76" s="86"/>
      <c r="P76" s="92"/>
      <c r="Q76" s="86"/>
    </row>
    <row r="77" spans="2:17" ht="15.75" x14ac:dyDescent="0.25">
      <c r="B77" s="74"/>
      <c r="C77" s="81"/>
      <c r="D77" s="81"/>
      <c r="E77" s="81"/>
      <c r="F77" s="81"/>
      <c r="H77" s="77"/>
      <c r="J77" s="86"/>
      <c r="K77" s="86"/>
      <c r="M77" s="77"/>
      <c r="O77" s="86"/>
      <c r="P77" s="92"/>
      <c r="Q77" s="86"/>
    </row>
    <row r="78" spans="2:17" ht="15.75" x14ac:dyDescent="0.25">
      <c r="B78" s="70" t="str">
        <f>B74</f>
        <v xml:space="preserve">  </v>
      </c>
      <c r="C78" s="61" t="s">
        <v>98</v>
      </c>
      <c r="E78" s="86" t="str">
        <f>IFERROR(VLOOKUP(B78,Calculations!$G$10:$W$448,17,FALSE),0)</f>
        <v xml:space="preserve">  </v>
      </c>
      <c r="F78" s="86"/>
      <c r="H78" s="133" t="s">
        <v>34</v>
      </c>
      <c r="I78" s="133"/>
      <c r="J78" s="133"/>
      <c r="K78" s="133"/>
      <c r="M78" s="14" t="s">
        <v>95</v>
      </c>
      <c r="O78" s="86" t="str">
        <f>E78</f>
        <v xml:space="preserve">  </v>
      </c>
      <c r="P78" s="92"/>
      <c r="Q78" s="86"/>
    </row>
    <row r="79" spans="2:17" ht="15.75" x14ac:dyDescent="0.25">
      <c r="B79" s="75"/>
      <c r="C79" s="82"/>
      <c r="D79" s="76" t="s">
        <v>31</v>
      </c>
      <c r="E79" s="89"/>
      <c r="F79" s="89" t="str">
        <f>E78</f>
        <v xml:space="preserve">  </v>
      </c>
      <c r="G79" s="76"/>
      <c r="H79" s="134"/>
      <c r="I79" s="134"/>
      <c r="J79" s="134"/>
      <c r="K79" s="134"/>
      <c r="L79" s="76"/>
      <c r="M79" s="82"/>
      <c r="N79" s="76" t="s">
        <v>31</v>
      </c>
      <c r="O79" s="89"/>
      <c r="P79" s="90" t="str">
        <f>O78</f>
        <v xml:space="preserve">  </v>
      </c>
      <c r="Q79" s="86"/>
    </row>
    <row r="80" spans="2:17" ht="15.75" x14ac:dyDescent="0.25">
      <c r="B80" s="60" t="str">
        <f>IFERROR(IF(EOMONTH(B78,1)&gt;Questionnaire!$I$4,"  ",EOMONTH(B78,1)),"  ")</f>
        <v xml:space="preserve">  </v>
      </c>
      <c r="C80" s="61" t="s">
        <v>32</v>
      </c>
      <c r="D80" s="61"/>
      <c r="E80" s="84">
        <f>IFERROR(-VLOOKUP(B80,Calculations!$G$10:$N$448,8,FALSE),0)</f>
        <v>0</v>
      </c>
      <c r="F80" s="84"/>
      <c r="G80" s="61"/>
      <c r="H80" s="61" t="s">
        <v>92</v>
      </c>
      <c r="I80" s="61"/>
      <c r="J80" s="84">
        <f>K82</f>
        <v>0</v>
      </c>
      <c r="K80" s="84"/>
      <c r="L80" s="61"/>
      <c r="M80" s="61" t="s">
        <v>92</v>
      </c>
      <c r="N80" s="68"/>
      <c r="O80" s="84">
        <f>J80</f>
        <v>0</v>
      </c>
      <c r="P80" s="91"/>
      <c r="Q80" s="86"/>
    </row>
    <row r="81" spans="2:17" ht="15.75" x14ac:dyDescent="0.25">
      <c r="B81" s="74"/>
      <c r="C81" s="14" t="s">
        <v>33</v>
      </c>
      <c r="E81" s="86" t="str">
        <f>IFERROR(VLOOKUP(B80,Calculations!$G$10:$M$448,7,FALSE),0)</f>
        <v xml:space="preserve">  </v>
      </c>
      <c r="F81" s="86"/>
      <c r="H81" s="14" t="s">
        <v>35</v>
      </c>
      <c r="J81" s="86" t="str">
        <f>K83</f>
        <v xml:space="preserve">  </v>
      </c>
      <c r="K81" s="86"/>
      <c r="M81" s="14" t="s">
        <v>94</v>
      </c>
      <c r="N81" s="73"/>
      <c r="O81" s="86" t="str">
        <f>J81</f>
        <v xml:space="preserve">  </v>
      </c>
      <c r="P81" s="92"/>
      <c r="Q81" s="86"/>
    </row>
    <row r="82" spans="2:17" ht="15.75" x14ac:dyDescent="0.25">
      <c r="B82" s="74"/>
      <c r="C82" s="73"/>
      <c r="D82" s="14" t="s">
        <v>31</v>
      </c>
      <c r="E82" s="86"/>
      <c r="F82" s="86">
        <f>IFERROR(E80+E81,0)</f>
        <v>0</v>
      </c>
      <c r="H82" s="73"/>
      <c r="I82" s="14" t="s">
        <v>32</v>
      </c>
      <c r="J82" s="86"/>
      <c r="K82" s="86">
        <f>E80</f>
        <v>0</v>
      </c>
      <c r="M82" s="72"/>
      <c r="N82" s="14" t="s">
        <v>31</v>
      </c>
      <c r="O82" s="86"/>
      <c r="P82" s="92">
        <f>F82</f>
        <v>0</v>
      </c>
      <c r="Q82" s="86"/>
    </row>
    <row r="83" spans="2:17" ht="15.75" x14ac:dyDescent="0.25">
      <c r="B83" s="74"/>
      <c r="C83" s="73"/>
      <c r="E83" s="86"/>
      <c r="F83" s="86"/>
      <c r="H83" s="73"/>
      <c r="I83" s="14" t="s">
        <v>33</v>
      </c>
      <c r="J83" s="86"/>
      <c r="K83" s="86" t="str">
        <f>E81</f>
        <v xml:space="preserve">  </v>
      </c>
      <c r="M83" s="72"/>
      <c r="N83" s="73"/>
      <c r="O83" s="86"/>
      <c r="P83" s="92"/>
      <c r="Q83" s="86"/>
    </row>
    <row r="84" spans="2:17" ht="15.75" x14ac:dyDescent="0.25">
      <c r="B84" s="74"/>
      <c r="C84" s="73"/>
      <c r="E84" s="86"/>
      <c r="F84" s="86"/>
      <c r="H84" s="73"/>
      <c r="J84" s="86"/>
      <c r="K84" s="86"/>
      <c r="M84" s="72"/>
      <c r="N84" s="73"/>
      <c r="O84" s="86"/>
      <c r="P84" s="92"/>
      <c r="Q84" s="86"/>
    </row>
    <row r="85" spans="2:17" ht="15.75" x14ac:dyDescent="0.25">
      <c r="B85" s="70" t="str">
        <f>B80</f>
        <v xml:space="preserve">  </v>
      </c>
      <c r="C85" s="133" t="s">
        <v>34</v>
      </c>
      <c r="D85" s="133"/>
      <c r="E85" s="133"/>
      <c r="F85" s="133"/>
      <c r="H85" s="61" t="s">
        <v>99</v>
      </c>
      <c r="J85" s="86" t="str">
        <f>IFERROR(VLOOKUP(B85,Calculations!$Z$10:$AB$448,3,FALSE),0)</f>
        <v xml:space="preserve">  </v>
      </c>
      <c r="K85" s="86"/>
      <c r="M85" s="14" t="s">
        <v>93</v>
      </c>
      <c r="O85" s="86" t="str">
        <f>J85</f>
        <v xml:space="preserve">  </v>
      </c>
      <c r="P85" s="92"/>
      <c r="Q85" s="86"/>
    </row>
    <row r="86" spans="2:17" ht="15.75" x14ac:dyDescent="0.25">
      <c r="B86" s="74"/>
      <c r="C86" s="133"/>
      <c r="D86" s="133"/>
      <c r="E86" s="133"/>
      <c r="F86" s="133"/>
      <c r="H86" s="77"/>
      <c r="I86" s="14" t="s">
        <v>91</v>
      </c>
      <c r="J86" s="86"/>
      <c r="K86" s="86" t="str">
        <f>J85</f>
        <v xml:space="preserve">  </v>
      </c>
      <c r="M86" s="77"/>
      <c r="N86" s="14" t="s">
        <v>91</v>
      </c>
      <c r="O86" s="86"/>
      <c r="P86" s="92" t="str">
        <f>O85</f>
        <v xml:space="preserve">  </v>
      </c>
      <c r="Q86" s="86"/>
    </row>
    <row r="87" spans="2:17" ht="15.75" x14ac:dyDescent="0.25">
      <c r="B87" s="74"/>
      <c r="C87" s="133"/>
      <c r="D87" s="133"/>
      <c r="E87" s="133"/>
      <c r="F87" s="133"/>
      <c r="H87" s="77"/>
      <c r="J87" s="86"/>
      <c r="K87" s="86"/>
      <c r="M87" s="77"/>
      <c r="O87" s="86"/>
      <c r="P87" s="92"/>
      <c r="Q87" s="86"/>
    </row>
    <row r="88" spans="2:17" ht="15.75" x14ac:dyDescent="0.25">
      <c r="B88" s="74"/>
      <c r="C88" s="81"/>
      <c r="D88" s="81"/>
      <c r="E88" s="81"/>
      <c r="F88" s="81"/>
      <c r="H88" s="77"/>
      <c r="J88" s="86"/>
      <c r="K88" s="86"/>
      <c r="M88" s="77"/>
      <c r="O88" s="86"/>
      <c r="P88" s="92"/>
      <c r="Q88" s="86"/>
    </row>
    <row r="89" spans="2:17" ht="15.75" x14ac:dyDescent="0.25">
      <c r="B89" s="70" t="str">
        <f>B85</f>
        <v xml:space="preserve">  </v>
      </c>
      <c r="C89" s="61" t="s">
        <v>98</v>
      </c>
      <c r="E89" s="86" t="str">
        <f>IFERROR(VLOOKUP(B89,Calculations!$G$10:$W$448,17,FALSE),0)</f>
        <v xml:space="preserve">  </v>
      </c>
      <c r="F89" s="86"/>
      <c r="H89" s="133" t="s">
        <v>34</v>
      </c>
      <c r="I89" s="133"/>
      <c r="J89" s="133"/>
      <c r="K89" s="133"/>
      <c r="M89" s="14" t="s">
        <v>95</v>
      </c>
      <c r="O89" s="86" t="str">
        <f>E89</f>
        <v xml:space="preserve">  </v>
      </c>
      <c r="P89" s="92"/>
      <c r="Q89" s="86"/>
    </row>
    <row r="90" spans="2:17" ht="15.75" x14ac:dyDescent="0.25">
      <c r="B90" s="75"/>
      <c r="C90" s="82"/>
      <c r="D90" s="76" t="s">
        <v>31</v>
      </c>
      <c r="E90" s="89"/>
      <c r="F90" s="89" t="str">
        <f>E89</f>
        <v xml:space="preserve">  </v>
      </c>
      <c r="G90" s="76"/>
      <c r="H90" s="134"/>
      <c r="I90" s="134"/>
      <c r="J90" s="134"/>
      <c r="K90" s="134"/>
      <c r="L90" s="76"/>
      <c r="M90" s="82"/>
      <c r="N90" s="76" t="s">
        <v>31</v>
      </c>
      <c r="O90" s="89"/>
      <c r="P90" s="90" t="str">
        <f>O89</f>
        <v xml:space="preserve">  </v>
      </c>
      <c r="Q90" s="86"/>
    </row>
    <row r="91" spans="2:17" ht="15.75" x14ac:dyDescent="0.25">
      <c r="B91" s="60" t="str">
        <f>IFERROR(IF(EOMONTH(B89,1)&gt;Questionnaire!$I$4,"  ",EOMONTH(B89,1)),"  ")</f>
        <v xml:space="preserve">  </v>
      </c>
      <c r="C91" s="61" t="s">
        <v>32</v>
      </c>
      <c r="D91" s="61"/>
      <c r="E91" s="84">
        <f>IFERROR(-VLOOKUP(B91,Calculations!$G$10:$N$448,8,FALSE),0)</f>
        <v>0</v>
      </c>
      <c r="F91" s="84"/>
      <c r="G91" s="61"/>
      <c r="H91" s="61" t="s">
        <v>92</v>
      </c>
      <c r="I91" s="61"/>
      <c r="J91" s="84">
        <f>K93</f>
        <v>0</v>
      </c>
      <c r="K91" s="84"/>
      <c r="L91" s="61"/>
      <c r="M91" s="61" t="s">
        <v>92</v>
      </c>
      <c r="N91" s="68"/>
      <c r="O91" s="84">
        <f>J91</f>
        <v>0</v>
      </c>
      <c r="P91" s="91"/>
      <c r="Q91" s="86"/>
    </row>
    <row r="92" spans="2:17" ht="15.75" x14ac:dyDescent="0.25">
      <c r="B92" s="74"/>
      <c r="C92" s="14" t="s">
        <v>33</v>
      </c>
      <c r="E92" s="86" t="str">
        <f>IFERROR(VLOOKUP(B91,Calculations!$G$10:$M$448,7,FALSE),0)</f>
        <v xml:space="preserve">  </v>
      </c>
      <c r="F92" s="86"/>
      <c r="H92" s="14" t="s">
        <v>35</v>
      </c>
      <c r="J92" s="86" t="str">
        <f>K94</f>
        <v xml:space="preserve">  </v>
      </c>
      <c r="K92" s="86"/>
      <c r="M92" s="14" t="s">
        <v>94</v>
      </c>
      <c r="N92" s="73"/>
      <c r="O92" s="86" t="str">
        <f>J92</f>
        <v xml:space="preserve">  </v>
      </c>
      <c r="P92" s="92"/>
      <c r="Q92" s="86"/>
    </row>
    <row r="93" spans="2:17" ht="15.75" x14ac:dyDescent="0.25">
      <c r="B93" s="74"/>
      <c r="C93" s="73"/>
      <c r="D93" s="14" t="s">
        <v>31</v>
      </c>
      <c r="E93" s="86"/>
      <c r="F93" s="86">
        <f>IFERROR(E91+E92,0)</f>
        <v>0</v>
      </c>
      <c r="H93" s="73"/>
      <c r="I93" s="14" t="s">
        <v>32</v>
      </c>
      <c r="J93" s="86"/>
      <c r="K93" s="86">
        <f>E91</f>
        <v>0</v>
      </c>
      <c r="M93" s="72"/>
      <c r="N93" s="14" t="s">
        <v>31</v>
      </c>
      <c r="O93" s="86"/>
      <c r="P93" s="92">
        <f>F93</f>
        <v>0</v>
      </c>
      <c r="Q93" s="34"/>
    </row>
    <row r="94" spans="2:17" ht="15.75" x14ac:dyDescent="0.25">
      <c r="B94" s="74"/>
      <c r="C94" s="73"/>
      <c r="E94" s="86"/>
      <c r="F94" s="86"/>
      <c r="H94" s="73"/>
      <c r="I94" s="14" t="s">
        <v>33</v>
      </c>
      <c r="J94" s="86"/>
      <c r="K94" s="86" t="str">
        <f>E92</f>
        <v xml:space="preserve">  </v>
      </c>
      <c r="M94" s="72"/>
      <c r="N94" s="73"/>
      <c r="O94" s="86"/>
      <c r="P94" s="92"/>
      <c r="Q94" s="34"/>
    </row>
    <row r="95" spans="2:17" ht="15.75" x14ac:dyDescent="0.25">
      <c r="B95" s="74"/>
      <c r="C95" s="73"/>
      <c r="E95" s="86"/>
      <c r="F95" s="86"/>
      <c r="H95" s="73"/>
      <c r="J95" s="86"/>
      <c r="K95" s="86"/>
      <c r="M95" s="72"/>
      <c r="N95" s="73"/>
      <c r="O95" s="86"/>
      <c r="P95" s="92"/>
      <c r="Q95" s="34"/>
    </row>
    <row r="96" spans="2:17" ht="15.75" x14ac:dyDescent="0.25">
      <c r="B96" s="70" t="str">
        <f>B91</f>
        <v xml:space="preserve">  </v>
      </c>
      <c r="C96" s="133" t="s">
        <v>34</v>
      </c>
      <c r="D96" s="133"/>
      <c r="E96" s="133"/>
      <c r="F96" s="133"/>
      <c r="H96" s="61" t="s">
        <v>99</v>
      </c>
      <c r="J96" s="86" t="str">
        <f>IFERROR(VLOOKUP(B96,Calculations!$Z$10:$AB$448,3,FALSE),0)</f>
        <v xml:space="preserve">  </v>
      </c>
      <c r="K96" s="86"/>
      <c r="M96" s="14" t="s">
        <v>93</v>
      </c>
      <c r="O96" s="86" t="str">
        <f>J96</f>
        <v xml:space="preserve">  </v>
      </c>
      <c r="P96" s="92"/>
      <c r="Q96" s="34"/>
    </row>
    <row r="97" spans="2:17" ht="15.75" x14ac:dyDescent="0.25">
      <c r="B97" s="74"/>
      <c r="C97" s="133"/>
      <c r="D97" s="133"/>
      <c r="E97" s="133"/>
      <c r="F97" s="133"/>
      <c r="H97" s="77"/>
      <c r="I97" s="14" t="s">
        <v>91</v>
      </c>
      <c r="J97" s="86"/>
      <c r="K97" s="86" t="str">
        <f>J96</f>
        <v xml:space="preserve">  </v>
      </c>
      <c r="M97" s="77"/>
      <c r="N97" s="14" t="s">
        <v>91</v>
      </c>
      <c r="O97" s="86"/>
      <c r="P97" s="92" t="str">
        <f>O96</f>
        <v xml:space="preserve">  </v>
      </c>
      <c r="Q97" s="34"/>
    </row>
    <row r="98" spans="2:17" ht="15.75" x14ac:dyDescent="0.25">
      <c r="B98" s="74"/>
      <c r="C98" s="133"/>
      <c r="D98" s="133"/>
      <c r="E98" s="133"/>
      <c r="F98" s="133"/>
      <c r="H98" s="77"/>
      <c r="J98" s="86"/>
      <c r="K98" s="86"/>
      <c r="M98" s="77"/>
      <c r="O98" s="86"/>
      <c r="P98" s="92"/>
      <c r="Q98" s="34"/>
    </row>
    <row r="99" spans="2:17" ht="15.75" x14ac:dyDescent="0.25">
      <c r="B99" s="74"/>
      <c r="C99" s="81"/>
      <c r="D99" s="81"/>
      <c r="E99" s="81"/>
      <c r="F99" s="81"/>
      <c r="H99" s="77"/>
      <c r="J99" s="86"/>
      <c r="K99" s="86"/>
      <c r="M99" s="77"/>
      <c r="O99" s="86"/>
      <c r="P99" s="92"/>
      <c r="Q99" s="34"/>
    </row>
    <row r="100" spans="2:17" ht="15.75" x14ac:dyDescent="0.25">
      <c r="B100" s="70" t="str">
        <f>B96</f>
        <v xml:space="preserve">  </v>
      </c>
      <c r="C100" s="61" t="s">
        <v>98</v>
      </c>
      <c r="E100" s="86" t="str">
        <f>IFERROR(VLOOKUP(B100,Calculations!$G$10:$W$448,17,FALSE),0)</f>
        <v xml:space="preserve">  </v>
      </c>
      <c r="F100" s="86"/>
      <c r="H100" s="133" t="s">
        <v>34</v>
      </c>
      <c r="I100" s="133"/>
      <c r="J100" s="133"/>
      <c r="K100" s="133"/>
      <c r="M100" s="14" t="s">
        <v>95</v>
      </c>
      <c r="O100" s="86" t="str">
        <f>E100</f>
        <v xml:space="preserve">  </v>
      </c>
      <c r="P100" s="92"/>
      <c r="Q100" s="34"/>
    </row>
    <row r="101" spans="2:17" ht="15.75" x14ac:dyDescent="0.25">
      <c r="B101" s="75"/>
      <c r="C101" s="82"/>
      <c r="D101" s="76" t="s">
        <v>31</v>
      </c>
      <c r="E101" s="89"/>
      <c r="F101" s="89" t="str">
        <f>E100</f>
        <v xml:space="preserve">  </v>
      </c>
      <c r="G101" s="76"/>
      <c r="H101" s="134"/>
      <c r="I101" s="134"/>
      <c r="J101" s="134"/>
      <c r="K101" s="134"/>
      <c r="L101" s="76"/>
      <c r="M101" s="82"/>
      <c r="N101" s="76" t="s">
        <v>31</v>
      </c>
      <c r="O101" s="89"/>
      <c r="P101" s="90" t="str">
        <f>O100</f>
        <v xml:space="preserve">  </v>
      </c>
    </row>
    <row r="102" spans="2:17" ht="15.75" x14ac:dyDescent="0.25">
      <c r="B102" s="60" t="str">
        <f>IFERROR(IF(EOMONTH(B100,1)&gt;Questionnaire!$I$4,"  ",EOMONTH(B100,1)),"  ")</f>
        <v xml:space="preserve">  </v>
      </c>
      <c r="C102" s="61" t="s">
        <v>32</v>
      </c>
      <c r="D102" s="61"/>
      <c r="E102" s="84">
        <f>IFERROR(-VLOOKUP(B102,Calculations!$G$10:$N$448,8,FALSE),0)</f>
        <v>0</v>
      </c>
      <c r="F102" s="84"/>
      <c r="G102" s="61"/>
      <c r="H102" s="61" t="s">
        <v>92</v>
      </c>
      <c r="I102" s="61"/>
      <c r="J102" s="84">
        <f>K104</f>
        <v>0</v>
      </c>
      <c r="K102" s="84"/>
      <c r="L102" s="61"/>
      <c r="M102" s="61" t="s">
        <v>92</v>
      </c>
      <c r="N102" s="68"/>
      <c r="O102" s="84">
        <f>J102</f>
        <v>0</v>
      </c>
      <c r="P102" s="91"/>
    </row>
    <row r="103" spans="2:17" ht="15.75" x14ac:dyDescent="0.25">
      <c r="B103" s="74"/>
      <c r="C103" s="14" t="s">
        <v>33</v>
      </c>
      <c r="E103" s="86" t="str">
        <f>IFERROR(VLOOKUP(B102,Calculations!$G$10:$M$448,7,FALSE),0)</f>
        <v xml:space="preserve">  </v>
      </c>
      <c r="F103" s="86"/>
      <c r="H103" s="14" t="s">
        <v>35</v>
      </c>
      <c r="J103" s="86" t="str">
        <f>K105</f>
        <v xml:space="preserve">  </v>
      </c>
      <c r="K103" s="86"/>
      <c r="M103" s="14" t="s">
        <v>94</v>
      </c>
      <c r="N103" s="73"/>
      <c r="O103" s="86" t="str">
        <f>J103</f>
        <v xml:space="preserve">  </v>
      </c>
      <c r="P103" s="92"/>
    </row>
    <row r="104" spans="2:17" ht="15.75" x14ac:dyDescent="0.25">
      <c r="B104" s="74"/>
      <c r="C104" s="73"/>
      <c r="D104" s="14" t="s">
        <v>31</v>
      </c>
      <c r="E104" s="86"/>
      <c r="F104" s="86">
        <f>IFERROR(E102+E103,0)</f>
        <v>0</v>
      </c>
      <c r="H104" s="73"/>
      <c r="I104" s="14" t="s">
        <v>32</v>
      </c>
      <c r="J104" s="86"/>
      <c r="K104" s="86">
        <f>E102</f>
        <v>0</v>
      </c>
      <c r="M104" s="72"/>
      <c r="N104" s="14" t="s">
        <v>31</v>
      </c>
      <c r="O104" s="86"/>
      <c r="P104" s="92">
        <f>F104</f>
        <v>0</v>
      </c>
    </row>
    <row r="105" spans="2:17" ht="15.75" x14ac:dyDescent="0.25">
      <c r="B105" s="74"/>
      <c r="C105" s="73"/>
      <c r="E105" s="86"/>
      <c r="F105" s="86"/>
      <c r="H105" s="73"/>
      <c r="I105" s="14" t="s">
        <v>33</v>
      </c>
      <c r="J105" s="86"/>
      <c r="K105" s="86" t="str">
        <f>E103</f>
        <v xml:space="preserve">  </v>
      </c>
      <c r="M105" s="72"/>
      <c r="N105" s="73"/>
      <c r="O105" s="86"/>
      <c r="P105" s="92"/>
    </row>
    <row r="106" spans="2:17" ht="15.75" x14ac:dyDescent="0.25">
      <c r="B106" s="74"/>
      <c r="C106" s="73"/>
      <c r="E106" s="86"/>
      <c r="F106" s="86"/>
      <c r="H106" s="73"/>
      <c r="J106" s="86"/>
      <c r="K106" s="86"/>
      <c r="M106" s="72"/>
      <c r="N106" s="73"/>
      <c r="O106" s="86"/>
      <c r="P106" s="92"/>
    </row>
    <row r="107" spans="2:17" ht="15.75" x14ac:dyDescent="0.25">
      <c r="B107" s="70" t="str">
        <f>B102</f>
        <v xml:space="preserve">  </v>
      </c>
      <c r="C107" s="133" t="s">
        <v>34</v>
      </c>
      <c r="D107" s="133"/>
      <c r="E107" s="133"/>
      <c r="F107" s="133"/>
      <c r="H107" s="61" t="s">
        <v>99</v>
      </c>
      <c r="J107" s="86" t="str">
        <f>IFERROR(VLOOKUP(B107,Calculations!$Z$10:$AB$448,3,FALSE),0)</f>
        <v xml:space="preserve">  </v>
      </c>
      <c r="K107" s="86"/>
      <c r="M107" s="14" t="s">
        <v>93</v>
      </c>
      <c r="O107" s="86" t="str">
        <f>J107</f>
        <v xml:space="preserve">  </v>
      </c>
      <c r="P107" s="92"/>
    </row>
    <row r="108" spans="2:17" ht="15.75" x14ac:dyDescent="0.25">
      <c r="B108" s="74"/>
      <c r="C108" s="133"/>
      <c r="D108" s="133"/>
      <c r="E108" s="133"/>
      <c r="F108" s="133"/>
      <c r="H108" s="77"/>
      <c r="I108" s="14" t="s">
        <v>91</v>
      </c>
      <c r="J108" s="86"/>
      <c r="K108" s="86" t="str">
        <f>J107</f>
        <v xml:space="preserve">  </v>
      </c>
      <c r="M108" s="77"/>
      <c r="N108" s="14" t="s">
        <v>91</v>
      </c>
      <c r="O108" s="86"/>
      <c r="P108" s="92" t="str">
        <f>O107</f>
        <v xml:space="preserve">  </v>
      </c>
    </row>
    <row r="109" spans="2:17" ht="15.75" x14ac:dyDescent="0.25">
      <c r="B109" s="74"/>
      <c r="C109" s="133"/>
      <c r="D109" s="133"/>
      <c r="E109" s="133"/>
      <c r="F109" s="133"/>
      <c r="H109" s="77"/>
      <c r="J109" s="86"/>
      <c r="K109" s="86"/>
      <c r="M109" s="77"/>
      <c r="O109" s="86"/>
      <c r="P109" s="92"/>
    </row>
    <row r="110" spans="2:17" ht="15.75" x14ac:dyDescent="0.25">
      <c r="B110" s="74"/>
      <c r="C110" s="81"/>
      <c r="D110" s="81"/>
      <c r="E110" s="81"/>
      <c r="F110" s="81"/>
      <c r="H110" s="77"/>
      <c r="J110" s="86"/>
      <c r="K110" s="86"/>
      <c r="M110" s="77"/>
      <c r="O110" s="86"/>
      <c r="P110" s="92"/>
    </row>
    <row r="111" spans="2:17" ht="15.75" x14ac:dyDescent="0.25">
      <c r="B111" s="70" t="str">
        <f>B107</f>
        <v xml:space="preserve">  </v>
      </c>
      <c r="C111" s="61" t="s">
        <v>98</v>
      </c>
      <c r="E111" s="86" t="str">
        <f>IFERROR(VLOOKUP(B111,Calculations!$G$10:$W$448,17,FALSE),0)</f>
        <v xml:space="preserve">  </v>
      </c>
      <c r="F111" s="86"/>
      <c r="H111" s="133" t="s">
        <v>34</v>
      </c>
      <c r="I111" s="133"/>
      <c r="J111" s="133"/>
      <c r="K111" s="133"/>
      <c r="M111" s="14" t="s">
        <v>95</v>
      </c>
      <c r="O111" s="86" t="str">
        <f>E111</f>
        <v xml:space="preserve">  </v>
      </c>
      <c r="P111" s="92"/>
    </row>
    <row r="112" spans="2:17" ht="15.75" x14ac:dyDescent="0.25">
      <c r="B112" s="75"/>
      <c r="C112" s="82"/>
      <c r="D112" s="76" t="s">
        <v>31</v>
      </c>
      <c r="E112" s="89"/>
      <c r="F112" s="89" t="str">
        <f>E111</f>
        <v xml:space="preserve">  </v>
      </c>
      <c r="G112" s="76"/>
      <c r="H112" s="134"/>
      <c r="I112" s="134"/>
      <c r="J112" s="134"/>
      <c r="K112" s="134"/>
      <c r="L112" s="76"/>
      <c r="M112" s="82"/>
      <c r="N112" s="76" t="s">
        <v>31</v>
      </c>
      <c r="O112" s="89"/>
      <c r="P112" s="90" t="str">
        <f>O111</f>
        <v xml:space="preserve">  </v>
      </c>
    </row>
    <row r="113" spans="2:16" ht="15.75" x14ac:dyDescent="0.25">
      <c r="B113" s="60" t="str">
        <f>IFERROR(IF(EOMONTH(B111,1)&gt;Questionnaire!$I$4,"  ",EOMONTH(B111,1)),"  ")</f>
        <v xml:space="preserve">  </v>
      </c>
      <c r="C113" s="61" t="s">
        <v>32</v>
      </c>
      <c r="D113" s="61"/>
      <c r="E113" s="84">
        <f>IFERROR(-VLOOKUP(B113,Calculations!$G$10:$N$448,8,FALSE),0)</f>
        <v>0</v>
      </c>
      <c r="F113" s="84"/>
      <c r="G113" s="61"/>
      <c r="H113" s="61" t="s">
        <v>92</v>
      </c>
      <c r="I113" s="61"/>
      <c r="J113" s="84">
        <f>K115</f>
        <v>0</v>
      </c>
      <c r="K113" s="84"/>
      <c r="L113" s="61"/>
      <c r="M113" s="61" t="s">
        <v>92</v>
      </c>
      <c r="N113" s="68"/>
      <c r="O113" s="84">
        <f>J113</f>
        <v>0</v>
      </c>
      <c r="P113" s="91"/>
    </row>
    <row r="114" spans="2:16" ht="15.75" x14ac:dyDescent="0.25">
      <c r="B114" s="74"/>
      <c r="C114" s="14" t="s">
        <v>33</v>
      </c>
      <c r="E114" s="86" t="str">
        <f>IFERROR(VLOOKUP(B113,Calculations!$G$10:$M$448,7,FALSE),0)</f>
        <v xml:space="preserve">  </v>
      </c>
      <c r="F114" s="86"/>
      <c r="H114" s="14" t="s">
        <v>35</v>
      </c>
      <c r="J114" s="86" t="str">
        <f>K116</f>
        <v xml:space="preserve">  </v>
      </c>
      <c r="K114" s="86"/>
      <c r="M114" s="14" t="s">
        <v>94</v>
      </c>
      <c r="N114" s="73"/>
      <c r="O114" s="86" t="str">
        <f>J114</f>
        <v xml:space="preserve">  </v>
      </c>
      <c r="P114" s="92"/>
    </row>
    <row r="115" spans="2:16" ht="15.75" x14ac:dyDescent="0.25">
      <c r="B115" s="74"/>
      <c r="C115" s="73"/>
      <c r="D115" s="14" t="s">
        <v>31</v>
      </c>
      <c r="E115" s="86"/>
      <c r="F115" s="86">
        <f>IFERROR(E113+E114,0)</f>
        <v>0</v>
      </c>
      <c r="H115" s="73"/>
      <c r="I115" s="14" t="s">
        <v>32</v>
      </c>
      <c r="J115" s="86"/>
      <c r="K115" s="86">
        <f>E113</f>
        <v>0</v>
      </c>
      <c r="M115" s="72"/>
      <c r="N115" s="14" t="s">
        <v>31</v>
      </c>
      <c r="O115" s="86"/>
      <c r="P115" s="92">
        <f>F115</f>
        <v>0</v>
      </c>
    </row>
    <row r="116" spans="2:16" ht="15.75" x14ac:dyDescent="0.25">
      <c r="B116" s="74"/>
      <c r="C116" s="73"/>
      <c r="E116" s="86"/>
      <c r="F116" s="86"/>
      <c r="H116" s="73"/>
      <c r="I116" s="14" t="s">
        <v>33</v>
      </c>
      <c r="J116" s="86"/>
      <c r="K116" s="86" t="str">
        <f>E114</f>
        <v xml:space="preserve">  </v>
      </c>
      <c r="M116" s="72"/>
      <c r="N116" s="73"/>
      <c r="O116" s="86"/>
      <c r="P116" s="92"/>
    </row>
    <row r="117" spans="2:16" ht="15.75" x14ac:dyDescent="0.25">
      <c r="B117" s="74"/>
      <c r="C117" s="73"/>
      <c r="E117" s="86"/>
      <c r="F117" s="86"/>
      <c r="H117" s="73"/>
      <c r="J117" s="86"/>
      <c r="K117" s="86"/>
      <c r="M117" s="72"/>
      <c r="N117" s="73"/>
      <c r="O117" s="86"/>
      <c r="P117" s="92"/>
    </row>
    <row r="118" spans="2:16" ht="15.75" x14ac:dyDescent="0.25">
      <c r="B118" s="70" t="str">
        <f>B113</f>
        <v xml:space="preserve">  </v>
      </c>
      <c r="C118" s="133" t="s">
        <v>34</v>
      </c>
      <c r="D118" s="133"/>
      <c r="E118" s="133"/>
      <c r="F118" s="133"/>
      <c r="H118" s="61" t="s">
        <v>99</v>
      </c>
      <c r="J118" s="86" t="str">
        <f>IFERROR(VLOOKUP(B118,Calculations!$Z$10:$AB$448,3,FALSE),0)</f>
        <v xml:space="preserve">  </v>
      </c>
      <c r="K118" s="86"/>
      <c r="M118" s="14" t="s">
        <v>93</v>
      </c>
      <c r="O118" s="86" t="str">
        <f>J118</f>
        <v xml:space="preserve">  </v>
      </c>
      <c r="P118" s="92"/>
    </row>
    <row r="119" spans="2:16" ht="15.75" x14ac:dyDescent="0.25">
      <c r="B119" s="74"/>
      <c r="C119" s="133"/>
      <c r="D119" s="133"/>
      <c r="E119" s="133"/>
      <c r="F119" s="133"/>
      <c r="H119" s="77"/>
      <c r="I119" s="14" t="s">
        <v>91</v>
      </c>
      <c r="J119" s="86"/>
      <c r="K119" s="86" t="str">
        <f>J118</f>
        <v xml:space="preserve">  </v>
      </c>
      <c r="M119" s="77"/>
      <c r="N119" s="14" t="s">
        <v>91</v>
      </c>
      <c r="O119" s="86"/>
      <c r="P119" s="92" t="str">
        <f>O118</f>
        <v xml:space="preserve">  </v>
      </c>
    </row>
    <row r="120" spans="2:16" ht="15.75" x14ac:dyDescent="0.25">
      <c r="B120" s="74"/>
      <c r="C120" s="133"/>
      <c r="D120" s="133"/>
      <c r="E120" s="133"/>
      <c r="F120" s="133"/>
      <c r="H120" s="77"/>
      <c r="J120" s="86"/>
      <c r="K120" s="86"/>
      <c r="M120" s="77"/>
      <c r="O120" s="86"/>
      <c r="P120" s="92"/>
    </row>
    <row r="121" spans="2:16" ht="15.75" x14ac:dyDescent="0.25">
      <c r="B121" s="74"/>
      <c r="C121" s="81"/>
      <c r="D121" s="81"/>
      <c r="E121" s="81"/>
      <c r="F121" s="81"/>
      <c r="H121" s="77"/>
      <c r="J121" s="86"/>
      <c r="K121" s="86"/>
      <c r="M121" s="77"/>
      <c r="O121" s="86"/>
      <c r="P121" s="92"/>
    </row>
    <row r="122" spans="2:16" ht="15.75" x14ac:dyDescent="0.25">
      <c r="B122" s="70" t="str">
        <f>B118</f>
        <v xml:space="preserve">  </v>
      </c>
      <c r="C122" s="61" t="s">
        <v>98</v>
      </c>
      <c r="E122" s="86" t="str">
        <f>IFERROR(VLOOKUP(B122,Calculations!$G$10:$W$448,17,FALSE),0)</f>
        <v xml:space="preserve">  </v>
      </c>
      <c r="F122" s="86"/>
      <c r="H122" s="133" t="s">
        <v>34</v>
      </c>
      <c r="I122" s="133"/>
      <c r="J122" s="133"/>
      <c r="K122" s="133"/>
      <c r="M122" s="14" t="s">
        <v>95</v>
      </c>
      <c r="O122" s="86" t="str">
        <f>E122</f>
        <v xml:space="preserve">  </v>
      </c>
      <c r="P122" s="92"/>
    </row>
    <row r="123" spans="2:16" ht="15.75" x14ac:dyDescent="0.25">
      <c r="B123" s="75"/>
      <c r="C123" s="82"/>
      <c r="D123" s="76" t="s">
        <v>31</v>
      </c>
      <c r="E123" s="89"/>
      <c r="F123" s="89" t="str">
        <f>E122</f>
        <v xml:space="preserve">  </v>
      </c>
      <c r="G123" s="76"/>
      <c r="H123" s="134"/>
      <c r="I123" s="134"/>
      <c r="J123" s="134"/>
      <c r="K123" s="134"/>
      <c r="L123" s="76"/>
      <c r="M123" s="82"/>
      <c r="N123" s="76" t="s">
        <v>31</v>
      </c>
      <c r="O123" s="89"/>
      <c r="P123" s="90" t="str">
        <f>O122</f>
        <v xml:space="preserve">  </v>
      </c>
    </row>
    <row r="124" spans="2:16" ht="15.75" x14ac:dyDescent="0.25">
      <c r="B124" s="60" t="str">
        <f>IFERROR(IF(EOMONTH(B122,1)&gt;Questionnaire!$I$4,"  ",EOMONTH(B122,1)),"  ")</f>
        <v xml:space="preserve">  </v>
      </c>
      <c r="C124" s="61" t="s">
        <v>32</v>
      </c>
      <c r="D124" s="61"/>
      <c r="E124" s="84">
        <f>IFERROR(-VLOOKUP(B124,Calculations!$G$10:$N$448,8,FALSE),0)</f>
        <v>0</v>
      </c>
      <c r="F124" s="84"/>
      <c r="G124" s="61"/>
      <c r="H124" s="61" t="s">
        <v>92</v>
      </c>
      <c r="I124" s="61"/>
      <c r="J124" s="84">
        <f>K126</f>
        <v>0</v>
      </c>
      <c r="K124" s="84"/>
      <c r="L124" s="61"/>
      <c r="M124" s="61" t="s">
        <v>92</v>
      </c>
      <c r="N124" s="68"/>
      <c r="O124" s="84">
        <f>J124</f>
        <v>0</v>
      </c>
      <c r="P124" s="91"/>
    </row>
    <row r="125" spans="2:16" ht="15.75" x14ac:dyDescent="0.25">
      <c r="B125" s="74"/>
      <c r="C125" s="14" t="s">
        <v>33</v>
      </c>
      <c r="E125" s="86" t="str">
        <f>IFERROR(VLOOKUP(B124,Calculations!$G$10:$M$448,7,FALSE),0)</f>
        <v xml:space="preserve">  </v>
      </c>
      <c r="F125" s="86"/>
      <c r="H125" s="14" t="s">
        <v>35</v>
      </c>
      <c r="J125" s="86" t="str">
        <f>K127</f>
        <v xml:space="preserve">  </v>
      </c>
      <c r="K125" s="86"/>
      <c r="M125" s="14" t="s">
        <v>94</v>
      </c>
      <c r="N125" s="73"/>
      <c r="O125" s="86" t="str">
        <f>J125</f>
        <v xml:space="preserve">  </v>
      </c>
      <c r="P125" s="92"/>
    </row>
    <row r="126" spans="2:16" ht="15.75" x14ac:dyDescent="0.25">
      <c r="B126" s="74"/>
      <c r="C126" s="73"/>
      <c r="D126" s="14" t="s">
        <v>31</v>
      </c>
      <c r="E126" s="86"/>
      <c r="F126" s="86">
        <f>IFERROR(E124+E125,0)</f>
        <v>0</v>
      </c>
      <c r="H126" s="73"/>
      <c r="I126" s="14" t="s">
        <v>32</v>
      </c>
      <c r="J126" s="86"/>
      <c r="K126" s="86">
        <f>E124</f>
        <v>0</v>
      </c>
      <c r="M126" s="72"/>
      <c r="N126" s="14" t="s">
        <v>31</v>
      </c>
      <c r="O126" s="86"/>
      <c r="P126" s="92">
        <f>F126</f>
        <v>0</v>
      </c>
    </row>
    <row r="127" spans="2:16" ht="15.75" x14ac:dyDescent="0.25">
      <c r="B127" s="74"/>
      <c r="C127" s="73"/>
      <c r="E127" s="86"/>
      <c r="F127" s="86"/>
      <c r="H127" s="73"/>
      <c r="I127" s="14" t="s">
        <v>33</v>
      </c>
      <c r="J127" s="86"/>
      <c r="K127" s="86" t="str">
        <f>E125</f>
        <v xml:space="preserve">  </v>
      </c>
      <c r="M127" s="72"/>
      <c r="N127" s="73"/>
      <c r="O127" s="86"/>
      <c r="P127" s="92"/>
    </row>
    <row r="128" spans="2:16" ht="15.75" x14ac:dyDescent="0.25">
      <c r="B128" s="74"/>
      <c r="C128" s="73"/>
      <c r="E128" s="86"/>
      <c r="F128" s="86"/>
      <c r="H128" s="73"/>
      <c r="J128" s="86"/>
      <c r="K128" s="86"/>
      <c r="M128" s="72"/>
      <c r="N128" s="73"/>
      <c r="O128" s="86"/>
      <c r="P128" s="92"/>
    </row>
    <row r="129" spans="2:16" ht="15.75" x14ac:dyDescent="0.25">
      <c r="B129" s="70" t="str">
        <f>B124</f>
        <v xml:space="preserve">  </v>
      </c>
      <c r="C129" s="133" t="s">
        <v>34</v>
      </c>
      <c r="D129" s="133"/>
      <c r="E129" s="133"/>
      <c r="F129" s="133"/>
      <c r="H129" s="61" t="s">
        <v>99</v>
      </c>
      <c r="J129" s="86" t="str">
        <f>IFERROR(VLOOKUP(B129,Calculations!$Z$10:$AB$448,3,FALSE),0)</f>
        <v xml:space="preserve">  </v>
      </c>
      <c r="K129" s="86"/>
      <c r="M129" s="14" t="s">
        <v>93</v>
      </c>
      <c r="O129" s="86" t="str">
        <f>J129</f>
        <v xml:space="preserve">  </v>
      </c>
      <c r="P129" s="92"/>
    </row>
    <row r="130" spans="2:16" ht="15.75" x14ac:dyDescent="0.25">
      <c r="B130" s="74"/>
      <c r="C130" s="133"/>
      <c r="D130" s="133"/>
      <c r="E130" s="133"/>
      <c r="F130" s="133"/>
      <c r="H130" s="77"/>
      <c r="I130" s="14" t="s">
        <v>91</v>
      </c>
      <c r="J130" s="86"/>
      <c r="K130" s="86" t="str">
        <f>J129</f>
        <v xml:space="preserve">  </v>
      </c>
      <c r="M130" s="77"/>
      <c r="N130" s="14" t="s">
        <v>91</v>
      </c>
      <c r="O130" s="86"/>
      <c r="P130" s="92" t="str">
        <f>O129</f>
        <v xml:space="preserve">  </v>
      </c>
    </row>
    <row r="131" spans="2:16" ht="15.75" x14ac:dyDescent="0.25">
      <c r="B131" s="74"/>
      <c r="C131" s="133"/>
      <c r="D131" s="133"/>
      <c r="E131" s="133"/>
      <c r="F131" s="133"/>
      <c r="H131" s="77"/>
      <c r="J131" s="86"/>
      <c r="K131" s="86"/>
      <c r="M131" s="77"/>
      <c r="O131" s="86"/>
      <c r="P131" s="92"/>
    </row>
    <row r="132" spans="2:16" ht="15.75" x14ac:dyDescent="0.25">
      <c r="B132" s="74"/>
      <c r="C132" s="81"/>
      <c r="D132" s="81"/>
      <c r="E132" s="81"/>
      <c r="F132" s="81"/>
      <c r="H132" s="77"/>
      <c r="J132" s="86"/>
      <c r="K132" s="86"/>
      <c r="M132" s="77"/>
      <c r="O132" s="86"/>
      <c r="P132" s="92"/>
    </row>
    <row r="133" spans="2:16" ht="15.75" x14ac:dyDescent="0.25">
      <c r="B133" s="70" t="str">
        <f>B129</f>
        <v xml:space="preserve">  </v>
      </c>
      <c r="C133" s="61" t="s">
        <v>98</v>
      </c>
      <c r="E133" s="86" t="str">
        <f>IFERROR(VLOOKUP(B133,Calculations!$G$10:$W$448,17,FALSE),0)</f>
        <v xml:space="preserve">  </v>
      </c>
      <c r="F133" s="86"/>
      <c r="H133" s="133" t="s">
        <v>34</v>
      </c>
      <c r="I133" s="133"/>
      <c r="J133" s="133"/>
      <c r="K133" s="133"/>
      <c r="M133" s="14" t="s">
        <v>95</v>
      </c>
      <c r="O133" s="86" t="str">
        <f>E133</f>
        <v xml:space="preserve">  </v>
      </c>
      <c r="P133" s="92"/>
    </row>
    <row r="134" spans="2:16" ht="15.75" x14ac:dyDescent="0.25">
      <c r="B134" s="75"/>
      <c r="C134" s="82"/>
      <c r="D134" s="76" t="s">
        <v>31</v>
      </c>
      <c r="E134" s="89"/>
      <c r="F134" s="89" t="str">
        <f>E133</f>
        <v xml:space="preserve">  </v>
      </c>
      <c r="G134" s="76"/>
      <c r="H134" s="134"/>
      <c r="I134" s="134"/>
      <c r="J134" s="134"/>
      <c r="K134" s="134"/>
      <c r="L134" s="76"/>
      <c r="M134" s="82"/>
      <c r="N134" s="76" t="s">
        <v>31</v>
      </c>
      <c r="O134" s="89"/>
      <c r="P134" s="90" t="str">
        <f>O133</f>
        <v xml:space="preserve">  </v>
      </c>
    </row>
    <row r="135" spans="2:16" ht="15.75" x14ac:dyDescent="0.25">
      <c r="B135" s="60" t="str">
        <f>IFERROR(IF(EOMONTH(B133,1)&gt;Questionnaire!$I$4,"  ",EOMONTH(B133,1)),"  ")</f>
        <v xml:space="preserve">  </v>
      </c>
      <c r="C135" s="61" t="s">
        <v>32</v>
      </c>
      <c r="D135" s="61"/>
      <c r="E135" s="84">
        <f>IFERROR(-VLOOKUP(B135,Calculations!$G$10:$N$448,8,FALSE),0)</f>
        <v>0</v>
      </c>
      <c r="F135" s="84"/>
      <c r="G135" s="61"/>
      <c r="H135" s="61" t="s">
        <v>92</v>
      </c>
      <c r="I135" s="61"/>
      <c r="J135" s="84">
        <f>K137</f>
        <v>0</v>
      </c>
      <c r="K135" s="84"/>
      <c r="L135" s="61"/>
      <c r="M135" s="61" t="s">
        <v>92</v>
      </c>
      <c r="N135" s="68"/>
      <c r="O135" s="84">
        <f>J135</f>
        <v>0</v>
      </c>
      <c r="P135" s="91"/>
    </row>
    <row r="136" spans="2:16" ht="15.75" x14ac:dyDescent="0.25">
      <c r="B136" s="74"/>
      <c r="C136" s="14" t="s">
        <v>33</v>
      </c>
      <c r="E136" s="86" t="str">
        <f>IFERROR(VLOOKUP(B135,Calculations!$G$10:$M$448,7,FALSE),0)</f>
        <v xml:space="preserve">  </v>
      </c>
      <c r="F136" s="86"/>
      <c r="H136" s="14" t="s">
        <v>35</v>
      </c>
      <c r="J136" s="86" t="str">
        <f>K138</f>
        <v xml:space="preserve">  </v>
      </c>
      <c r="K136" s="86"/>
      <c r="M136" s="14" t="s">
        <v>94</v>
      </c>
      <c r="N136" s="73"/>
      <c r="O136" s="86" t="str">
        <f>J136</f>
        <v xml:space="preserve">  </v>
      </c>
      <c r="P136" s="92"/>
    </row>
    <row r="137" spans="2:16" ht="15.75" x14ac:dyDescent="0.25">
      <c r="B137" s="74"/>
      <c r="C137" s="73"/>
      <c r="D137" s="14" t="s">
        <v>31</v>
      </c>
      <c r="E137" s="86"/>
      <c r="F137" s="86">
        <f>IFERROR(E135+E136,0)</f>
        <v>0</v>
      </c>
      <c r="H137" s="73"/>
      <c r="I137" s="14" t="s">
        <v>32</v>
      </c>
      <c r="J137" s="86"/>
      <c r="K137" s="86">
        <f>E135</f>
        <v>0</v>
      </c>
      <c r="M137" s="72"/>
      <c r="N137" s="14" t="s">
        <v>31</v>
      </c>
      <c r="O137" s="86"/>
      <c r="P137" s="92">
        <f>F137</f>
        <v>0</v>
      </c>
    </row>
    <row r="138" spans="2:16" ht="15.75" x14ac:dyDescent="0.25">
      <c r="B138" s="74"/>
      <c r="C138" s="73"/>
      <c r="E138" s="86"/>
      <c r="F138" s="86"/>
      <c r="H138" s="73"/>
      <c r="I138" s="14" t="s">
        <v>33</v>
      </c>
      <c r="J138" s="86"/>
      <c r="K138" s="86" t="str">
        <f>E136</f>
        <v xml:space="preserve">  </v>
      </c>
      <c r="M138" s="72"/>
      <c r="N138" s="73"/>
      <c r="O138" s="86"/>
      <c r="P138" s="92"/>
    </row>
    <row r="139" spans="2:16" ht="15.75" x14ac:dyDescent="0.25">
      <c r="B139" s="74"/>
      <c r="C139" s="73"/>
      <c r="E139" s="86"/>
      <c r="F139" s="86"/>
      <c r="H139" s="73"/>
      <c r="J139" s="86"/>
      <c r="K139" s="86"/>
      <c r="M139" s="72"/>
      <c r="N139" s="73"/>
      <c r="O139" s="86"/>
      <c r="P139" s="92"/>
    </row>
    <row r="140" spans="2:16" ht="15.75" x14ac:dyDescent="0.25">
      <c r="B140" s="70" t="str">
        <f>B135</f>
        <v xml:space="preserve">  </v>
      </c>
      <c r="C140" s="133" t="s">
        <v>34</v>
      </c>
      <c r="D140" s="133"/>
      <c r="E140" s="133"/>
      <c r="F140" s="133"/>
      <c r="H140" s="61" t="s">
        <v>99</v>
      </c>
      <c r="J140" s="86" t="str">
        <f>IFERROR(VLOOKUP(B140,Calculations!$Z$10:$AB$448,3,FALSE),0)</f>
        <v xml:space="preserve">  </v>
      </c>
      <c r="K140" s="86"/>
      <c r="M140" s="14" t="s">
        <v>93</v>
      </c>
      <c r="O140" s="86" t="str">
        <f>J140</f>
        <v xml:space="preserve">  </v>
      </c>
      <c r="P140" s="92"/>
    </row>
    <row r="141" spans="2:16" ht="15.75" x14ac:dyDescent="0.25">
      <c r="B141" s="74"/>
      <c r="C141" s="133"/>
      <c r="D141" s="133"/>
      <c r="E141" s="133"/>
      <c r="F141" s="133"/>
      <c r="H141" s="77"/>
      <c r="I141" s="14" t="s">
        <v>91</v>
      </c>
      <c r="J141" s="86"/>
      <c r="K141" s="86" t="str">
        <f>J140</f>
        <v xml:space="preserve">  </v>
      </c>
      <c r="M141" s="77"/>
      <c r="N141" s="14" t="s">
        <v>91</v>
      </c>
      <c r="O141" s="86"/>
      <c r="P141" s="92" t="str">
        <f>O140</f>
        <v xml:space="preserve">  </v>
      </c>
    </row>
    <row r="142" spans="2:16" ht="15.75" x14ac:dyDescent="0.25">
      <c r="B142" s="74"/>
      <c r="C142" s="133"/>
      <c r="D142" s="133"/>
      <c r="E142" s="133"/>
      <c r="F142" s="133"/>
      <c r="H142" s="77"/>
      <c r="J142" s="86"/>
      <c r="K142" s="86"/>
      <c r="M142" s="77"/>
      <c r="O142" s="86"/>
      <c r="P142" s="92"/>
    </row>
    <row r="143" spans="2:16" ht="15.75" x14ac:dyDescent="0.25">
      <c r="B143" s="74"/>
      <c r="C143" s="81"/>
      <c r="D143" s="81"/>
      <c r="E143" s="81"/>
      <c r="F143" s="81"/>
      <c r="H143" s="77"/>
      <c r="J143" s="86"/>
      <c r="K143" s="86"/>
      <c r="M143" s="77"/>
      <c r="O143" s="86"/>
      <c r="P143" s="92"/>
    </row>
    <row r="144" spans="2:16" ht="15.75" x14ac:dyDescent="0.25">
      <c r="B144" s="70" t="str">
        <f>B140</f>
        <v xml:space="preserve">  </v>
      </c>
      <c r="C144" s="61" t="s">
        <v>98</v>
      </c>
      <c r="E144" s="86" t="str">
        <f>IFERROR(VLOOKUP(B144,Calculations!$G$10:$W$448,17,FALSE),0)</f>
        <v xml:space="preserve">  </v>
      </c>
      <c r="F144" s="86"/>
      <c r="H144" s="133" t="s">
        <v>34</v>
      </c>
      <c r="I144" s="133"/>
      <c r="J144" s="133"/>
      <c r="K144" s="133"/>
      <c r="M144" s="14" t="s">
        <v>95</v>
      </c>
      <c r="O144" s="86" t="str">
        <f>E144</f>
        <v xml:space="preserve">  </v>
      </c>
      <c r="P144" s="92"/>
    </row>
    <row r="145" spans="2:16" ht="15.75" x14ac:dyDescent="0.25">
      <c r="B145" s="75"/>
      <c r="C145" s="82"/>
      <c r="D145" s="76" t="s">
        <v>31</v>
      </c>
      <c r="E145" s="89"/>
      <c r="F145" s="89" t="str">
        <f>E144</f>
        <v xml:space="preserve">  </v>
      </c>
      <c r="G145" s="76"/>
      <c r="H145" s="134"/>
      <c r="I145" s="134"/>
      <c r="J145" s="134"/>
      <c r="K145" s="134"/>
      <c r="L145" s="76"/>
      <c r="M145" s="82"/>
      <c r="N145" s="76" t="s">
        <v>31</v>
      </c>
      <c r="O145" s="89"/>
      <c r="P145" s="90" t="str">
        <f>O144</f>
        <v xml:space="preserve">  </v>
      </c>
    </row>
    <row r="146" spans="2:16" ht="15.75" x14ac:dyDescent="0.25">
      <c r="B146" s="60" t="str">
        <f>IFERROR(IF(EOMONTH(B144,1)&gt;Questionnaire!$I$4,"  ",EOMONTH(B144,1)),"  ")</f>
        <v xml:space="preserve">  </v>
      </c>
      <c r="C146" s="61" t="s">
        <v>32</v>
      </c>
      <c r="D146" s="61"/>
      <c r="E146" s="84">
        <f>IFERROR(-VLOOKUP(B146,Calculations!$G$10:$N$448,8,FALSE),0)</f>
        <v>0</v>
      </c>
      <c r="F146" s="84"/>
      <c r="G146" s="61"/>
      <c r="H146" s="61" t="s">
        <v>92</v>
      </c>
      <c r="I146" s="61"/>
      <c r="J146" s="84">
        <f>K148</f>
        <v>0</v>
      </c>
      <c r="K146" s="84"/>
      <c r="L146" s="61"/>
      <c r="M146" s="61" t="s">
        <v>92</v>
      </c>
      <c r="N146" s="68"/>
      <c r="O146" s="84">
        <f>J146</f>
        <v>0</v>
      </c>
      <c r="P146" s="91"/>
    </row>
    <row r="147" spans="2:16" ht="15.75" x14ac:dyDescent="0.25">
      <c r="B147" s="74"/>
      <c r="C147" s="14" t="s">
        <v>33</v>
      </c>
      <c r="E147" s="86" t="str">
        <f>IFERROR(VLOOKUP(B146,Calculations!$G$10:$M$448,7,FALSE),0)</f>
        <v xml:space="preserve">  </v>
      </c>
      <c r="F147" s="86"/>
      <c r="H147" s="14" t="s">
        <v>35</v>
      </c>
      <c r="J147" s="86" t="str">
        <f>K149</f>
        <v xml:space="preserve">  </v>
      </c>
      <c r="K147" s="86"/>
      <c r="M147" s="14" t="s">
        <v>94</v>
      </c>
      <c r="N147" s="73"/>
      <c r="O147" s="86" t="str">
        <f>J147</f>
        <v xml:space="preserve">  </v>
      </c>
      <c r="P147" s="92"/>
    </row>
    <row r="148" spans="2:16" ht="15.75" x14ac:dyDescent="0.25">
      <c r="B148" s="74"/>
      <c r="C148" s="73"/>
      <c r="D148" s="14" t="s">
        <v>31</v>
      </c>
      <c r="E148" s="86"/>
      <c r="F148" s="86">
        <f>IFERROR(E146+E147,0)</f>
        <v>0</v>
      </c>
      <c r="H148" s="73"/>
      <c r="I148" s="14" t="s">
        <v>32</v>
      </c>
      <c r="J148" s="86"/>
      <c r="K148" s="86">
        <f>E146</f>
        <v>0</v>
      </c>
      <c r="M148" s="72"/>
      <c r="N148" s="14" t="s">
        <v>31</v>
      </c>
      <c r="O148" s="86"/>
      <c r="P148" s="92">
        <f>F148</f>
        <v>0</v>
      </c>
    </row>
    <row r="149" spans="2:16" ht="15.75" x14ac:dyDescent="0.25">
      <c r="B149" s="74"/>
      <c r="C149" s="73"/>
      <c r="E149" s="86"/>
      <c r="F149" s="86"/>
      <c r="H149" s="73"/>
      <c r="I149" s="14" t="s">
        <v>33</v>
      </c>
      <c r="J149" s="86"/>
      <c r="K149" s="86" t="str">
        <f>E147</f>
        <v xml:space="preserve">  </v>
      </c>
      <c r="M149" s="72"/>
      <c r="N149" s="73"/>
      <c r="O149" s="86"/>
      <c r="P149" s="92"/>
    </row>
    <row r="150" spans="2:16" ht="15.75" x14ac:dyDescent="0.25">
      <c r="B150" s="74"/>
      <c r="C150" s="73"/>
      <c r="E150" s="86"/>
      <c r="F150" s="86"/>
      <c r="H150" s="73"/>
      <c r="J150" s="86"/>
      <c r="K150" s="86"/>
      <c r="M150" s="72"/>
      <c r="N150" s="73"/>
      <c r="O150" s="86"/>
      <c r="P150" s="92"/>
    </row>
    <row r="151" spans="2:16" ht="15.75" x14ac:dyDescent="0.25">
      <c r="B151" s="70" t="str">
        <f>B146</f>
        <v xml:space="preserve">  </v>
      </c>
      <c r="C151" s="133" t="s">
        <v>34</v>
      </c>
      <c r="D151" s="133"/>
      <c r="E151" s="133"/>
      <c r="F151" s="133"/>
      <c r="H151" s="61" t="s">
        <v>99</v>
      </c>
      <c r="J151" s="86" t="str">
        <f>IFERROR(VLOOKUP(B151,Calculations!$Z$10:$AB$448,3,FALSE),0)</f>
        <v xml:space="preserve">  </v>
      </c>
      <c r="K151" s="86"/>
      <c r="M151" s="14" t="s">
        <v>93</v>
      </c>
      <c r="O151" s="86" t="str">
        <f>J151</f>
        <v xml:space="preserve">  </v>
      </c>
      <c r="P151" s="92"/>
    </row>
    <row r="152" spans="2:16" ht="15.75" x14ac:dyDescent="0.25">
      <c r="B152" s="74"/>
      <c r="C152" s="133"/>
      <c r="D152" s="133"/>
      <c r="E152" s="133"/>
      <c r="F152" s="133"/>
      <c r="H152" s="77"/>
      <c r="I152" s="14" t="s">
        <v>91</v>
      </c>
      <c r="J152" s="86"/>
      <c r="K152" s="86" t="str">
        <f>J151</f>
        <v xml:space="preserve">  </v>
      </c>
      <c r="M152" s="77"/>
      <c r="N152" s="14" t="s">
        <v>91</v>
      </c>
      <c r="O152" s="86"/>
      <c r="P152" s="92" t="str">
        <f>O151</f>
        <v xml:space="preserve">  </v>
      </c>
    </row>
    <row r="153" spans="2:16" ht="15.75" x14ac:dyDescent="0.25">
      <c r="B153" s="74"/>
      <c r="C153" s="133"/>
      <c r="D153" s="133"/>
      <c r="E153" s="133"/>
      <c r="F153" s="133"/>
      <c r="H153" s="77"/>
      <c r="J153" s="86"/>
      <c r="K153" s="86"/>
      <c r="M153" s="77"/>
      <c r="O153" s="86"/>
      <c r="P153" s="92"/>
    </row>
    <row r="154" spans="2:16" ht="15.75" x14ac:dyDescent="0.25">
      <c r="B154" s="74"/>
      <c r="C154" s="81"/>
      <c r="D154" s="81"/>
      <c r="E154" s="81"/>
      <c r="F154" s="81"/>
      <c r="H154" s="77"/>
      <c r="J154" s="86"/>
      <c r="K154" s="86"/>
      <c r="M154" s="77"/>
      <c r="O154" s="86"/>
      <c r="P154" s="92"/>
    </row>
    <row r="155" spans="2:16" ht="15.75" x14ac:dyDescent="0.25">
      <c r="B155" s="70" t="str">
        <f>B151</f>
        <v xml:space="preserve">  </v>
      </c>
      <c r="C155" s="61" t="s">
        <v>98</v>
      </c>
      <c r="E155" s="86" t="str">
        <f>IFERROR(VLOOKUP(B155,Calculations!$G$10:$W$448,17,FALSE),0)</f>
        <v xml:space="preserve">  </v>
      </c>
      <c r="F155" s="86"/>
      <c r="H155" s="133" t="s">
        <v>34</v>
      </c>
      <c r="I155" s="133"/>
      <c r="J155" s="133"/>
      <c r="K155" s="133"/>
      <c r="M155" s="14" t="s">
        <v>95</v>
      </c>
      <c r="O155" s="86" t="str">
        <f>E155</f>
        <v xml:space="preserve">  </v>
      </c>
      <c r="P155" s="92"/>
    </row>
    <row r="156" spans="2:16" ht="15.75" x14ac:dyDescent="0.25">
      <c r="B156" s="75"/>
      <c r="C156" s="82"/>
      <c r="D156" s="76" t="s">
        <v>31</v>
      </c>
      <c r="E156" s="89"/>
      <c r="F156" s="89" t="str">
        <f>E155</f>
        <v xml:space="preserve">  </v>
      </c>
      <c r="G156" s="76"/>
      <c r="H156" s="134"/>
      <c r="I156" s="134"/>
      <c r="J156" s="134"/>
      <c r="K156" s="134"/>
      <c r="L156" s="76"/>
      <c r="M156" s="82"/>
      <c r="N156" s="76" t="s">
        <v>31</v>
      </c>
      <c r="O156" s="89"/>
      <c r="P156" s="90" t="str">
        <f>O155</f>
        <v xml:space="preserve">  </v>
      </c>
    </row>
    <row r="157" spans="2:16" ht="15.75" x14ac:dyDescent="0.25">
      <c r="B157" s="60"/>
      <c r="C157" s="61"/>
      <c r="D157" s="61"/>
      <c r="E157" s="84"/>
      <c r="F157" s="84"/>
      <c r="G157" s="61"/>
      <c r="H157" s="61"/>
      <c r="I157" s="61"/>
      <c r="J157" s="84"/>
      <c r="K157" s="84"/>
      <c r="L157" s="61"/>
      <c r="M157" s="61"/>
      <c r="N157" s="68"/>
      <c r="O157" s="84"/>
      <c r="P157" s="91"/>
    </row>
    <row r="158" spans="2:16" ht="15.75" x14ac:dyDescent="0.25">
      <c r="B158" s="70">
        <f>Questionnaire!I4</f>
        <v>45838</v>
      </c>
      <c r="C158" s="133" t="s">
        <v>34</v>
      </c>
      <c r="D158" s="133"/>
      <c r="E158" s="133"/>
      <c r="F158" s="133"/>
      <c r="G158" s="18" t="s">
        <v>55</v>
      </c>
      <c r="H158" s="14" t="s">
        <v>35</v>
      </c>
      <c r="J158" s="86">
        <f>IFERROR(VLOOKUP(G158,Calculations!C10:O43,13,FALSE)*Calculations!$I$2*(Calculations!$I$4-VLOOKUP(G158,Calculations!C10:D72,2,FALSE))/365,0)</f>
        <v>0</v>
      </c>
      <c r="K158" s="86"/>
      <c r="M158" s="14" t="s">
        <v>94</v>
      </c>
      <c r="O158" s="86">
        <f>J158</f>
        <v>0</v>
      </c>
      <c r="P158" s="92"/>
    </row>
    <row r="159" spans="2:16" ht="15.75" x14ac:dyDescent="0.25">
      <c r="B159" s="74"/>
      <c r="C159" s="133"/>
      <c r="D159" s="133"/>
      <c r="E159" s="133"/>
      <c r="F159" s="133"/>
      <c r="H159" s="73"/>
      <c r="I159" s="14" t="s">
        <v>44</v>
      </c>
      <c r="J159" s="86"/>
      <c r="K159" s="86">
        <f>J158</f>
        <v>0</v>
      </c>
      <c r="M159" s="73"/>
      <c r="N159" s="14" t="s">
        <v>60</v>
      </c>
      <c r="O159" s="86"/>
      <c r="P159" s="92">
        <f>O158</f>
        <v>0</v>
      </c>
    </row>
    <row r="160" spans="2:16" ht="15.75" x14ac:dyDescent="0.25">
      <c r="B160" s="74"/>
      <c r="C160" s="133"/>
      <c r="D160" s="133"/>
      <c r="E160" s="133"/>
      <c r="F160" s="133"/>
      <c r="H160" s="73"/>
      <c r="J160" s="86"/>
      <c r="K160" s="86"/>
      <c r="M160" s="72"/>
      <c r="N160" s="73"/>
      <c r="O160" s="86"/>
      <c r="P160" s="92"/>
    </row>
    <row r="161" spans="2:16" ht="15.75" x14ac:dyDescent="0.25">
      <c r="B161" s="70"/>
      <c r="C161" s="73"/>
      <c r="E161" s="95"/>
      <c r="F161" s="95"/>
      <c r="H161" s="77" t="s">
        <v>45</v>
      </c>
      <c r="J161" s="86"/>
      <c r="K161" s="86"/>
      <c r="M161" s="77" t="s">
        <v>45</v>
      </c>
      <c r="N161" s="73"/>
      <c r="O161" s="86"/>
      <c r="P161" s="92"/>
    </row>
    <row r="162" spans="2:16" ht="15.75" x14ac:dyDescent="0.25">
      <c r="B162" s="75"/>
      <c r="C162" s="79"/>
      <c r="D162" s="79"/>
      <c r="E162" s="79"/>
      <c r="F162" s="79"/>
      <c r="G162" s="76"/>
      <c r="H162" s="76"/>
      <c r="I162" s="76"/>
      <c r="J162" s="89"/>
      <c r="K162" s="89"/>
      <c r="L162" s="76"/>
      <c r="M162" s="76"/>
      <c r="N162" s="76"/>
      <c r="O162" s="89"/>
      <c r="P162" s="90"/>
    </row>
    <row r="163" spans="2:16" ht="15.75" hidden="1" x14ac:dyDescent="0.25">
      <c r="B163" s="74"/>
      <c r="C163" s="73"/>
      <c r="D163" s="73"/>
      <c r="E163" s="73"/>
      <c r="F163" s="73"/>
      <c r="J163" s="86"/>
      <c r="K163" s="86"/>
      <c r="O163" s="86"/>
      <c r="P163" s="92"/>
    </row>
    <row r="164" spans="2:16" ht="15.75" hidden="1" x14ac:dyDescent="0.25">
      <c r="B164" s="60" t="str">
        <f>IFERROR(IF(EOMONTH(B155,1)&gt;Questionnaire!$I$9,"  ",EOMONTH(B155,1)),"  ")</f>
        <v xml:space="preserve">  </v>
      </c>
      <c r="C164" s="61" t="s">
        <v>32</v>
      </c>
      <c r="D164" s="61"/>
      <c r="E164" s="84">
        <f>IFERROR(-VLOOKUP(B164,Calculations!$G$10:$N$448,8,FALSE),0)</f>
        <v>0</v>
      </c>
      <c r="F164" s="84"/>
      <c r="G164" s="61"/>
      <c r="H164" s="61" t="s">
        <v>102</v>
      </c>
      <c r="I164" s="61"/>
      <c r="J164" s="84">
        <f>K166</f>
        <v>0</v>
      </c>
      <c r="K164" s="84"/>
      <c r="L164" s="61"/>
      <c r="M164" s="61" t="s">
        <v>102</v>
      </c>
      <c r="N164" s="68"/>
      <c r="O164" s="84">
        <f>J164</f>
        <v>0</v>
      </c>
      <c r="P164" s="91"/>
    </row>
    <row r="165" spans="2:16" ht="15.75" hidden="1" x14ac:dyDescent="0.25">
      <c r="B165" s="74"/>
      <c r="C165" s="14" t="s">
        <v>33</v>
      </c>
      <c r="E165" s="86" t="str">
        <f>IFERROR(VLOOKUP(B164,Calculations!$G$10:$M$448,7,FALSE),0)</f>
        <v xml:space="preserve">  </v>
      </c>
      <c r="F165" s="86"/>
      <c r="H165" s="14" t="s">
        <v>35</v>
      </c>
      <c r="J165" s="86" t="str">
        <f>K167</f>
        <v xml:space="preserve">  </v>
      </c>
      <c r="K165" s="86"/>
      <c r="M165" s="14" t="s">
        <v>94</v>
      </c>
      <c r="N165" s="73"/>
      <c r="O165" s="86" t="str">
        <f>J165</f>
        <v xml:space="preserve">  </v>
      </c>
      <c r="P165" s="92"/>
    </row>
    <row r="166" spans="2:16" ht="15.75" hidden="1" x14ac:dyDescent="0.25">
      <c r="B166" s="74"/>
      <c r="C166" s="73"/>
      <c r="D166" s="14" t="s">
        <v>31</v>
      </c>
      <c r="E166" s="86"/>
      <c r="F166" s="86">
        <f>IFERROR(E164+E165,0)</f>
        <v>0</v>
      </c>
      <c r="H166" s="73"/>
      <c r="I166" s="14" t="s">
        <v>32</v>
      </c>
      <c r="J166" s="86"/>
      <c r="K166" s="86">
        <f>E164</f>
        <v>0</v>
      </c>
      <c r="M166" s="72"/>
      <c r="N166" s="14" t="s">
        <v>31</v>
      </c>
      <c r="O166" s="86"/>
      <c r="P166" s="92">
        <f>F166</f>
        <v>0</v>
      </c>
    </row>
    <row r="167" spans="2:16" ht="15.75" hidden="1" x14ac:dyDescent="0.25">
      <c r="B167" s="74"/>
      <c r="C167" s="73"/>
      <c r="E167" s="86"/>
      <c r="F167" s="86"/>
      <c r="H167" s="73"/>
      <c r="I167" s="14" t="s">
        <v>33</v>
      </c>
      <c r="J167" s="86"/>
      <c r="K167" s="86" t="str">
        <f>E165</f>
        <v xml:space="preserve">  </v>
      </c>
      <c r="M167" s="72"/>
      <c r="N167" s="73"/>
      <c r="O167" s="86"/>
      <c r="P167" s="92"/>
    </row>
    <row r="168" spans="2:16" ht="15.75" hidden="1" x14ac:dyDescent="0.25">
      <c r="B168" s="74"/>
      <c r="C168" s="73"/>
      <c r="E168" s="86"/>
      <c r="F168" s="86"/>
      <c r="H168" s="73"/>
      <c r="J168" s="86"/>
      <c r="K168" s="86"/>
      <c r="M168" s="72"/>
      <c r="N168" s="73"/>
      <c r="O168" s="86"/>
      <c r="P168" s="92"/>
    </row>
    <row r="169" spans="2:16" ht="15.75" hidden="1" x14ac:dyDescent="0.25">
      <c r="B169" s="70" t="str">
        <f>B164</f>
        <v xml:space="preserve">  </v>
      </c>
      <c r="C169" s="133" t="s">
        <v>34</v>
      </c>
      <c r="D169" s="133"/>
      <c r="E169" s="133"/>
      <c r="F169" s="133"/>
      <c r="H169" s="14" t="s">
        <v>103</v>
      </c>
      <c r="J169" s="86" t="str">
        <f>IFERROR(VLOOKUP(B169,Calculations!$Z$10:$AB$448,3,FALSE),0)</f>
        <v xml:space="preserve">  </v>
      </c>
      <c r="K169" s="86"/>
      <c r="M169" s="14" t="s">
        <v>104</v>
      </c>
      <c r="O169" s="86" t="str">
        <f>J169</f>
        <v xml:space="preserve">  </v>
      </c>
      <c r="P169" s="92"/>
    </row>
    <row r="170" spans="2:16" ht="15.75" hidden="1" x14ac:dyDescent="0.25">
      <c r="B170" s="74"/>
      <c r="C170" s="133"/>
      <c r="D170" s="133"/>
      <c r="E170" s="133"/>
      <c r="F170" s="133"/>
      <c r="H170" s="77"/>
      <c r="I170" s="14" t="s">
        <v>91</v>
      </c>
      <c r="J170" s="86"/>
      <c r="K170" s="86" t="str">
        <f>J169</f>
        <v xml:space="preserve">  </v>
      </c>
      <c r="M170" s="77"/>
      <c r="N170" s="14" t="s">
        <v>91</v>
      </c>
      <c r="O170" s="86"/>
      <c r="P170" s="92" t="str">
        <f>O169</f>
        <v xml:space="preserve">  </v>
      </c>
    </row>
    <row r="171" spans="2:16" ht="15.75" hidden="1" x14ac:dyDescent="0.25">
      <c r="B171" s="74"/>
      <c r="C171" s="133"/>
      <c r="D171" s="133"/>
      <c r="E171" s="133"/>
      <c r="F171" s="133"/>
      <c r="H171" s="77"/>
      <c r="J171" s="86"/>
      <c r="K171" s="86"/>
      <c r="M171" s="77"/>
      <c r="O171" s="86"/>
      <c r="P171" s="92"/>
    </row>
    <row r="172" spans="2:16" ht="15.75" hidden="1" x14ac:dyDescent="0.25">
      <c r="B172" s="74"/>
      <c r="C172" s="81"/>
      <c r="D172" s="81"/>
      <c r="E172" s="81"/>
      <c r="F172" s="81"/>
      <c r="H172" s="77"/>
      <c r="J172" s="86"/>
      <c r="K172" s="86"/>
      <c r="M172" s="77"/>
      <c r="O172" s="86"/>
      <c r="P172" s="92"/>
    </row>
    <row r="173" spans="2:16" ht="15.75" hidden="1" x14ac:dyDescent="0.25">
      <c r="B173" s="70" t="str">
        <f>B169</f>
        <v xml:space="preserve">  </v>
      </c>
      <c r="C173" s="14" t="s">
        <v>106</v>
      </c>
      <c r="E173" s="86" t="str">
        <f>IFERROR(VLOOKUP(B173,Calculations!$G$10:$W$448,17,FALSE),0)</f>
        <v xml:space="preserve">  </v>
      </c>
      <c r="F173" s="86"/>
      <c r="H173" s="133" t="s">
        <v>34</v>
      </c>
      <c r="I173" s="133"/>
      <c r="J173" s="133"/>
      <c r="K173" s="133"/>
      <c r="M173" s="14" t="s">
        <v>105</v>
      </c>
      <c r="O173" s="86" t="str">
        <f>E173</f>
        <v xml:space="preserve">  </v>
      </c>
      <c r="P173" s="92"/>
    </row>
    <row r="174" spans="2:16" ht="15.75" hidden="1" x14ac:dyDescent="0.25">
      <c r="B174" s="75"/>
      <c r="C174" s="82"/>
      <c r="D174" s="76" t="s">
        <v>31</v>
      </c>
      <c r="E174" s="89"/>
      <c r="F174" s="89" t="str">
        <f>E173</f>
        <v xml:space="preserve">  </v>
      </c>
      <c r="G174" s="76"/>
      <c r="H174" s="134"/>
      <c r="I174" s="134"/>
      <c r="J174" s="134"/>
      <c r="K174" s="134"/>
      <c r="L174" s="76"/>
      <c r="M174" s="82"/>
      <c r="N174" s="76" t="s">
        <v>31</v>
      </c>
      <c r="O174" s="89"/>
      <c r="P174" s="90" t="str">
        <f>O173</f>
        <v xml:space="preserve">  </v>
      </c>
    </row>
    <row r="175" spans="2:16" ht="15.75" hidden="1" x14ac:dyDescent="0.25">
      <c r="B175" s="60" t="str">
        <f>IFERROR(IF(EOMONTH(B173,1)&gt;Questionnaire!$I$9,"  ",EOMONTH(B173,1)),"  ")</f>
        <v xml:space="preserve">  </v>
      </c>
      <c r="C175" s="61" t="s">
        <v>32</v>
      </c>
      <c r="D175" s="61"/>
      <c r="E175" s="84">
        <f>IFERROR(-VLOOKUP(B175,Calculations!$G$10:$N$448,8,FALSE),0)</f>
        <v>0</v>
      </c>
      <c r="F175" s="84"/>
      <c r="G175" s="61"/>
      <c r="H175" s="61" t="s">
        <v>102</v>
      </c>
      <c r="I175" s="61"/>
      <c r="J175" s="84">
        <f>K177</f>
        <v>0</v>
      </c>
      <c r="K175" s="84"/>
      <c r="L175" s="61"/>
      <c r="M175" s="61" t="s">
        <v>102</v>
      </c>
      <c r="N175" s="68"/>
      <c r="O175" s="84">
        <f>J175</f>
        <v>0</v>
      </c>
      <c r="P175" s="91"/>
    </row>
    <row r="176" spans="2:16" ht="15.75" hidden="1" x14ac:dyDescent="0.25">
      <c r="B176" s="74"/>
      <c r="C176" s="14" t="s">
        <v>33</v>
      </c>
      <c r="E176" s="86" t="str">
        <f>IFERROR(VLOOKUP(B175,Calculations!$G$10:$M$448,7,FALSE),0)</f>
        <v xml:space="preserve">  </v>
      </c>
      <c r="F176" s="86"/>
      <c r="H176" s="14" t="s">
        <v>35</v>
      </c>
      <c r="J176" s="86" t="str">
        <f>K178</f>
        <v xml:space="preserve">  </v>
      </c>
      <c r="K176" s="86"/>
      <c r="M176" s="14" t="s">
        <v>94</v>
      </c>
      <c r="N176" s="73"/>
      <c r="O176" s="86" t="str">
        <f>J176</f>
        <v xml:space="preserve">  </v>
      </c>
      <c r="P176" s="92"/>
    </row>
    <row r="177" spans="2:16" ht="15.75" hidden="1" x14ac:dyDescent="0.25">
      <c r="B177" s="74"/>
      <c r="C177" s="73"/>
      <c r="D177" s="14" t="s">
        <v>31</v>
      </c>
      <c r="E177" s="86"/>
      <c r="F177" s="86">
        <f>IFERROR(E175+E176,0)</f>
        <v>0</v>
      </c>
      <c r="H177" s="73"/>
      <c r="I177" s="14" t="s">
        <v>32</v>
      </c>
      <c r="J177" s="86"/>
      <c r="K177" s="86">
        <f>E175</f>
        <v>0</v>
      </c>
      <c r="M177" s="72"/>
      <c r="N177" s="14" t="s">
        <v>31</v>
      </c>
      <c r="O177" s="86"/>
      <c r="P177" s="92">
        <f>F177</f>
        <v>0</v>
      </c>
    </row>
    <row r="178" spans="2:16" ht="15.75" hidden="1" x14ac:dyDescent="0.25">
      <c r="B178" s="74"/>
      <c r="C178" s="73"/>
      <c r="E178" s="86"/>
      <c r="F178" s="86"/>
      <c r="H178" s="73"/>
      <c r="I178" s="14" t="s">
        <v>33</v>
      </c>
      <c r="J178" s="86"/>
      <c r="K178" s="86" t="str">
        <f>E176</f>
        <v xml:space="preserve">  </v>
      </c>
      <c r="M178" s="72"/>
      <c r="N178" s="73"/>
      <c r="O178" s="86"/>
      <c r="P178" s="92"/>
    </row>
    <row r="179" spans="2:16" ht="15.75" hidden="1" x14ac:dyDescent="0.25">
      <c r="B179" s="74"/>
      <c r="C179" s="73"/>
      <c r="E179" s="86"/>
      <c r="F179" s="86"/>
      <c r="H179" s="73"/>
      <c r="J179" s="86"/>
      <c r="K179" s="86"/>
      <c r="M179" s="72"/>
      <c r="N179" s="73"/>
      <c r="O179" s="86"/>
      <c r="P179" s="92"/>
    </row>
    <row r="180" spans="2:16" ht="15.75" hidden="1" x14ac:dyDescent="0.25">
      <c r="B180" s="70" t="str">
        <f>B175</f>
        <v xml:space="preserve">  </v>
      </c>
      <c r="C180" s="133" t="s">
        <v>34</v>
      </c>
      <c r="D180" s="133"/>
      <c r="E180" s="133"/>
      <c r="F180" s="133"/>
      <c r="H180" s="14" t="s">
        <v>103</v>
      </c>
      <c r="J180" s="86" t="str">
        <f>IFERROR(VLOOKUP(B180,Calculations!$Z$10:$AB$448,3,FALSE),0)</f>
        <v xml:space="preserve">  </v>
      </c>
      <c r="K180" s="86"/>
      <c r="M180" s="14" t="s">
        <v>104</v>
      </c>
      <c r="O180" s="86" t="str">
        <f>J180</f>
        <v xml:space="preserve">  </v>
      </c>
      <c r="P180" s="92"/>
    </row>
    <row r="181" spans="2:16" ht="15.75" hidden="1" x14ac:dyDescent="0.25">
      <c r="B181" s="74"/>
      <c r="C181" s="133"/>
      <c r="D181" s="133"/>
      <c r="E181" s="133"/>
      <c r="F181" s="133"/>
      <c r="H181" s="77"/>
      <c r="I181" s="14" t="s">
        <v>91</v>
      </c>
      <c r="J181" s="86"/>
      <c r="K181" s="86" t="str">
        <f>J180</f>
        <v xml:space="preserve">  </v>
      </c>
      <c r="M181" s="77"/>
      <c r="N181" s="14" t="s">
        <v>91</v>
      </c>
      <c r="O181" s="86"/>
      <c r="P181" s="92" t="str">
        <f>O180</f>
        <v xml:space="preserve">  </v>
      </c>
    </row>
    <row r="182" spans="2:16" ht="15.75" hidden="1" x14ac:dyDescent="0.25">
      <c r="B182" s="74"/>
      <c r="C182" s="133"/>
      <c r="D182" s="133"/>
      <c r="E182" s="133"/>
      <c r="F182" s="133"/>
      <c r="H182" s="77"/>
      <c r="J182" s="86"/>
      <c r="K182" s="86"/>
      <c r="M182" s="77"/>
      <c r="O182" s="86"/>
      <c r="P182" s="92"/>
    </row>
    <row r="183" spans="2:16" ht="15.75" hidden="1" x14ac:dyDescent="0.25">
      <c r="B183" s="74"/>
      <c r="C183" s="81"/>
      <c r="D183" s="81"/>
      <c r="E183" s="81"/>
      <c r="F183" s="81"/>
      <c r="H183" s="77"/>
      <c r="J183" s="86"/>
      <c r="K183" s="86"/>
      <c r="M183" s="77"/>
      <c r="O183" s="86"/>
      <c r="P183" s="92"/>
    </row>
    <row r="184" spans="2:16" ht="15.75" hidden="1" x14ac:dyDescent="0.25">
      <c r="B184" s="70" t="str">
        <f>B180</f>
        <v xml:space="preserve">  </v>
      </c>
      <c r="C184" s="14" t="s">
        <v>106</v>
      </c>
      <c r="E184" s="86" t="str">
        <f>IFERROR(VLOOKUP(B184,Calculations!$G$10:$W$448,17,FALSE),0)</f>
        <v xml:space="preserve">  </v>
      </c>
      <c r="F184" s="86"/>
      <c r="H184" s="133" t="s">
        <v>34</v>
      </c>
      <c r="I184" s="133"/>
      <c r="J184" s="133"/>
      <c r="K184" s="133"/>
      <c r="M184" s="14" t="s">
        <v>105</v>
      </c>
      <c r="O184" s="86" t="str">
        <f>E184</f>
        <v xml:space="preserve">  </v>
      </c>
      <c r="P184" s="92"/>
    </row>
    <row r="185" spans="2:16" ht="15.75" hidden="1" x14ac:dyDescent="0.25">
      <c r="B185" s="75"/>
      <c r="C185" s="82"/>
      <c r="D185" s="76" t="s">
        <v>31</v>
      </c>
      <c r="E185" s="89"/>
      <c r="F185" s="89" t="str">
        <f>E184</f>
        <v xml:space="preserve">  </v>
      </c>
      <c r="G185" s="76"/>
      <c r="H185" s="134"/>
      <c r="I185" s="134"/>
      <c r="J185" s="134"/>
      <c r="K185" s="134"/>
      <c r="L185" s="76"/>
      <c r="M185" s="82"/>
      <c r="N185" s="76" t="s">
        <v>31</v>
      </c>
      <c r="O185" s="89"/>
      <c r="P185" s="90" t="str">
        <f>O184</f>
        <v xml:space="preserve">  </v>
      </c>
    </row>
    <row r="186" spans="2:16" ht="15.75" hidden="1" x14ac:dyDescent="0.25">
      <c r="B186" s="60" t="str">
        <f>IFERROR(IF(EOMONTH(B184,1)&gt;Questionnaire!$I$9,"  ",EOMONTH(B184,1)),"  ")</f>
        <v xml:space="preserve">  </v>
      </c>
      <c r="C186" s="61" t="s">
        <v>32</v>
      </c>
      <c r="D186" s="61"/>
      <c r="E186" s="84">
        <f>IFERROR(-VLOOKUP(B186,Calculations!$G$10:$N$448,8,FALSE),0)</f>
        <v>0</v>
      </c>
      <c r="F186" s="84"/>
      <c r="G186" s="61"/>
      <c r="H186" s="61" t="s">
        <v>102</v>
      </c>
      <c r="I186" s="61"/>
      <c r="J186" s="84">
        <f>K188</f>
        <v>0</v>
      </c>
      <c r="K186" s="84"/>
      <c r="L186" s="61"/>
      <c r="M186" s="61" t="s">
        <v>102</v>
      </c>
      <c r="N186" s="68"/>
      <c r="O186" s="84">
        <f>J186</f>
        <v>0</v>
      </c>
      <c r="P186" s="91"/>
    </row>
    <row r="187" spans="2:16" ht="15.75" hidden="1" x14ac:dyDescent="0.25">
      <c r="B187" s="74"/>
      <c r="C187" s="14" t="s">
        <v>33</v>
      </c>
      <c r="E187" s="86" t="str">
        <f>IFERROR(VLOOKUP(B186,Calculations!$G$10:$M$448,7,FALSE),0)</f>
        <v xml:space="preserve">  </v>
      </c>
      <c r="F187" s="86"/>
      <c r="H187" s="14" t="s">
        <v>35</v>
      </c>
      <c r="J187" s="86">
        <f>K189</f>
        <v>0</v>
      </c>
      <c r="K187" s="86"/>
      <c r="M187" s="14" t="s">
        <v>94</v>
      </c>
      <c r="N187" s="73"/>
      <c r="O187" s="86">
        <f>J196</f>
        <v>0</v>
      </c>
      <c r="P187" s="92"/>
    </row>
    <row r="188" spans="2:16" ht="15.75" hidden="1" x14ac:dyDescent="0.25">
      <c r="B188" s="74"/>
      <c r="C188" s="73"/>
      <c r="D188" s="14" t="s">
        <v>31</v>
      </c>
      <c r="E188" s="86"/>
      <c r="F188" s="86">
        <f>IFERROR(E186+E196,0)</f>
        <v>0</v>
      </c>
      <c r="H188" s="73"/>
      <c r="I188" s="14" t="s">
        <v>32</v>
      </c>
      <c r="J188" s="86"/>
      <c r="K188" s="86">
        <f>E186</f>
        <v>0</v>
      </c>
      <c r="M188" s="72"/>
      <c r="N188" s="14" t="s">
        <v>31</v>
      </c>
      <c r="O188" s="86"/>
      <c r="P188" s="92">
        <f>F188</f>
        <v>0</v>
      </c>
    </row>
    <row r="189" spans="2:16" ht="15.75" hidden="1" x14ac:dyDescent="0.25">
      <c r="B189" s="74"/>
      <c r="C189" s="73"/>
      <c r="E189" s="86"/>
      <c r="F189" s="86"/>
      <c r="H189" s="73"/>
      <c r="I189" s="14" t="s">
        <v>33</v>
      </c>
      <c r="J189" s="86"/>
      <c r="K189" s="86">
        <f>E196</f>
        <v>0</v>
      </c>
      <c r="M189" s="72"/>
      <c r="N189" s="73"/>
      <c r="O189" s="86"/>
      <c r="P189" s="92"/>
    </row>
    <row r="190" spans="2:16" ht="15.75" hidden="1" x14ac:dyDescent="0.25">
      <c r="B190" s="74"/>
      <c r="C190" s="73"/>
      <c r="E190" s="86"/>
      <c r="F190" s="86"/>
      <c r="H190" s="73"/>
      <c r="J190" s="86"/>
      <c r="K190" s="86"/>
      <c r="M190" s="72"/>
      <c r="N190" s="73"/>
      <c r="O190" s="86"/>
      <c r="P190" s="92"/>
    </row>
    <row r="191" spans="2:16" ht="15.75" hidden="1" x14ac:dyDescent="0.25">
      <c r="B191" s="70" t="str">
        <f>B186</f>
        <v xml:space="preserve">  </v>
      </c>
      <c r="C191" s="133" t="s">
        <v>34</v>
      </c>
      <c r="D191" s="133"/>
      <c r="E191" s="133"/>
      <c r="F191" s="133"/>
      <c r="H191" s="14" t="s">
        <v>103</v>
      </c>
      <c r="J191" s="86" t="str">
        <f>IFERROR(VLOOKUP(B191,Calculations!$Z$10:$AB$448,3,FALSE),0)</f>
        <v xml:space="preserve">  </v>
      </c>
      <c r="K191" s="86"/>
      <c r="M191" s="14" t="s">
        <v>104</v>
      </c>
      <c r="O191" s="86" t="str">
        <f>J191</f>
        <v xml:space="preserve">  </v>
      </c>
      <c r="P191" s="92"/>
    </row>
    <row r="192" spans="2:16" ht="15.75" hidden="1" x14ac:dyDescent="0.25">
      <c r="B192" s="74"/>
      <c r="C192" s="133"/>
      <c r="D192" s="133"/>
      <c r="E192" s="133"/>
      <c r="F192" s="133"/>
      <c r="H192" s="77"/>
      <c r="I192" s="14" t="s">
        <v>91</v>
      </c>
      <c r="J192" s="86"/>
      <c r="K192" s="86" t="str">
        <f>J191</f>
        <v xml:space="preserve">  </v>
      </c>
      <c r="M192" s="77"/>
      <c r="N192" s="14" t="s">
        <v>91</v>
      </c>
      <c r="O192" s="86"/>
      <c r="P192" s="92" t="str">
        <f>O191</f>
        <v xml:space="preserve">  </v>
      </c>
    </row>
    <row r="193" spans="2:16" ht="15.75" hidden="1" x14ac:dyDescent="0.25">
      <c r="B193" s="74"/>
      <c r="C193" s="133"/>
      <c r="D193" s="133"/>
      <c r="E193" s="133"/>
      <c r="F193" s="133"/>
      <c r="H193" s="77"/>
      <c r="J193" s="86"/>
      <c r="K193" s="86"/>
      <c r="M193" s="77"/>
      <c r="O193" s="86"/>
      <c r="P193" s="92"/>
    </row>
    <row r="194" spans="2:16" ht="15.75" hidden="1" x14ac:dyDescent="0.25">
      <c r="B194" s="74"/>
      <c r="C194" s="81"/>
      <c r="D194" s="81"/>
      <c r="E194" s="81"/>
      <c r="F194" s="81"/>
      <c r="H194" s="77"/>
      <c r="J194" s="86"/>
      <c r="K194" s="86"/>
      <c r="M194" s="77"/>
      <c r="O194" s="86"/>
      <c r="P194" s="92"/>
    </row>
    <row r="195" spans="2:16" ht="15.75" hidden="1" x14ac:dyDescent="0.25">
      <c r="B195" s="70" t="str">
        <f>B191</f>
        <v xml:space="preserve">  </v>
      </c>
      <c r="C195" s="14" t="s">
        <v>106</v>
      </c>
      <c r="E195" s="86" t="str">
        <f>IFERROR(VLOOKUP(B195,Calculations!$G$10:$W$448,17,FALSE),0)</f>
        <v xml:space="preserve">  </v>
      </c>
      <c r="F195" s="86"/>
      <c r="H195" s="133" t="s">
        <v>34</v>
      </c>
      <c r="I195" s="133"/>
      <c r="J195" s="133"/>
      <c r="K195" s="133"/>
      <c r="M195" s="14" t="s">
        <v>105</v>
      </c>
      <c r="O195" s="86" t="str">
        <f>E195</f>
        <v xml:space="preserve">  </v>
      </c>
      <c r="P195" s="92"/>
    </row>
    <row r="196" spans="2:16" ht="15.75" hidden="1" x14ac:dyDescent="0.25">
      <c r="B196" s="75"/>
      <c r="C196" s="82"/>
      <c r="D196" s="76" t="s">
        <v>31</v>
      </c>
      <c r="E196" s="89"/>
      <c r="F196" s="89" t="str">
        <f>E195</f>
        <v xml:space="preserve">  </v>
      </c>
      <c r="G196" s="76"/>
      <c r="H196" s="134"/>
      <c r="I196" s="134"/>
      <c r="J196" s="134"/>
      <c r="K196" s="134"/>
      <c r="L196" s="76"/>
      <c r="M196" s="82"/>
      <c r="N196" s="76" t="s">
        <v>31</v>
      </c>
      <c r="O196" s="89"/>
      <c r="P196" s="90" t="str">
        <f>O195</f>
        <v xml:space="preserve">  </v>
      </c>
    </row>
    <row r="197" spans="2:16" ht="15.75" hidden="1" x14ac:dyDescent="0.25">
      <c r="B197" s="60" t="str">
        <f>IFERROR(IF(EOMONTH(B195,1)&gt;Questionnaire!$I$9,"  ",EOMONTH(B195,1)),"  ")</f>
        <v xml:space="preserve">  </v>
      </c>
      <c r="C197" s="61" t="s">
        <v>32</v>
      </c>
      <c r="D197" s="61"/>
      <c r="E197" s="84">
        <f>IFERROR(-VLOOKUP(B197,Calculations!$G$10:$N$448,8,FALSE),0)</f>
        <v>0</v>
      </c>
      <c r="F197" s="84"/>
      <c r="G197" s="61"/>
      <c r="H197" s="61" t="s">
        <v>102</v>
      </c>
      <c r="I197" s="61"/>
      <c r="J197" s="84">
        <f>K199</f>
        <v>0</v>
      </c>
      <c r="K197" s="84"/>
      <c r="L197" s="61"/>
      <c r="M197" s="61" t="s">
        <v>102</v>
      </c>
      <c r="N197" s="68"/>
      <c r="O197" s="84">
        <f>J197</f>
        <v>0</v>
      </c>
      <c r="P197" s="91"/>
    </row>
    <row r="198" spans="2:16" ht="15.75" hidden="1" x14ac:dyDescent="0.25">
      <c r="B198" s="74"/>
      <c r="C198" s="14" t="s">
        <v>33</v>
      </c>
      <c r="E198" s="86" t="str">
        <f>IFERROR(VLOOKUP(B197,Calculations!$G$10:$M$448,7,FALSE),0)</f>
        <v xml:space="preserve">  </v>
      </c>
      <c r="F198" s="86"/>
      <c r="H198" s="14" t="s">
        <v>35</v>
      </c>
      <c r="J198" s="86" t="str">
        <f>K200</f>
        <v xml:space="preserve">  </v>
      </c>
      <c r="K198" s="86"/>
      <c r="M198" s="14" t="s">
        <v>94</v>
      </c>
      <c r="N198" s="73"/>
      <c r="O198" s="86" t="str">
        <f>J198</f>
        <v xml:space="preserve">  </v>
      </c>
      <c r="P198" s="92"/>
    </row>
    <row r="199" spans="2:16" ht="15.75" hidden="1" x14ac:dyDescent="0.25">
      <c r="B199" s="74"/>
      <c r="C199" s="73"/>
      <c r="D199" s="14" t="s">
        <v>31</v>
      </c>
      <c r="E199" s="86"/>
      <c r="F199" s="86">
        <f>IFERROR(E197+E198,0)</f>
        <v>0</v>
      </c>
      <c r="H199" s="73"/>
      <c r="I199" s="14" t="s">
        <v>32</v>
      </c>
      <c r="J199" s="86"/>
      <c r="K199" s="86">
        <f>E197</f>
        <v>0</v>
      </c>
      <c r="M199" s="72"/>
      <c r="N199" s="14" t="s">
        <v>31</v>
      </c>
      <c r="O199" s="86"/>
      <c r="P199" s="92">
        <f>F199</f>
        <v>0</v>
      </c>
    </row>
    <row r="200" spans="2:16" ht="15.75" hidden="1" x14ac:dyDescent="0.25">
      <c r="B200" s="74"/>
      <c r="C200" s="73"/>
      <c r="E200" s="86"/>
      <c r="F200" s="86"/>
      <c r="H200" s="73"/>
      <c r="I200" s="14" t="s">
        <v>33</v>
      </c>
      <c r="J200" s="86"/>
      <c r="K200" s="86" t="str">
        <f>E198</f>
        <v xml:space="preserve">  </v>
      </c>
      <c r="M200" s="72"/>
      <c r="N200" s="73"/>
      <c r="O200" s="86"/>
      <c r="P200" s="92"/>
    </row>
    <row r="201" spans="2:16" ht="15.75" hidden="1" x14ac:dyDescent="0.25">
      <c r="B201" s="74"/>
      <c r="C201" s="73"/>
      <c r="E201" s="86"/>
      <c r="F201" s="86"/>
      <c r="H201" s="73"/>
      <c r="J201" s="86"/>
      <c r="K201" s="86"/>
      <c r="M201" s="72"/>
      <c r="N201" s="73"/>
      <c r="O201" s="86"/>
      <c r="P201" s="92"/>
    </row>
    <row r="202" spans="2:16" ht="15.75" hidden="1" x14ac:dyDescent="0.25">
      <c r="B202" s="70" t="str">
        <f>B197</f>
        <v xml:space="preserve">  </v>
      </c>
      <c r="C202" s="133" t="s">
        <v>34</v>
      </c>
      <c r="D202" s="133"/>
      <c r="E202" s="133"/>
      <c r="F202" s="133"/>
      <c r="H202" s="14" t="s">
        <v>103</v>
      </c>
      <c r="J202" s="86" t="str">
        <f>IFERROR(VLOOKUP(B202,Calculations!$Z$10:$AB$448,3,FALSE),0)</f>
        <v xml:space="preserve">  </v>
      </c>
      <c r="K202" s="86"/>
      <c r="M202" s="14" t="s">
        <v>104</v>
      </c>
      <c r="O202" s="86" t="str">
        <f>J202</f>
        <v xml:space="preserve">  </v>
      </c>
      <c r="P202" s="92"/>
    </row>
    <row r="203" spans="2:16" ht="15.75" hidden="1" x14ac:dyDescent="0.25">
      <c r="B203" s="74"/>
      <c r="C203" s="133"/>
      <c r="D203" s="133"/>
      <c r="E203" s="133"/>
      <c r="F203" s="133"/>
      <c r="H203" s="77"/>
      <c r="I203" s="14" t="s">
        <v>91</v>
      </c>
      <c r="J203" s="86"/>
      <c r="K203" s="86" t="str">
        <f>J202</f>
        <v xml:space="preserve">  </v>
      </c>
      <c r="M203" s="77"/>
      <c r="N203" s="14" t="s">
        <v>91</v>
      </c>
      <c r="O203" s="86"/>
      <c r="P203" s="92" t="str">
        <f>O202</f>
        <v xml:space="preserve">  </v>
      </c>
    </row>
    <row r="204" spans="2:16" ht="15.75" hidden="1" x14ac:dyDescent="0.25">
      <c r="B204" s="74"/>
      <c r="C204" s="133"/>
      <c r="D204" s="133"/>
      <c r="E204" s="133"/>
      <c r="F204" s="133"/>
      <c r="H204" s="77"/>
      <c r="J204" s="86"/>
      <c r="K204" s="86"/>
      <c r="M204" s="77"/>
      <c r="O204" s="86"/>
      <c r="P204" s="92"/>
    </row>
    <row r="205" spans="2:16" ht="15.75" hidden="1" x14ac:dyDescent="0.25">
      <c r="B205" s="74"/>
      <c r="C205" s="81"/>
      <c r="D205" s="81"/>
      <c r="E205" s="81"/>
      <c r="F205" s="81"/>
      <c r="H205" s="77"/>
      <c r="J205" s="86"/>
      <c r="K205" s="86"/>
      <c r="M205" s="77"/>
      <c r="O205" s="86"/>
      <c r="P205" s="92"/>
    </row>
    <row r="206" spans="2:16" ht="15.75" hidden="1" x14ac:dyDescent="0.25">
      <c r="B206" s="70" t="str">
        <f>B202</f>
        <v xml:space="preserve">  </v>
      </c>
      <c r="C206" s="14" t="s">
        <v>106</v>
      </c>
      <c r="E206" s="86" t="str">
        <f>IFERROR(VLOOKUP(B206,Calculations!$G$10:$W$448,17,FALSE),0)</f>
        <v xml:space="preserve">  </v>
      </c>
      <c r="F206" s="86"/>
      <c r="H206" s="133" t="s">
        <v>34</v>
      </c>
      <c r="I206" s="133"/>
      <c r="J206" s="133"/>
      <c r="K206" s="133"/>
      <c r="M206" s="14" t="s">
        <v>105</v>
      </c>
      <c r="O206" s="86" t="str">
        <f>E206</f>
        <v xml:space="preserve">  </v>
      </c>
      <c r="P206" s="92"/>
    </row>
    <row r="207" spans="2:16" ht="15.75" hidden="1" x14ac:dyDescent="0.25">
      <c r="B207" s="75"/>
      <c r="C207" s="82"/>
      <c r="D207" s="76" t="s">
        <v>31</v>
      </c>
      <c r="E207" s="89"/>
      <c r="F207" s="89" t="str">
        <f>E206</f>
        <v xml:space="preserve">  </v>
      </c>
      <c r="G207" s="76"/>
      <c r="H207" s="134"/>
      <c r="I207" s="134"/>
      <c r="J207" s="134"/>
      <c r="K207" s="134"/>
      <c r="L207" s="76"/>
      <c r="M207" s="82"/>
      <c r="N207" s="76" t="s">
        <v>31</v>
      </c>
      <c r="O207" s="89"/>
      <c r="P207" s="90" t="str">
        <f>O206</f>
        <v xml:space="preserve">  </v>
      </c>
    </row>
    <row r="208" spans="2:16" ht="15.75" hidden="1" x14ac:dyDescent="0.25">
      <c r="B208" s="60" t="str">
        <f>IFERROR(IF(EOMONTH(B206,1)&gt;Questionnaire!$I$9,"  ",EOMONTH(B206,1)),"  ")</f>
        <v xml:space="preserve">  </v>
      </c>
      <c r="C208" s="61" t="s">
        <v>32</v>
      </c>
      <c r="D208" s="61"/>
      <c r="E208" s="84">
        <f>IFERROR(-VLOOKUP(B208,Calculations!$G$10:$N$448,8,FALSE),0)</f>
        <v>0</v>
      </c>
      <c r="F208" s="84"/>
      <c r="G208" s="61"/>
      <c r="H208" s="61" t="s">
        <v>102</v>
      </c>
      <c r="I208" s="61"/>
      <c r="J208" s="84">
        <f>K210</f>
        <v>0</v>
      </c>
      <c r="K208" s="84"/>
      <c r="L208" s="61"/>
      <c r="M208" s="61" t="s">
        <v>102</v>
      </c>
      <c r="N208" s="68"/>
      <c r="O208" s="84">
        <f>J208</f>
        <v>0</v>
      </c>
      <c r="P208" s="91"/>
    </row>
    <row r="209" spans="2:16" ht="15.75" hidden="1" x14ac:dyDescent="0.25">
      <c r="B209" s="74"/>
      <c r="C209" s="14" t="s">
        <v>33</v>
      </c>
      <c r="E209" s="86" t="str">
        <f>IFERROR(VLOOKUP(B208,Calculations!$G$10:$M$448,7,FALSE),0)</f>
        <v xml:space="preserve">  </v>
      </c>
      <c r="F209" s="86"/>
      <c r="H209" s="14" t="s">
        <v>35</v>
      </c>
      <c r="J209" s="86" t="str">
        <f>K211</f>
        <v xml:space="preserve">  </v>
      </c>
      <c r="K209" s="86"/>
      <c r="M209" s="14" t="s">
        <v>94</v>
      </c>
      <c r="N209" s="73"/>
      <c r="O209" s="86" t="str">
        <f>J209</f>
        <v xml:space="preserve">  </v>
      </c>
      <c r="P209" s="92"/>
    </row>
    <row r="210" spans="2:16" ht="15.75" hidden="1" x14ac:dyDescent="0.25">
      <c r="B210" s="74"/>
      <c r="C210" s="73"/>
      <c r="D210" s="14" t="s">
        <v>31</v>
      </c>
      <c r="E210" s="86"/>
      <c r="F210" s="86">
        <f>IFERROR(E208+E209,0)</f>
        <v>0</v>
      </c>
      <c r="H210" s="73"/>
      <c r="I210" s="14" t="s">
        <v>32</v>
      </c>
      <c r="J210" s="86"/>
      <c r="K210" s="86">
        <f>E208</f>
        <v>0</v>
      </c>
      <c r="M210" s="72"/>
      <c r="N210" s="14" t="s">
        <v>31</v>
      </c>
      <c r="O210" s="86"/>
      <c r="P210" s="92">
        <f>F210</f>
        <v>0</v>
      </c>
    </row>
    <row r="211" spans="2:16" ht="15.75" hidden="1" x14ac:dyDescent="0.25">
      <c r="B211" s="74"/>
      <c r="C211" s="73"/>
      <c r="E211" s="86"/>
      <c r="F211" s="86"/>
      <c r="H211" s="73"/>
      <c r="I211" s="14" t="s">
        <v>33</v>
      </c>
      <c r="J211" s="86"/>
      <c r="K211" s="86" t="str">
        <f>E209</f>
        <v xml:space="preserve">  </v>
      </c>
      <c r="M211" s="72"/>
      <c r="N211" s="73"/>
      <c r="O211" s="86"/>
      <c r="P211" s="92"/>
    </row>
    <row r="212" spans="2:16" ht="15.75" hidden="1" x14ac:dyDescent="0.25">
      <c r="B212" s="74"/>
      <c r="C212" s="73"/>
      <c r="E212" s="86"/>
      <c r="F212" s="86"/>
      <c r="H212" s="73"/>
      <c r="J212" s="86"/>
      <c r="K212" s="86"/>
      <c r="M212" s="72"/>
      <c r="N212" s="73"/>
      <c r="O212" s="86"/>
      <c r="P212" s="92"/>
    </row>
    <row r="213" spans="2:16" ht="15.75" hidden="1" x14ac:dyDescent="0.25">
      <c r="B213" s="70" t="str">
        <f>B208</f>
        <v xml:space="preserve">  </v>
      </c>
      <c r="C213" s="133" t="s">
        <v>34</v>
      </c>
      <c r="D213" s="133"/>
      <c r="E213" s="133"/>
      <c r="F213" s="133"/>
      <c r="H213" s="14" t="s">
        <v>103</v>
      </c>
      <c r="J213" s="86" t="str">
        <f>IFERROR(VLOOKUP(B213,Calculations!$Z$10:$AB$448,3,FALSE),0)</f>
        <v xml:space="preserve">  </v>
      </c>
      <c r="K213" s="86"/>
      <c r="M213" s="14" t="s">
        <v>104</v>
      </c>
      <c r="O213" s="86" t="str">
        <f>J213</f>
        <v xml:space="preserve">  </v>
      </c>
      <c r="P213" s="92"/>
    </row>
    <row r="214" spans="2:16" ht="15.75" hidden="1" x14ac:dyDescent="0.25">
      <c r="B214" s="74"/>
      <c r="C214" s="133"/>
      <c r="D214" s="133"/>
      <c r="E214" s="133"/>
      <c r="F214" s="133"/>
      <c r="H214" s="77"/>
      <c r="I214" s="14" t="s">
        <v>91</v>
      </c>
      <c r="J214" s="86"/>
      <c r="K214" s="86" t="str">
        <f>J213</f>
        <v xml:space="preserve">  </v>
      </c>
      <c r="M214" s="77"/>
      <c r="N214" s="14" t="s">
        <v>91</v>
      </c>
      <c r="O214" s="86"/>
      <c r="P214" s="92" t="str">
        <f>O213</f>
        <v xml:space="preserve">  </v>
      </c>
    </row>
    <row r="215" spans="2:16" ht="15.75" hidden="1" x14ac:dyDescent="0.25">
      <c r="B215" s="74"/>
      <c r="C215" s="133"/>
      <c r="D215" s="133"/>
      <c r="E215" s="133"/>
      <c r="F215" s="133"/>
      <c r="H215" s="77"/>
      <c r="J215" s="86"/>
      <c r="K215" s="86"/>
      <c r="M215" s="77"/>
      <c r="O215" s="86"/>
      <c r="P215" s="92"/>
    </row>
    <row r="216" spans="2:16" ht="15.75" hidden="1" x14ac:dyDescent="0.25">
      <c r="B216" s="74"/>
      <c r="C216" s="81"/>
      <c r="D216" s="81"/>
      <c r="E216" s="81"/>
      <c r="F216" s="81"/>
      <c r="H216" s="77"/>
      <c r="J216" s="86"/>
      <c r="K216" s="86"/>
      <c r="M216" s="77"/>
      <c r="O216" s="86"/>
      <c r="P216" s="92"/>
    </row>
    <row r="217" spans="2:16" ht="15.75" hidden="1" x14ac:dyDescent="0.25">
      <c r="B217" s="70" t="str">
        <f>B213</f>
        <v xml:space="preserve">  </v>
      </c>
      <c r="C217" s="14" t="s">
        <v>106</v>
      </c>
      <c r="E217" s="86" t="str">
        <f>IFERROR(VLOOKUP(B217,Calculations!$G$10:$W$448,17,FALSE),0)</f>
        <v xml:space="preserve">  </v>
      </c>
      <c r="F217" s="86"/>
      <c r="H217" s="133" t="s">
        <v>34</v>
      </c>
      <c r="I217" s="133"/>
      <c r="J217" s="133"/>
      <c r="K217" s="133"/>
      <c r="M217" s="14" t="s">
        <v>105</v>
      </c>
      <c r="O217" s="86" t="str">
        <f>E217</f>
        <v xml:space="preserve">  </v>
      </c>
      <c r="P217" s="92"/>
    </row>
    <row r="218" spans="2:16" ht="15.75" hidden="1" x14ac:dyDescent="0.25">
      <c r="B218" s="75"/>
      <c r="C218" s="82"/>
      <c r="D218" s="76" t="s">
        <v>31</v>
      </c>
      <c r="E218" s="89"/>
      <c r="F218" s="89" t="str">
        <f>E217</f>
        <v xml:space="preserve">  </v>
      </c>
      <c r="G218" s="76"/>
      <c r="H218" s="134"/>
      <c r="I218" s="134"/>
      <c r="J218" s="134"/>
      <c r="K218" s="134"/>
      <c r="L218" s="76"/>
      <c r="M218" s="82"/>
      <c r="N218" s="76" t="s">
        <v>31</v>
      </c>
      <c r="O218" s="89"/>
      <c r="P218" s="90" t="str">
        <f>O217</f>
        <v xml:space="preserve">  </v>
      </c>
    </row>
    <row r="219" spans="2:16" ht="15.75" hidden="1" x14ac:dyDescent="0.25">
      <c r="B219" s="60" t="str">
        <f>IFERROR(IF(EOMONTH(B217,1)&gt;Questionnaire!$I$9,"  ",EOMONTH(B217,1)),"  ")</f>
        <v xml:space="preserve">  </v>
      </c>
      <c r="C219" s="61" t="s">
        <v>32</v>
      </c>
      <c r="D219" s="61"/>
      <c r="E219" s="84">
        <f>IFERROR(-VLOOKUP(B219,Calculations!$G$10:$N$448,8,FALSE),0)</f>
        <v>0</v>
      </c>
      <c r="F219" s="84"/>
      <c r="G219" s="61"/>
      <c r="H219" s="61" t="s">
        <v>102</v>
      </c>
      <c r="I219" s="61"/>
      <c r="J219" s="84">
        <f>K221</f>
        <v>0</v>
      </c>
      <c r="K219" s="84"/>
      <c r="L219" s="61"/>
      <c r="M219" s="61" t="s">
        <v>102</v>
      </c>
      <c r="N219" s="68"/>
      <c r="O219" s="84">
        <f>J219</f>
        <v>0</v>
      </c>
      <c r="P219" s="91"/>
    </row>
    <row r="220" spans="2:16" ht="15.75" hidden="1" x14ac:dyDescent="0.25">
      <c r="B220" s="74"/>
      <c r="C220" s="14" t="s">
        <v>33</v>
      </c>
      <c r="E220" s="86" t="str">
        <f>IFERROR(VLOOKUP(B219,Calculations!$G$10:$M$448,7,FALSE),0)</f>
        <v xml:space="preserve">  </v>
      </c>
      <c r="F220" s="86"/>
      <c r="H220" s="14" t="s">
        <v>35</v>
      </c>
      <c r="J220" s="86" t="str">
        <f>K222</f>
        <v xml:space="preserve">  </v>
      </c>
      <c r="K220" s="86"/>
      <c r="M220" s="14" t="s">
        <v>94</v>
      </c>
      <c r="N220" s="73"/>
      <c r="O220" s="86" t="str">
        <f>J220</f>
        <v xml:space="preserve">  </v>
      </c>
      <c r="P220" s="92"/>
    </row>
    <row r="221" spans="2:16" ht="15.75" hidden="1" x14ac:dyDescent="0.25">
      <c r="B221" s="74"/>
      <c r="C221" s="73"/>
      <c r="D221" s="14" t="s">
        <v>31</v>
      </c>
      <c r="E221" s="86"/>
      <c r="F221" s="86">
        <f>IFERROR(E219+E220,0)</f>
        <v>0</v>
      </c>
      <c r="H221" s="73"/>
      <c r="I221" s="14" t="s">
        <v>32</v>
      </c>
      <c r="J221" s="86"/>
      <c r="K221" s="86">
        <f>E219</f>
        <v>0</v>
      </c>
      <c r="M221" s="72"/>
      <c r="N221" s="14" t="s">
        <v>31</v>
      </c>
      <c r="O221" s="86"/>
      <c r="P221" s="92">
        <f>F221</f>
        <v>0</v>
      </c>
    </row>
    <row r="222" spans="2:16" ht="15.75" hidden="1" x14ac:dyDescent="0.25">
      <c r="B222" s="74"/>
      <c r="C222" s="73"/>
      <c r="E222" s="86"/>
      <c r="F222" s="86"/>
      <c r="H222" s="73"/>
      <c r="I222" s="14" t="s">
        <v>33</v>
      </c>
      <c r="J222" s="86"/>
      <c r="K222" s="86" t="str">
        <f>E220</f>
        <v xml:space="preserve">  </v>
      </c>
      <c r="M222" s="72"/>
      <c r="N222" s="73"/>
      <c r="O222" s="86"/>
      <c r="P222" s="92"/>
    </row>
    <row r="223" spans="2:16" ht="15.75" hidden="1" x14ac:dyDescent="0.25">
      <c r="B223" s="74"/>
      <c r="C223" s="73"/>
      <c r="E223" s="86"/>
      <c r="F223" s="86"/>
      <c r="H223" s="73"/>
      <c r="J223" s="86"/>
      <c r="K223" s="86"/>
      <c r="M223" s="72"/>
      <c r="N223" s="73"/>
      <c r="O223" s="86"/>
      <c r="P223" s="92"/>
    </row>
    <row r="224" spans="2:16" ht="15.75" hidden="1" x14ac:dyDescent="0.25">
      <c r="B224" s="70" t="str">
        <f>B219</f>
        <v xml:space="preserve">  </v>
      </c>
      <c r="C224" s="133" t="s">
        <v>34</v>
      </c>
      <c r="D224" s="133"/>
      <c r="E224" s="133"/>
      <c r="F224" s="133"/>
      <c r="H224" s="14" t="s">
        <v>103</v>
      </c>
      <c r="J224" s="86" t="str">
        <f>IFERROR(VLOOKUP(B224,Calculations!$Z$10:$AB$448,3,FALSE),0)</f>
        <v xml:space="preserve">  </v>
      </c>
      <c r="K224" s="86"/>
      <c r="M224" s="14" t="s">
        <v>104</v>
      </c>
      <c r="O224" s="86" t="str">
        <f>J224</f>
        <v xml:space="preserve">  </v>
      </c>
      <c r="P224" s="92"/>
    </row>
    <row r="225" spans="2:16" ht="15.75" hidden="1" x14ac:dyDescent="0.25">
      <c r="B225" s="74"/>
      <c r="C225" s="133"/>
      <c r="D225" s="133"/>
      <c r="E225" s="133"/>
      <c r="F225" s="133"/>
      <c r="H225" s="77"/>
      <c r="I225" s="14" t="s">
        <v>91</v>
      </c>
      <c r="J225" s="86"/>
      <c r="K225" s="86" t="str">
        <f>J224</f>
        <v xml:space="preserve">  </v>
      </c>
      <c r="M225" s="77"/>
      <c r="N225" s="14" t="s">
        <v>91</v>
      </c>
      <c r="O225" s="86"/>
      <c r="P225" s="92" t="str">
        <f>O224</f>
        <v xml:space="preserve">  </v>
      </c>
    </row>
    <row r="226" spans="2:16" ht="15.75" hidden="1" x14ac:dyDescent="0.25">
      <c r="B226" s="74"/>
      <c r="C226" s="133"/>
      <c r="D226" s="133"/>
      <c r="E226" s="133"/>
      <c r="F226" s="133"/>
      <c r="H226" s="77"/>
      <c r="J226" s="86"/>
      <c r="K226" s="86"/>
      <c r="M226" s="77"/>
      <c r="O226" s="86"/>
      <c r="P226" s="92"/>
    </row>
    <row r="227" spans="2:16" ht="15.75" hidden="1" x14ac:dyDescent="0.25">
      <c r="B227" s="74"/>
      <c r="C227" s="81"/>
      <c r="D227" s="81"/>
      <c r="E227" s="81"/>
      <c r="F227" s="81"/>
      <c r="H227" s="77"/>
      <c r="J227" s="86"/>
      <c r="K227" s="86"/>
      <c r="M227" s="77"/>
      <c r="O227" s="86"/>
      <c r="P227" s="92"/>
    </row>
    <row r="228" spans="2:16" ht="15.75" hidden="1" x14ac:dyDescent="0.25">
      <c r="B228" s="70" t="str">
        <f>B224</f>
        <v xml:space="preserve">  </v>
      </c>
      <c r="C228" s="14" t="s">
        <v>106</v>
      </c>
      <c r="E228" s="86" t="str">
        <f>IFERROR(VLOOKUP(B228,Calculations!$G$10:$W$448,17,FALSE),0)</f>
        <v xml:space="preserve">  </v>
      </c>
      <c r="F228" s="86"/>
      <c r="H228" s="133" t="s">
        <v>34</v>
      </c>
      <c r="I228" s="133"/>
      <c r="J228" s="133"/>
      <c r="K228" s="133"/>
      <c r="M228" s="14" t="s">
        <v>105</v>
      </c>
      <c r="O228" s="86" t="str">
        <f>E228</f>
        <v xml:space="preserve">  </v>
      </c>
      <c r="P228" s="92"/>
    </row>
    <row r="229" spans="2:16" ht="15.75" hidden="1" x14ac:dyDescent="0.25">
      <c r="B229" s="75"/>
      <c r="C229" s="82"/>
      <c r="D229" s="76" t="s">
        <v>31</v>
      </c>
      <c r="E229" s="89"/>
      <c r="F229" s="89" t="str">
        <f>E228</f>
        <v xml:space="preserve">  </v>
      </c>
      <c r="G229" s="76"/>
      <c r="H229" s="134"/>
      <c r="I229" s="134"/>
      <c r="J229" s="134"/>
      <c r="K229" s="134"/>
      <c r="L229" s="76"/>
      <c r="M229" s="82"/>
      <c r="N229" s="76" t="s">
        <v>31</v>
      </c>
      <c r="O229" s="89"/>
      <c r="P229" s="90" t="str">
        <f>O228</f>
        <v xml:space="preserve">  </v>
      </c>
    </row>
    <row r="230" spans="2:16" ht="15.75" hidden="1" x14ac:dyDescent="0.25">
      <c r="B230" s="60" t="str">
        <f>IFERROR(IF(EOMONTH(B228,1)&gt;Questionnaire!$I$9,"  ",EOMONTH(B228,1)),"  ")</f>
        <v xml:space="preserve">  </v>
      </c>
      <c r="C230" s="61" t="s">
        <v>32</v>
      </c>
      <c r="D230" s="61"/>
      <c r="E230" s="84">
        <f>IFERROR(-VLOOKUP(B230,Calculations!$G$10:$N$448,8,FALSE),0)</f>
        <v>0</v>
      </c>
      <c r="F230" s="84"/>
      <c r="G230" s="61"/>
      <c r="H230" s="61" t="s">
        <v>102</v>
      </c>
      <c r="I230" s="61"/>
      <c r="J230" s="84">
        <f>K232</f>
        <v>0</v>
      </c>
      <c r="K230" s="84"/>
      <c r="L230" s="61"/>
      <c r="M230" s="61" t="s">
        <v>102</v>
      </c>
      <c r="N230" s="68"/>
      <c r="O230" s="84">
        <f>J230</f>
        <v>0</v>
      </c>
      <c r="P230" s="91"/>
    </row>
    <row r="231" spans="2:16" ht="15.75" hidden="1" x14ac:dyDescent="0.25">
      <c r="B231" s="74"/>
      <c r="C231" s="14" t="s">
        <v>33</v>
      </c>
      <c r="E231" s="86" t="str">
        <f>IFERROR(VLOOKUP(B230,Calculations!$G$10:$M$448,7,FALSE),0)</f>
        <v xml:space="preserve">  </v>
      </c>
      <c r="F231" s="86"/>
      <c r="H231" s="14" t="s">
        <v>35</v>
      </c>
      <c r="J231" s="86" t="str">
        <f>K233</f>
        <v xml:space="preserve">  </v>
      </c>
      <c r="K231" s="86"/>
      <c r="M231" s="14" t="s">
        <v>94</v>
      </c>
      <c r="N231" s="73"/>
      <c r="O231" s="86" t="str">
        <f>J231</f>
        <v xml:space="preserve">  </v>
      </c>
      <c r="P231" s="92"/>
    </row>
    <row r="232" spans="2:16" ht="15.75" hidden="1" x14ac:dyDescent="0.25">
      <c r="B232" s="74"/>
      <c r="C232" s="73"/>
      <c r="D232" s="14" t="s">
        <v>31</v>
      </c>
      <c r="E232" s="86"/>
      <c r="F232" s="86">
        <f>IFERROR(E230+E231,0)</f>
        <v>0</v>
      </c>
      <c r="H232" s="73"/>
      <c r="I232" s="14" t="s">
        <v>32</v>
      </c>
      <c r="J232" s="86"/>
      <c r="K232" s="86">
        <f>E230</f>
        <v>0</v>
      </c>
      <c r="M232" s="72"/>
      <c r="N232" s="14" t="s">
        <v>31</v>
      </c>
      <c r="O232" s="86"/>
      <c r="P232" s="92">
        <f>F232</f>
        <v>0</v>
      </c>
    </row>
    <row r="233" spans="2:16" ht="15.75" hidden="1" x14ac:dyDescent="0.25">
      <c r="B233" s="74"/>
      <c r="C233" s="73"/>
      <c r="E233" s="86"/>
      <c r="F233" s="86"/>
      <c r="H233" s="73"/>
      <c r="I233" s="14" t="s">
        <v>33</v>
      </c>
      <c r="J233" s="86"/>
      <c r="K233" s="86" t="str">
        <f>E231</f>
        <v xml:space="preserve">  </v>
      </c>
      <c r="M233" s="72"/>
      <c r="N233" s="73"/>
      <c r="O233" s="86"/>
      <c r="P233" s="92"/>
    </row>
    <row r="234" spans="2:16" ht="15.75" hidden="1" x14ac:dyDescent="0.25">
      <c r="B234" s="74"/>
      <c r="C234" s="73"/>
      <c r="E234" s="86"/>
      <c r="F234" s="86"/>
      <c r="H234" s="73"/>
      <c r="J234" s="86"/>
      <c r="K234" s="86"/>
      <c r="M234" s="72"/>
      <c r="N234" s="73"/>
      <c r="O234" s="86"/>
      <c r="P234" s="92"/>
    </row>
    <row r="235" spans="2:16" ht="15.75" hidden="1" x14ac:dyDescent="0.25">
      <c r="B235" s="70" t="str">
        <f>B230</f>
        <v xml:space="preserve">  </v>
      </c>
      <c r="C235" s="133" t="s">
        <v>34</v>
      </c>
      <c r="D235" s="133"/>
      <c r="E235" s="133"/>
      <c r="F235" s="133"/>
      <c r="H235" s="14" t="s">
        <v>103</v>
      </c>
      <c r="J235" s="86" t="str">
        <f>IFERROR(VLOOKUP(B235,Calculations!$Z$10:$AB$448,3,FALSE),0)</f>
        <v xml:space="preserve">  </v>
      </c>
      <c r="K235" s="86"/>
      <c r="M235" s="14" t="s">
        <v>104</v>
      </c>
      <c r="O235" s="86" t="str">
        <f>J235</f>
        <v xml:space="preserve">  </v>
      </c>
      <c r="P235" s="92"/>
    </row>
    <row r="236" spans="2:16" ht="15.75" hidden="1" x14ac:dyDescent="0.25">
      <c r="B236" s="74"/>
      <c r="C236" s="133"/>
      <c r="D236" s="133"/>
      <c r="E236" s="133"/>
      <c r="F236" s="133"/>
      <c r="H236" s="77"/>
      <c r="I236" s="14" t="s">
        <v>91</v>
      </c>
      <c r="J236" s="86"/>
      <c r="K236" s="86" t="str">
        <f>J235</f>
        <v xml:space="preserve">  </v>
      </c>
      <c r="M236" s="77"/>
      <c r="N236" s="14" t="s">
        <v>91</v>
      </c>
      <c r="O236" s="86"/>
      <c r="P236" s="92" t="str">
        <f>O235</f>
        <v xml:space="preserve">  </v>
      </c>
    </row>
    <row r="237" spans="2:16" ht="15.75" hidden="1" x14ac:dyDescent="0.25">
      <c r="B237" s="74"/>
      <c r="C237" s="133"/>
      <c r="D237" s="133"/>
      <c r="E237" s="133"/>
      <c r="F237" s="133"/>
      <c r="H237" s="77"/>
      <c r="J237" s="86"/>
      <c r="K237" s="86"/>
      <c r="M237" s="77"/>
      <c r="O237" s="86"/>
      <c r="P237" s="92"/>
    </row>
    <row r="238" spans="2:16" ht="15.75" hidden="1" x14ac:dyDescent="0.25">
      <c r="B238" s="74"/>
      <c r="C238" s="81"/>
      <c r="D238" s="81"/>
      <c r="E238" s="81"/>
      <c r="F238" s="81"/>
      <c r="H238" s="77"/>
      <c r="J238" s="86"/>
      <c r="K238" s="86"/>
      <c r="M238" s="77"/>
      <c r="O238" s="86"/>
      <c r="P238" s="92"/>
    </row>
    <row r="239" spans="2:16" ht="15.75" hidden="1" x14ac:dyDescent="0.25">
      <c r="B239" s="70" t="str">
        <f>B235</f>
        <v xml:space="preserve">  </v>
      </c>
      <c r="C239" s="14" t="s">
        <v>106</v>
      </c>
      <c r="E239" s="86" t="str">
        <f>IFERROR(VLOOKUP(B239,Calculations!$G$10:$W$448,17,FALSE),0)</f>
        <v xml:space="preserve">  </v>
      </c>
      <c r="F239" s="86"/>
      <c r="H239" s="133" t="s">
        <v>34</v>
      </c>
      <c r="I239" s="133"/>
      <c r="J239" s="133"/>
      <c r="K239" s="133"/>
      <c r="M239" s="14" t="s">
        <v>105</v>
      </c>
      <c r="O239" s="86" t="str">
        <f>E239</f>
        <v xml:space="preserve">  </v>
      </c>
      <c r="P239" s="92"/>
    </row>
    <row r="240" spans="2:16" ht="15.75" hidden="1" x14ac:dyDescent="0.25">
      <c r="B240" s="75"/>
      <c r="C240" s="82"/>
      <c r="D240" s="76" t="s">
        <v>31</v>
      </c>
      <c r="E240" s="89"/>
      <c r="F240" s="89" t="str">
        <f>E239</f>
        <v xml:space="preserve">  </v>
      </c>
      <c r="G240" s="76"/>
      <c r="H240" s="134"/>
      <c r="I240" s="134"/>
      <c r="J240" s="134"/>
      <c r="K240" s="134"/>
      <c r="L240" s="76"/>
      <c r="M240" s="82"/>
      <c r="N240" s="76" t="s">
        <v>31</v>
      </c>
      <c r="O240" s="89"/>
      <c r="P240" s="90" t="str">
        <f>O239</f>
        <v xml:space="preserve">  </v>
      </c>
    </row>
    <row r="241" spans="2:16" ht="15.75" hidden="1" x14ac:dyDescent="0.25">
      <c r="B241" s="60" t="str">
        <f>IFERROR(IF(EOMONTH(B239,1)&gt;Questionnaire!$I$9,"  ",EOMONTH(B239,1)),"  ")</f>
        <v xml:space="preserve">  </v>
      </c>
      <c r="C241" s="61" t="s">
        <v>32</v>
      </c>
      <c r="D241" s="61"/>
      <c r="E241" s="84">
        <f>IFERROR(-VLOOKUP(B241,Calculations!$G$10:$N$448,8,FALSE),0)</f>
        <v>0</v>
      </c>
      <c r="F241" s="84"/>
      <c r="G241" s="61"/>
      <c r="H241" s="61" t="s">
        <v>102</v>
      </c>
      <c r="I241" s="61"/>
      <c r="J241" s="84">
        <f>K243</f>
        <v>0</v>
      </c>
      <c r="K241" s="84"/>
      <c r="L241" s="61"/>
      <c r="M241" s="61" t="s">
        <v>102</v>
      </c>
      <c r="N241" s="68"/>
      <c r="O241" s="84">
        <f>J241</f>
        <v>0</v>
      </c>
      <c r="P241" s="91"/>
    </row>
    <row r="242" spans="2:16" ht="15.75" hidden="1" x14ac:dyDescent="0.25">
      <c r="B242" s="74"/>
      <c r="C242" s="14" t="s">
        <v>33</v>
      </c>
      <c r="E242" s="86" t="str">
        <f>IFERROR(VLOOKUP(B241,Calculations!$G$10:$M$448,7,FALSE),0)</f>
        <v xml:space="preserve">  </v>
      </c>
      <c r="F242" s="86"/>
      <c r="H242" s="14" t="s">
        <v>35</v>
      </c>
      <c r="J242" s="86" t="str">
        <f>K244</f>
        <v xml:space="preserve">  </v>
      </c>
      <c r="K242" s="86"/>
      <c r="M242" s="14" t="s">
        <v>94</v>
      </c>
      <c r="N242" s="73"/>
      <c r="O242" s="86" t="str">
        <f>J242</f>
        <v xml:space="preserve">  </v>
      </c>
      <c r="P242" s="92"/>
    </row>
    <row r="243" spans="2:16" ht="15.75" hidden="1" x14ac:dyDescent="0.25">
      <c r="B243" s="74"/>
      <c r="C243" s="73"/>
      <c r="D243" s="14" t="s">
        <v>31</v>
      </c>
      <c r="E243" s="86"/>
      <c r="F243" s="86">
        <f>IFERROR(E241+E242,0)</f>
        <v>0</v>
      </c>
      <c r="H243" s="73"/>
      <c r="I243" s="14" t="s">
        <v>32</v>
      </c>
      <c r="J243" s="86"/>
      <c r="K243" s="86">
        <f>E241</f>
        <v>0</v>
      </c>
      <c r="M243" s="72"/>
      <c r="N243" s="14" t="s">
        <v>31</v>
      </c>
      <c r="O243" s="86"/>
      <c r="P243" s="92">
        <f>F243</f>
        <v>0</v>
      </c>
    </row>
    <row r="244" spans="2:16" ht="15.75" hidden="1" x14ac:dyDescent="0.25">
      <c r="B244" s="74"/>
      <c r="C244" s="73"/>
      <c r="E244" s="86"/>
      <c r="F244" s="86"/>
      <c r="H244" s="73"/>
      <c r="I244" s="14" t="s">
        <v>33</v>
      </c>
      <c r="J244" s="86"/>
      <c r="K244" s="86" t="str">
        <f>E242</f>
        <v xml:space="preserve">  </v>
      </c>
      <c r="M244" s="72"/>
      <c r="N244" s="73"/>
      <c r="O244" s="86"/>
      <c r="P244" s="92"/>
    </row>
    <row r="245" spans="2:16" ht="15.75" hidden="1" x14ac:dyDescent="0.25">
      <c r="B245" s="74"/>
      <c r="C245" s="73"/>
      <c r="E245" s="86"/>
      <c r="F245" s="86"/>
      <c r="H245" s="73"/>
      <c r="J245" s="86"/>
      <c r="K245" s="86"/>
      <c r="M245" s="72"/>
      <c r="N245" s="73"/>
      <c r="O245" s="86"/>
      <c r="P245" s="92"/>
    </row>
    <row r="246" spans="2:16" ht="15.75" hidden="1" x14ac:dyDescent="0.25">
      <c r="B246" s="70" t="str">
        <f>B241</f>
        <v xml:space="preserve">  </v>
      </c>
      <c r="C246" s="133" t="s">
        <v>34</v>
      </c>
      <c r="D246" s="133"/>
      <c r="E246" s="133"/>
      <c r="F246" s="133"/>
      <c r="H246" s="14" t="s">
        <v>103</v>
      </c>
      <c r="J246" s="86" t="str">
        <f>IFERROR(VLOOKUP(B246,Calculations!$Z$10:$AB$448,3,FALSE),0)</f>
        <v xml:space="preserve">  </v>
      </c>
      <c r="K246" s="86"/>
      <c r="M246" s="14" t="s">
        <v>104</v>
      </c>
      <c r="O246" s="86" t="str">
        <f>J246</f>
        <v xml:space="preserve">  </v>
      </c>
      <c r="P246" s="92"/>
    </row>
    <row r="247" spans="2:16" ht="15.75" hidden="1" x14ac:dyDescent="0.25">
      <c r="B247" s="74"/>
      <c r="C247" s="133"/>
      <c r="D247" s="133"/>
      <c r="E247" s="133"/>
      <c r="F247" s="133"/>
      <c r="H247" s="77"/>
      <c r="I247" s="14" t="s">
        <v>91</v>
      </c>
      <c r="J247" s="86"/>
      <c r="K247" s="86" t="str">
        <f>J246</f>
        <v xml:space="preserve">  </v>
      </c>
      <c r="M247" s="77"/>
      <c r="N247" s="14" t="s">
        <v>91</v>
      </c>
      <c r="O247" s="86"/>
      <c r="P247" s="92" t="str">
        <f>O246</f>
        <v xml:space="preserve">  </v>
      </c>
    </row>
    <row r="248" spans="2:16" ht="15.75" hidden="1" x14ac:dyDescent="0.25">
      <c r="B248" s="74"/>
      <c r="C248" s="133"/>
      <c r="D248" s="133"/>
      <c r="E248" s="133"/>
      <c r="F248" s="133"/>
      <c r="H248" s="77"/>
      <c r="J248" s="86"/>
      <c r="K248" s="86"/>
      <c r="M248" s="77"/>
      <c r="O248" s="86"/>
      <c r="P248" s="92"/>
    </row>
    <row r="249" spans="2:16" ht="15.75" hidden="1" x14ac:dyDescent="0.25">
      <c r="B249" s="74"/>
      <c r="C249" s="81"/>
      <c r="D249" s="81"/>
      <c r="E249" s="81"/>
      <c r="F249" s="81"/>
      <c r="H249" s="77"/>
      <c r="J249" s="86"/>
      <c r="K249" s="86"/>
      <c r="M249" s="77"/>
      <c r="O249" s="86"/>
      <c r="P249" s="92"/>
    </row>
    <row r="250" spans="2:16" ht="15.75" hidden="1" x14ac:dyDescent="0.25">
      <c r="B250" s="70" t="str">
        <f>B246</f>
        <v xml:space="preserve">  </v>
      </c>
      <c r="C250" s="14" t="s">
        <v>106</v>
      </c>
      <c r="E250" s="86" t="str">
        <f>IFERROR(VLOOKUP(B250,Calculations!$G$10:$W$448,17,FALSE),0)</f>
        <v xml:space="preserve">  </v>
      </c>
      <c r="F250" s="86"/>
      <c r="H250" s="133" t="s">
        <v>34</v>
      </c>
      <c r="I250" s="133"/>
      <c r="J250" s="133"/>
      <c r="K250" s="133"/>
      <c r="M250" s="14" t="s">
        <v>105</v>
      </c>
      <c r="O250" s="86" t="str">
        <f>E250</f>
        <v xml:space="preserve">  </v>
      </c>
      <c r="P250" s="92"/>
    </row>
    <row r="251" spans="2:16" ht="15.75" hidden="1" x14ac:dyDescent="0.25">
      <c r="B251" s="75"/>
      <c r="C251" s="82"/>
      <c r="D251" s="76" t="s">
        <v>31</v>
      </c>
      <c r="E251" s="89"/>
      <c r="F251" s="89" t="str">
        <f>E250</f>
        <v xml:space="preserve">  </v>
      </c>
      <c r="G251" s="76"/>
      <c r="H251" s="134"/>
      <c r="I251" s="134"/>
      <c r="J251" s="134"/>
      <c r="K251" s="134"/>
      <c r="L251" s="76"/>
      <c r="M251" s="82"/>
      <c r="N251" s="76" t="s">
        <v>31</v>
      </c>
      <c r="O251" s="89"/>
      <c r="P251" s="90" t="str">
        <f>O250</f>
        <v xml:space="preserve">  </v>
      </c>
    </row>
    <row r="252" spans="2:16" ht="15.75" hidden="1" x14ac:dyDescent="0.25">
      <c r="B252" s="60" t="str">
        <f>IFERROR(IF(EOMONTH(B250,1)&gt;Questionnaire!$I$9,"  ",EOMONTH(B250,1)),"  ")</f>
        <v xml:space="preserve">  </v>
      </c>
      <c r="C252" s="61" t="s">
        <v>32</v>
      </c>
      <c r="D252" s="61"/>
      <c r="E252" s="84">
        <f>IFERROR(-VLOOKUP(B252,Calculations!$G$10:$N$448,8,FALSE),0)</f>
        <v>0</v>
      </c>
      <c r="F252" s="84"/>
      <c r="G252" s="61"/>
      <c r="H252" s="61" t="s">
        <v>102</v>
      </c>
      <c r="I252" s="61"/>
      <c r="J252" s="84">
        <f>K254</f>
        <v>0</v>
      </c>
      <c r="K252" s="84"/>
      <c r="L252" s="61"/>
      <c r="M252" s="61" t="s">
        <v>102</v>
      </c>
      <c r="N252" s="68"/>
      <c r="O252" s="84">
        <f>J252</f>
        <v>0</v>
      </c>
      <c r="P252" s="91"/>
    </row>
    <row r="253" spans="2:16" ht="15.75" hidden="1" x14ac:dyDescent="0.25">
      <c r="B253" s="74"/>
      <c r="C253" s="14" t="s">
        <v>33</v>
      </c>
      <c r="E253" s="86" t="str">
        <f>IFERROR(VLOOKUP(B252,Calculations!$G$10:$M$448,7,FALSE),0)</f>
        <v xml:space="preserve">  </v>
      </c>
      <c r="F253" s="86"/>
      <c r="H253" s="14" t="s">
        <v>35</v>
      </c>
      <c r="J253" s="86" t="str">
        <f>K255</f>
        <v xml:space="preserve">  </v>
      </c>
      <c r="K253" s="86"/>
      <c r="M253" s="14" t="s">
        <v>94</v>
      </c>
      <c r="N253" s="73"/>
      <c r="O253" s="86" t="str">
        <f>J253</f>
        <v xml:space="preserve">  </v>
      </c>
      <c r="P253" s="92"/>
    </row>
    <row r="254" spans="2:16" ht="15.75" hidden="1" x14ac:dyDescent="0.25">
      <c r="B254" s="74"/>
      <c r="C254" s="73"/>
      <c r="D254" s="14" t="s">
        <v>31</v>
      </c>
      <c r="E254" s="86"/>
      <c r="F254" s="86">
        <f>IFERROR(E252+E253,0)</f>
        <v>0</v>
      </c>
      <c r="H254" s="73"/>
      <c r="I254" s="14" t="s">
        <v>32</v>
      </c>
      <c r="J254" s="86"/>
      <c r="K254" s="86">
        <f>E252</f>
        <v>0</v>
      </c>
      <c r="M254" s="72"/>
      <c r="N254" s="14" t="s">
        <v>31</v>
      </c>
      <c r="O254" s="86"/>
      <c r="P254" s="92">
        <f>F254</f>
        <v>0</v>
      </c>
    </row>
    <row r="255" spans="2:16" ht="15.75" hidden="1" x14ac:dyDescent="0.25">
      <c r="B255" s="74"/>
      <c r="C255" s="73"/>
      <c r="E255" s="86"/>
      <c r="F255" s="86"/>
      <c r="H255" s="73"/>
      <c r="I255" s="14" t="s">
        <v>33</v>
      </c>
      <c r="J255" s="86"/>
      <c r="K255" s="86" t="str">
        <f>E253</f>
        <v xml:space="preserve">  </v>
      </c>
      <c r="M255" s="72"/>
      <c r="N255" s="73"/>
      <c r="O255" s="86"/>
      <c r="P255" s="92"/>
    </row>
    <row r="256" spans="2:16" ht="15.75" hidden="1" x14ac:dyDescent="0.25">
      <c r="B256" s="74"/>
      <c r="C256" s="73"/>
      <c r="E256" s="86"/>
      <c r="F256" s="86"/>
      <c r="H256" s="73"/>
      <c r="J256" s="86"/>
      <c r="K256" s="86"/>
      <c r="M256" s="72"/>
      <c r="N256" s="73"/>
      <c r="O256" s="86"/>
      <c r="P256" s="92"/>
    </row>
    <row r="257" spans="2:16" ht="15.75" hidden="1" x14ac:dyDescent="0.25">
      <c r="B257" s="70" t="str">
        <f>B252</f>
        <v xml:space="preserve">  </v>
      </c>
      <c r="C257" s="133" t="s">
        <v>34</v>
      </c>
      <c r="D257" s="133"/>
      <c r="E257" s="133"/>
      <c r="F257" s="133"/>
      <c r="H257" s="14" t="s">
        <v>103</v>
      </c>
      <c r="J257" s="86" t="str">
        <f>IFERROR(VLOOKUP(B257,Calculations!$Z$10:$AB$448,3,FALSE),0)</f>
        <v xml:space="preserve">  </v>
      </c>
      <c r="K257" s="86"/>
      <c r="M257" s="14" t="s">
        <v>104</v>
      </c>
      <c r="O257" s="86" t="str">
        <f>J257</f>
        <v xml:space="preserve">  </v>
      </c>
      <c r="P257" s="92"/>
    </row>
    <row r="258" spans="2:16" ht="15.75" hidden="1" x14ac:dyDescent="0.25">
      <c r="B258" s="74"/>
      <c r="C258" s="133"/>
      <c r="D258" s="133"/>
      <c r="E258" s="133"/>
      <c r="F258" s="133"/>
      <c r="H258" s="77"/>
      <c r="I258" s="14" t="s">
        <v>91</v>
      </c>
      <c r="J258" s="86"/>
      <c r="K258" s="86" t="str">
        <f>J257</f>
        <v xml:space="preserve">  </v>
      </c>
      <c r="M258" s="77"/>
      <c r="N258" s="14" t="s">
        <v>91</v>
      </c>
      <c r="O258" s="86"/>
      <c r="P258" s="92" t="str">
        <f>O257</f>
        <v xml:space="preserve">  </v>
      </c>
    </row>
    <row r="259" spans="2:16" ht="15.75" hidden="1" x14ac:dyDescent="0.25">
      <c r="B259" s="74"/>
      <c r="C259" s="133"/>
      <c r="D259" s="133"/>
      <c r="E259" s="133"/>
      <c r="F259" s="133"/>
      <c r="H259" s="77"/>
      <c r="J259" s="86"/>
      <c r="K259" s="86"/>
      <c r="M259" s="77"/>
      <c r="O259" s="86"/>
      <c r="P259" s="92"/>
    </row>
    <row r="260" spans="2:16" ht="15.75" hidden="1" x14ac:dyDescent="0.25">
      <c r="B260" s="74"/>
      <c r="C260" s="81"/>
      <c r="D260" s="81"/>
      <c r="E260" s="81"/>
      <c r="F260" s="81"/>
      <c r="H260" s="77"/>
      <c r="J260" s="86"/>
      <c r="K260" s="86"/>
      <c r="M260" s="77"/>
      <c r="O260" s="86"/>
      <c r="P260" s="92"/>
    </row>
    <row r="261" spans="2:16" ht="15.75" hidden="1" x14ac:dyDescent="0.25">
      <c r="B261" s="70" t="str">
        <f>B257</f>
        <v xml:space="preserve">  </v>
      </c>
      <c r="C261" s="14" t="s">
        <v>106</v>
      </c>
      <c r="E261" s="86" t="str">
        <f>IFERROR(VLOOKUP(B261,Calculations!$G$10:$W$448,17,FALSE),0)</f>
        <v xml:space="preserve">  </v>
      </c>
      <c r="F261" s="86"/>
      <c r="H261" s="133" t="s">
        <v>34</v>
      </c>
      <c r="I261" s="133"/>
      <c r="J261" s="133"/>
      <c r="K261" s="133"/>
      <c r="M261" s="14" t="s">
        <v>105</v>
      </c>
      <c r="O261" s="86" t="str">
        <f>E261</f>
        <v xml:space="preserve">  </v>
      </c>
      <c r="P261" s="92"/>
    </row>
    <row r="262" spans="2:16" ht="15.75" hidden="1" x14ac:dyDescent="0.25">
      <c r="B262" s="75"/>
      <c r="C262" s="82"/>
      <c r="D262" s="76" t="s">
        <v>31</v>
      </c>
      <c r="E262" s="89"/>
      <c r="F262" s="89" t="str">
        <f>E261</f>
        <v xml:space="preserve">  </v>
      </c>
      <c r="G262" s="76"/>
      <c r="H262" s="134"/>
      <c r="I262" s="134"/>
      <c r="J262" s="134"/>
      <c r="K262" s="134"/>
      <c r="L262" s="76"/>
      <c r="M262" s="82"/>
      <c r="N262" s="76" t="s">
        <v>31</v>
      </c>
      <c r="O262" s="89"/>
      <c r="P262" s="90" t="str">
        <f>O261</f>
        <v xml:space="preserve">  </v>
      </c>
    </row>
    <row r="263" spans="2:16" ht="15.75" hidden="1" x14ac:dyDescent="0.25">
      <c r="B263" s="60" t="str">
        <f>IFERROR(IF(EOMONTH(B261,1)&gt;Questionnaire!$I$9,"  ",EOMONTH(B261,1)),"  ")</f>
        <v xml:space="preserve">  </v>
      </c>
      <c r="C263" s="61" t="s">
        <v>32</v>
      </c>
      <c r="D263" s="61"/>
      <c r="E263" s="84">
        <f>IFERROR(-VLOOKUP(B263,Calculations!$G$10:$N$448,8,FALSE),0)</f>
        <v>0</v>
      </c>
      <c r="F263" s="84"/>
      <c r="G263" s="61"/>
      <c r="H263" s="61" t="s">
        <v>102</v>
      </c>
      <c r="I263" s="61"/>
      <c r="J263" s="84">
        <f>K265</f>
        <v>0</v>
      </c>
      <c r="K263" s="84"/>
      <c r="L263" s="61"/>
      <c r="M263" s="61" t="s">
        <v>102</v>
      </c>
      <c r="N263" s="68"/>
      <c r="O263" s="84">
        <f>J263</f>
        <v>0</v>
      </c>
      <c r="P263" s="91"/>
    </row>
    <row r="264" spans="2:16" ht="15.75" hidden="1" x14ac:dyDescent="0.25">
      <c r="B264" s="74"/>
      <c r="C264" s="14" t="s">
        <v>33</v>
      </c>
      <c r="E264" s="86" t="str">
        <f>IFERROR(VLOOKUP(B263,Calculations!$G$10:$M$448,7,FALSE),0)</f>
        <v xml:space="preserve">  </v>
      </c>
      <c r="F264" s="86"/>
      <c r="H264" s="14" t="s">
        <v>35</v>
      </c>
      <c r="J264" s="86" t="str">
        <f>K266</f>
        <v xml:space="preserve">  </v>
      </c>
      <c r="K264" s="86"/>
      <c r="M264" s="14" t="s">
        <v>94</v>
      </c>
      <c r="N264" s="73"/>
      <c r="O264" s="86" t="str">
        <f>J264</f>
        <v xml:space="preserve">  </v>
      </c>
      <c r="P264" s="92"/>
    </row>
    <row r="265" spans="2:16" ht="15.75" hidden="1" x14ac:dyDescent="0.25">
      <c r="B265" s="74"/>
      <c r="C265" s="73"/>
      <c r="D265" s="14" t="s">
        <v>31</v>
      </c>
      <c r="E265" s="86"/>
      <c r="F265" s="86">
        <f>IFERROR(E263+E264,0)</f>
        <v>0</v>
      </c>
      <c r="H265" s="73"/>
      <c r="I265" s="14" t="s">
        <v>32</v>
      </c>
      <c r="J265" s="86"/>
      <c r="K265" s="86">
        <f>E263</f>
        <v>0</v>
      </c>
      <c r="M265" s="72"/>
      <c r="N265" s="14" t="s">
        <v>31</v>
      </c>
      <c r="O265" s="86"/>
      <c r="P265" s="92">
        <f>F265</f>
        <v>0</v>
      </c>
    </row>
    <row r="266" spans="2:16" ht="15.75" hidden="1" x14ac:dyDescent="0.25">
      <c r="B266" s="74"/>
      <c r="C266" s="73"/>
      <c r="E266" s="86"/>
      <c r="F266" s="86"/>
      <c r="H266" s="73"/>
      <c r="I266" s="14" t="s">
        <v>33</v>
      </c>
      <c r="J266" s="86"/>
      <c r="K266" s="86" t="str">
        <f>E264</f>
        <v xml:space="preserve">  </v>
      </c>
      <c r="M266" s="72"/>
      <c r="N266" s="73"/>
      <c r="O266" s="86"/>
      <c r="P266" s="92"/>
    </row>
    <row r="267" spans="2:16" ht="15.75" hidden="1" x14ac:dyDescent="0.25">
      <c r="B267" s="74"/>
      <c r="C267" s="73"/>
      <c r="E267" s="86"/>
      <c r="F267" s="86"/>
      <c r="H267" s="73"/>
      <c r="J267" s="86"/>
      <c r="K267" s="86"/>
      <c r="M267" s="72"/>
      <c r="N267" s="73"/>
      <c r="O267" s="86"/>
      <c r="P267" s="92"/>
    </row>
    <row r="268" spans="2:16" ht="15.75" hidden="1" x14ac:dyDescent="0.25">
      <c r="B268" s="70" t="str">
        <f>B263</f>
        <v xml:space="preserve">  </v>
      </c>
      <c r="C268" s="133" t="s">
        <v>34</v>
      </c>
      <c r="D268" s="133"/>
      <c r="E268" s="133"/>
      <c r="F268" s="133"/>
      <c r="H268" s="14" t="s">
        <v>103</v>
      </c>
      <c r="J268" s="86" t="str">
        <f>IFERROR(VLOOKUP(B268,Calculations!$Z$10:$AB$448,3,FALSE),0)</f>
        <v xml:space="preserve">  </v>
      </c>
      <c r="K268" s="86"/>
      <c r="M268" s="14" t="s">
        <v>104</v>
      </c>
      <c r="O268" s="86" t="str">
        <f>J268</f>
        <v xml:space="preserve">  </v>
      </c>
      <c r="P268" s="92"/>
    </row>
    <row r="269" spans="2:16" ht="15.75" hidden="1" x14ac:dyDescent="0.25">
      <c r="B269" s="74"/>
      <c r="C269" s="133"/>
      <c r="D269" s="133"/>
      <c r="E269" s="133"/>
      <c r="F269" s="133"/>
      <c r="H269" s="77"/>
      <c r="I269" s="14" t="s">
        <v>91</v>
      </c>
      <c r="J269" s="86"/>
      <c r="K269" s="86" t="str">
        <f>J268</f>
        <v xml:space="preserve">  </v>
      </c>
      <c r="M269" s="77"/>
      <c r="N269" s="14" t="s">
        <v>91</v>
      </c>
      <c r="O269" s="86"/>
      <c r="P269" s="92" t="str">
        <f>O268</f>
        <v xml:space="preserve">  </v>
      </c>
    </row>
    <row r="270" spans="2:16" ht="15.75" hidden="1" x14ac:dyDescent="0.25">
      <c r="B270" s="74"/>
      <c r="C270" s="133"/>
      <c r="D270" s="133"/>
      <c r="E270" s="133"/>
      <c r="F270" s="133"/>
      <c r="H270" s="77"/>
      <c r="J270" s="86"/>
      <c r="K270" s="86"/>
      <c r="M270" s="77"/>
      <c r="O270" s="86"/>
      <c r="P270" s="92"/>
    </row>
    <row r="271" spans="2:16" ht="15.75" hidden="1" x14ac:dyDescent="0.25">
      <c r="B271" s="74"/>
      <c r="C271" s="81"/>
      <c r="D271" s="81"/>
      <c r="E271" s="81"/>
      <c r="F271" s="81"/>
      <c r="H271" s="77"/>
      <c r="J271" s="86"/>
      <c r="K271" s="86"/>
      <c r="M271" s="77"/>
      <c r="O271" s="86"/>
      <c r="P271" s="92"/>
    </row>
    <row r="272" spans="2:16" ht="15.75" hidden="1" x14ac:dyDescent="0.25">
      <c r="B272" s="70" t="str">
        <f>B268</f>
        <v xml:space="preserve">  </v>
      </c>
      <c r="C272" s="14" t="s">
        <v>106</v>
      </c>
      <c r="E272" s="86" t="str">
        <f>IFERROR(VLOOKUP(B272,Calculations!$G$10:$W$448,17,FALSE),0)</f>
        <v xml:space="preserve">  </v>
      </c>
      <c r="F272" s="86"/>
      <c r="H272" s="133" t="s">
        <v>34</v>
      </c>
      <c r="I272" s="133"/>
      <c r="J272" s="133"/>
      <c r="K272" s="133"/>
      <c r="M272" s="14" t="s">
        <v>105</v>
      </c>
      <c r="O272" s="86" t="str">
        <f>E272</f>
        <v xml:space="preserve">  </v>
      </c>
      <c r="P272" s="92"/>
    </row>
    <row r="273" spans="2:16" ht="15.75" hidden="1" x14ac:dyDescent="0.25">
      <c r="B273" s="75"/>
      <c r="C273" s="82"/>
      <c r="D273" s="76" t="s">
        <v>31</v>
      </c>
      <c r="E273" s="89"/>
      <c r="F273" s="89" t="str">
        <f>E272</f>
        <v xml:space="preserve">  </v>
      </c>
      <c r="G273" s="76"/>
      <c r="H273" s="134"/>
      <c r="I273" s="134"/>
      <c r="J273" s="134"/>
      <c r="K273" s="134"/>
      <c r="L273" s="76"/>
      <c r="M273" s="82"/>
      <c r="N273" s="76" t="s">
        <v>31</v>
      </c>
      <c r="O273" s="89"/>
      <c r="P273" s="90" t="str">
        <f>O272</f>
        <v xml:space="preserve">  </v>
      </c>
    </row>
    <row r="274" spans="2:16" ht="15.75" hidden="1" x14ac:dyDescent="0.25">
      <c r="B274" s="60" t="str">
        <f>IFERROR(IF(EOMONTH(B272,1)&gt;Questionnaire!$I$9,"  ",EOMONTH(B272,1)),"  ")</f>
        <v xml:space="preserve">  </v>
      </c>
      <c r="C274" s="61" t="s">
        <v>32</v>
      </c>
      <c r="D274" s="61"/>
      <c r="E274" s="84">
        <f>IFERROR(-VLOOKUP(B274,Calculations!$G$10:$N$448,8,FALSE),0)</f>
        <v>0</v>
      </c>
      <c r="F274" s="84"/>
      <c r="G274" s="61"/>
      <c r="H274" s="61" t="s">
        <v>102</v>
      </c>
      <c r="I274" s="61"/>
      <c r="J274" s="84">
        <f>K276</f>
        <v>0</v>
      </c>
      <c r="K274" s="84"/>
      <c r="L274" s="61"/>
      <c r="M274" s="61" t="s">
        <v>102</v>
      </c>
      <c r="N274" s="68"/>
      <c r="O274" s="84">
        <f>J274</f>
        <v>0</v>
      </c>
      <c r="P274" s="91"/>
    </row>
    <row r="275" spans="2:16" ht="15.75" hidden="1" x14ac:dyDescent="0.25">
      <c r="B275" s="74"/>
      <c r="C275" s="14" t="s">
        <v>33</v>
      </c>
      <c r="E275" s="86" t="str">
        <f>IFERROR(VLOOKUP(B274,Calculations!$G$10:$M$448,7,FALSE),0)</f>
        <v xml:space="preserve">  </v>
      </c>
      <c r="F275" s="86"/>
      <c r="H275" s="14" t="s">
        <v>35</v>
      </c>
      <c r="J275" s="86" t="str">
        <f>K277</f>
        <v xml:space="preserve">  </v>
      </c>
      <c r="K275" s="86"/>
      <c r="M275" s="14" t="s">
        <v>94</v>
      </c>
      <c r="N275" s="73"/>
      <c r="O275" s="86" t="str">
        <f>J275</f>
        <v xml:space="preserve">  </v>
      </c>
      <c r="P275" s="92"/>
    </row>
    <row r="276" spans="2:16" ht="15.75" hidden="1" x14ac:dyDescent="0.25">
      <c r="B276" s="74"/>
      <c r="C276" s="73"/>
      <c r="D276" s="14" t="s">
        <v>31</v>
      </c>
      <c r="E276" s="86"/>
      <c r="F276" s="86">
        <f>IFERROR(E274+E275,0)</f>
        <v>0</v>
      </c>
      <c r="H276" s="73"/>
      <c r="I276" s="14" t="s">
        <v>32</v>
      </c>
      <c r="J276" s="86"/>
      <c r="K276" s="86">
        <f>E274</f>
        <v>0</v>
      </c>
      <c r="M276" s="72"/>
      <c r="N276" s="14" t="s">
        <v>31</v>
      </c>
      <c r="O276" s="86"/>
      <c r="P276" s="92">
        <f>F276</f>
        <v>0</v>
      </c>
    </row>
    <row r="277" spans="2:16" ht="15.75" hidden="1" x14ac:dyDescent="0.25">
      <c r="B277" s="74"/>
      <c r="C277" s="73"/>
      <c r="E277" s="86"/>
      <c r="F277" s="86"/>
      <c r="H277" s="73"/>
      <c r="I277" s="14" t="s">
        <v>33</v>
      </c>
      <c r="J277" s="86"/>
      <c r="K277" s="86" t="str">
        <f>E275</f>
        <v xml:space="preserve">  </v>
      </c>
      <c r="M277" s="72"/>
      <c r="N277" s="73"/>
      <c r="O277" s="86"/>
      <c r="P277" s="92"/>
    </row>
    <row r="278" spans="2:16" ht="15.75" hidden="1" x14ac:dyDescent="0.25">
      <c r="B278" s="74"/>
      <c r="C278" s="73"/>
      <c r="E278" s="86"/>
      <c r="F278" s="86"/>
      <c r="H278" s="73"/>
      <c r="J278" s="86"/>
      <c r="K278" s="86"/>
      <c r="M278" s="72"/>
      <c r="N278" s="73"/>
      <c r="O278" s="86"/>
      <c r="P278" s="92"/>
    </row>
    <row r="279" spans="2:16" ht="15.75" hidden="1" x14ac:dyDescent="0.25">
      <c r="B279" s="70" t="str">
        <f>B274</f>
        <v xml:space="preserve">  </v>
      </c>
      <c r="C279" s="133" t="s">
        <v>34</v>
      </c>
      <c r="D279" s="133"/>
      <c r="E279" s="133"/>
      <c r="F279" s="133"/>
      <c r="H279" s="14" t="s">
        <v>103</v>
      </c>
      <c r="J279" s="86" t="str">
        <f>IFERROR(VLOOKUP(B279,Calculations!$Z$10:$AB$448,3,FALSE),0)</f>
        <v xml:space="preserve">  </v>
      </c>
      <c r="K279" s="86"/>
      <c r="M279" s="14" t="s">
        <v>104</v>
      </c>
      <c r="O279" s="86" t="str">
        <f>J279</f>
        <v xml:space="preserve">  </v>
      </c>
      <c r="P279" s="92"/>
    </row>
    <row r="280" spans="2:16" ht="15.75" hidden="1" x14ac:dyDescent="0.25">
      <c r="B280" s="74"/>
      <c r="C280" s="133"/>
      <c r="D280" s="133"/>
      <c r="E280" s="133"/>
      <c r="F280" s="133"/>
      <c r="H280" s="77"/>
      <c r="I280" s="14" t="s">
        <v>91</v>
      </c>
      <c r="J280" s="86"/>
      <c r="K280" s="86" t="str">
        <f>J279</f>
        <v xml:space="preserve">  </v>
      </c>
      <c r="M280" s="77"/>
      <c r="N280" s="14" t="s">
        <v>91</v>
      </c>
      <c r="O280" s="86"/>
      <c r="P280" s="92" t="str">
        <f>O279</f>
        <v xml:space="preserve">  </v>
      </c>
    </row>
    <row r="281" spans="2:16" ht="15.75" hidden="1" x14ac:dyDescent="0.25">
      <c r="B281" s="74"/>
      <c r="C281" s="133"/>
      <c r="D281" s="133"/>
      <c r="E281" s="133"/>
      <c r="F281" s="133"/>
      <c r="H281" s="77"/>
      <c r="J281" s="86"/>
      <c r="K281" s="86"/>
      <c r="M281" s="77"/>
      <c r="O281" s="86"/>
      <c r="P281" s="92"/>
    </row>
    <row r="282" spans="2:16" ht="15.75" hidden="1" x14ac:dyDescent="0.25">
      <c r="B282" s="74"/>
      <c r="C282" s="81"/>
      <c r="D282" s="81"/>
      <c r="E282" s="81"/>
      <c r="F282" s="81"/>
      <c r="H282" s="77"/>
      <c r="J282" s="86"/>
      <c r="K282" s="86"/>
      <c r="M282" s="77"/>
      <c r="O282" s="86"/>
      <c r="P282" s="92"/>
    </row>
    <row r="283" spans="2:16" ht="15.75" hidden="1" x14ac:dyDescent="0.25">
      <c r="B283" s="70" t="str">
        <f>B279</f>
        <v xml:space="preserve">  </v>
      </c>
      <c r="C283" s="14" t="s">
        <v>106</v>
      </c>
      <c r="E283" s="86" t="str">
        <f>IFERROR(VLOOKUP(B283,Calculations!$G$10:$W$448,17,FALSE),0)</f>
        <v xml:space="preserve">  </v>
      </c>
      <c r="F283" s="86"/>
      <c r="H283" s="133" t="s">
        <v>34</v>
      </c>
      <c r="I283" s="133"/>
      <c r="J283" s="133"/>
      <c r="K283" s="133"/>
      <c r="M283" s="14" t="s">
        <v>105</v>
      </c>
      <c r="O283" s="86" t="str">
        <f>E283</f>
        <v xml:space="preserve">  </v>
      </c>
      <c r="P283" s="92"/>
    </row>
    <row r="284" spans="2:16" ht="15.75" hidden="1" x14ac:dyDescent="0.25">
      <c r="B284" s="75"/>
      <c r="C284" s="82"/>
      <c r="D284" s="76" t="s">
        <v>31</v>
      </c>
      <c r="E284" s="89"/>
      <c r="F284" s="89" t="str">
        <f>E283</f>
        <v xml:space="preserve">  </v>
      </c>
      <c r="G284" s="76"/>
      <c r="H284" s="134"/>
      <c r="I284" s="134"/>
      <c r="J284" s="134"/>
      <c r="K284" s="134"/>
      <c r="L284" s="76"/>
      <c r="M284" s="82"/>
      <c r="N284" s="76" t="s">
        <v>31</v>
      </c>
      <c r="O284" s="89"/>
      <c r="P284" s="90" t="str">
        <f>O283</f>
        <v xml:space="preserve">  </v>
      </c>
    </row>
    <row r="285" spans="2:16" ht="15.75" hidden="1" x14ac:dyDescent="0.25">
      <c r="B285" s="60" t="str">
        <f>IFERROR(IF(EOMONTH(B283,1)&gt;Questionnaire!$I$9,"  ",EOMONTH(B283,1)),"  ")</f>
        <v xml:space="preserve">  </v>
      </c>
      <c r="C285" s="61" t="s">
        <v>32</v>
      </c>
      <c r="D285" s="61"/>
      <c r="E285" s="84">
        <f>IFERROR(-VLOOKUP(B285,Calculations!$G$10:$N$448,8,FALSE),0)</f>
        <v>0</v>
      </c>
      <c r="F285" s="84"/>
      <c r="G285" s="61"/>
      <c r="H285" s="61" t="s">
        <v>102</v>
      </c>
      <c r="I285" s="61"/>
      <c r="J285" s="84">
        <f>K296</f>
        <v>0</v>
      </c>
      <c r="K285" s="84"/>
      <c r="L285" s="61"/>
      <c r="M285" s="61" t="s">
        <v>102</v>
      </c>
      <c r="N285" s="68"/>
      <c r="O285" s="84">
        <f>J285</f>
        <v>0</v>
      </c>
      <c r="P285" s="91"/>
    </row>
    <row r="286" spans="2:16" ht="15.75" hidden="1" x14ac:dyDescent="0.25">
      <c r="B286" s="74"/>
      <c r="C286" s="14" t="s">
        <v>33</v>
      </c>
      <c r="E286" s="86" t="str">
        <f>IFERROR(VLOOKUP(B285,Calculations!$G$10:$M$448,7,FALSE),0)</f>
        <v xml:space="preserve">  </v>
      </c>
      <c r="F286" s="86"/>
      <c r="H286" s="14" t="s">
        <v>35</v>
      </c>
      <c r="J286" s="86" t="str">
        <f>K288</f>
        <v xml:space="preserve">  </v>
      </c>
      <c r="K286" s="86"/>
      <c r="M286" s="14" t="s">
        <v>94</v>
      </c>
      <c r="N286" s="73"/>
      <c r="O286" s="86" t="str">
        <f>J286</f>
        <v xml:space="preserve">  </v>
      </c>
      <c r="P286" s="92"/>
    </row>
    <row r="287" spans="2:16" ht="15.75" hidden="1" x14ac:dyDescent="0.25">
      <c r="B287" s="74"/>
      <c r="C287" s="73"/>
      <c r="D287" s="14" t="s">
        <v>31</v>
      </c>
      <c r="E287" s="86"/>
      <c r="F287" s="86">
        <f>IFERROR(E285+E286,0)</f>
        <v>0</v>
      </c>
      <c r="H287" s="73"/>
      <c r="I287" s="14" t="s">
        <v>32</v>
      </c>
      <c r="J287" s="86"/>
      <c r="K287" s="86">
        <f>E285</f>
        <v>0</v>
      </c>
      <c r="M287" s="72"/>
      <c r="N287" s="14" t="s">
        <v>31</v>
      </c>
      <c r="O287" s="86"/>
      <c r="P287" s="92">
        <f>F296</f>
        <v>0</v>
      </c>
    </row>
    <row r="288" spans="2:16" ht="15.75" hidden="1" x14ac:dyDescent="0.25">
      <c r="B288" s="74"/>
      <c r="C288" s="73"/>
      <c r="E288" s="86"/>
      <c r="F288" s="86"/>
      <c r="H288" s="73"/>
      <c r="I288" s="14" t="s">
        <v>33</v>
      </c>
      <c r="J288" s="86"/>
      <c r="K288" s="86" t="str">
        <f>E286</f>
        <v xml:space="preserve">  </v>
      </c>
      <c r="M288" s="72"/>
      <c r="N288" s="73"/>
      <c r="O288" s="86"/>
      <c r="P288" s="92"/>
    </row>
    <row r="289" spans="2:16" ht="15.75" hidden="1" x14ac:dyDescent="0.25">
      <c r="B289" s="74"/>
      <c r="C289" s="73"/>
      <c r="E289" s="86"/>
      <c r="F289" s="86"/>
      <c r="H289" s="73"/>
      <c r="J289" s="86"/>
      <c r="K289" s="86"/>
      <c r="M289" s="72"/>
      <c r="N289" s="73"/>
      <c r="O289" s="86"/>
      <c r="P289" s="92"/>
    </row>
    <row r="290" spans="2:16" ht="15.75" hidden="1" x14ac:dyDescent="0.25">
      <c r="B290" s="70" t="str">
        <f>B285</f>
        <v xml:space="preserve">  </v>
      </c>
      <c r="C290" s="133" t="s">
        <v>34</v>
      </c>
      <c r="D290" s="133"/>
      <c r="E290" s="133"/>
      <c r="F290" s="133"/>
      <c r="H290" s="14" t="s">
        <v>103</v>
      </c>
      <c r="J290" s="86" t="str">
        <f>IFERROR(VLOOKUP(B290,Calculations!$Z$10:$AB$448,3,FALSE),0)</f>
        <v xml:space="preserve">  </v>
      </c>
      <c r="K290" s="86"/>
      <c r="M290" s="14" t="s">
        <v>104</v>
      </c>
      <c r="O290" s="86" t="str">
        <f>J290</f>
        <v xml:space="preserve">  </v>
      </c>
      <c r="P290" s="92"/>
    </row>
    <row r="291" spans="2:16" ht="15.75" hidden="1" x14ac:dyDescent="0.25">
      <c r="B291" s="74"/>
      <c r="C291" s="133"/>
      <c r="D291" s="133"/>
      <c r="E291" s="133"/>
      <c r="F291" s="133"/>
      <c r="H291" s="77"/>
      <c r="I291" s="14" t="s">
        <v>91</v>
      </c>
      <c r="J291" s="86"/>
      <c r="K291" s="86" t="str">
        <f>J290</f>
        <v xml:space="preserve">  </v>
      </c>
      <c r="M291" s="77"/>
      <c r="N291" s="14" t="s">
        <v>91</v>
      </c>
      <c r="O291" s="86"/>
      <c r="P291" s="92" t="str">
        <f>O290</f>
        <v xml:space="preserve">  </v>
      </c>
    </row>
    <row r="292" spans="2:16" ht="15.75" hidden="1" x14ac:dyDescent="0.25">
      <c r="B292" s="74"/>
      <c r="C292" s="133"/>
      <c r="D292" s="133"/>
      <c r="E292" s="133"/>
      <c r="F292" s="133"/>
      <c r="H292" s="77"/>
      <c r="J292" s="86"/>
      <c r="K292" s="86"/>
      <c r="M292" s="77"/>
      <c r="O292" s="86"/>
      <c r="P292" s="92"/>
    </row>
    <row r="293" spans="2:16" ht="15.75" hidden="1" x14ac:dyDescent="0.25">
      <c r="B293" s="74"/>
      <c r="C293" s="81"/>
      <c r="D293" s="81"/>
      <c r="E293" s="81"/>
      <c r="F293" s="81"/>
      <c r="H293" s="77"/>
      <c r="J293" s="86"/>
      <c r="K293" s="86"/>
      <c r="M293" s="77"/>
      <c r="O293" s="86"/>
      <c r="P293" s="92"/>
    </row>
    <row r="294" spans="2:16" ht="15.75" hidden="1" x14ac:dyDescent="0.25">
      <c r="B294" s="70" t="str">
        <f>B290</f>
        <v xml:space="preserve">  </v>
      </c>
      <c r="C294" s="14" t="s">
        <v>106</v>
      </c>
      <c r="E294" s="86" t="str">
        <f>IFERROR(VLOOKUP(B294,Calculations!$G$10:$W$448,17,FALSE),0)</f>
        <v xml:space="preserve">  </v>
      </c>
      <c r="F294" s="86"/>
      <c r="H294" s="133" t="s">
        <v>34</v>
      </c>
      <c r="I294" s="133"/>
      <c r="J294" s="133"/>
      <c r="K294" s="133"/>
      <c r="M294" s="14" t="s">
        <v>105</v>
      </c>
      <c r="O294" s="86" t="str">
        <f>E294</f>
        <v xml:space="preserve">  </v>
      </c>
      <c r="P294" s="92"/>
    </row>
    <row r="295" spans="2:16" ht="15.75" hidden="1" x14ac:dyDescent="0.25">
      <c r="B295" s="75"/>
      <c r="C295" s="82"/>
      <c r="D295" s="76" t="s">
        <v>31</v>
      </c>
      <c r="E295" s="89"/>
      <c r="F295" s="89" t="str">
        <f>E294</f>
        <v xml:space="preserve">  </v>
      </c>
      <c r="G295" s="76"/>
      <c r="H295" s="134"/>
      <c r="I295" s="134"/>
      <c r="J295" s="134"/>
      <c r="K295" s="134"/>
      <c r="L295" s="76"/>
      <c r="M295" s="82"/>
      <c r="N295" s="76" t="s">
        <v>31</v>
      </c>
      <c r="O295" s="89"/>
      <c r="P295" s="90" t="str">
        <f>O294</f>
        <v xml:space="preserve">  </v>
      </c>
    </row>
    <row r="296" spans="2:16" ht="15.75" hidden="1" x14ac:dyDescent="0.25">
      <c r="B296" s="60" t="str">
        <f>IFERROR(IF(EOMONTH(B294,1)&gt;Questionnaire!$I$9,"  ",EOMONTH(B294,1)),"  ")</f>
        <v xml:space="preserve">  </v>
      </c>
      <c r="C296" s="61" t="s">
        <v>32</v>
      </c>
      <c r="D296" s="61"/>
      <c r="E296" s="84">
        <f>IFERROR(-VLOOKUP(B296,Calculations!$G$10:$N$448,8,FALSE),0)</f>
        <v>0</v>
      </c>
      <c r="F296" s="84"/>
      <c r="G296" s="61"/>
      <c r="H296" s="61" t="s">
        <v>102</v>
      </c>
      <c r="I296" s="61"/>
      <c r="J296" s="84">
        <f>K298</f>
        <v>0</v>
      </c>
      <c r="K296" s="84"/>
      <c r="L296" s="61"/>
      <c r="M296" s="61" t="s">
        <v>102</v>
      </c>
      <c r="N296" s="68"/>
      <c r="O296" s="84">
        <f>J296</f>
        <v>0</v>
      </c>
      <c r="P296" s="91"/>
    </row>
    <row r="297" spans="2:16" ht="15.75" hidden="1" x14ac:dyDescent="0.25">
      <c r="B297" s="74"/>
      <c r="C297" s="14" t="s">
        <v>33</v>
      </c>
      <c r="E297" s="86" t="str">
        <f>IFERROR(VLOOKUP(B296,Calculations!$G$10:$M$448,7,FALSE),0)</f>
        <v xml:space="preserve">  </v>
      </c>
      <c r="F297" s="86"/>
      <c r="H297" s="14" t="s">
        <v>35</v>
      </c>
      <c r="J297" s="86" t="str">
        <f>K299</f>
        <v xml:space="preserve">  </v>
      </c>
      <c r="K297" s="86"/>
      <c r="M297" s="14" t="s">
        <v>94</v>
      </c>
      <c r="N297" s="73"/>
      <c r="O297" s="86" t="str">
        <f>J297</f>
        <v xml:space="preserve">  </v>
      </c>
      <c r="P297" s="92"/>
    </row>
    <row r="298" spans="2:16" ht="15.75" hidden="1" x14ac:dyDescent="0.25">
      <c r="B298" s="74"/>
      <c r="C298" s="73"/>
      <c r="D298" s="14" t="s">
        <v>31</v>
      </c>
      <c r="E298" s="86"/>
      <c r="F298" s="86">
        <f>IFERROR(E296+E297,0)</f>
        <v>0</v>
      </c>
      <c r="H298" s="73"/>
      <c r="I298" s="14" t="s">
        <v>32</v>
      </c>
      <c r="J298" s="86"/>
      <c r="K298" s="86">
        <f>E296</f>
        <v>0</v>
      </c>
      <c r="M298" s="72"/>
      <c r="N298" s="14" t="s">
        <v>31</v>
      </c>
      <c r="O298" s="86"/>
      <c r="P298" s="92">
        <f>F298</f>
        <v>0</v>
      </c>
    </row>
    <row r="299" spans="2:16" ht="15.75" hidden="1" x14ac:dyDescent="0.25">
      <c r="B299" s="74"/>
      <c r="C299" s="73"/>
      <c r="E299" s="86"/>
      <c r="F299" s="86"/>
      <c r="H299" s="73"/>
      <c r="I299" s="14" t="s">
        <v>33</v>
      </c>
      <c r="J299" s="86"/>
      <c r="K299" s="86" t="str">
        <f>E297</f>
        <v xml:space="preserve">  </v>
      </c>
      <c r="M299" s="72"/>
      <c r="N299" s="73"/>
      <c r="O299" s="86"/>
      <c r="P299" s="92"/>
    </row>
    <row r="300" spans="2:16" ht="15.75" hidden="1" x14ac:dyDescent="0.25">
      <c r="B300" s="74"/>
      <c r="C300" s="73"/>
      <c r="E300" s="86"/>
      <c r="F300" s="86"/>
      <c r="H300" s="73"/>
      <c r="J300" s="86"/>
      <c r="K300" s="86"/>
      <c r="M300" s="72"/>
      <c r="N300" s="73"/>
      <c r="O300" s="86"/>
      <c r="P300" s="92"/>
    </row>
    <row r="301" spans="2:16" ht="15.75" hidden="1" x14ac:dyDescent="0.25">
      <c r="B301" s="70" t="str">
        <f>B296</f>
        <v xml:space="preserve">  </v>
      </c>
      <c r="C301" s="133" t="s">
        <v>34</v>
      </c>
      <c r="D301" s="133"/>
      <c r="E301" s="133"/>
      <c r="F301" s="133"/>
      <c r="H301" s="14" t="s">
        <v>103</v>
      </c>
      <c r="J301" s="86" t="str">
        <f>IFERROR(VLOOKUP(B301,Calculations!$Z$10:$AB$448,3,FALSE),0)</f>
        <v xml:space="preserve">  </v>
      </c>
      <c r="K301" s="86"/>
      <c r="M301" s="14" t="s">
        <v>104</v>
      </c>
      <c r="O301" s="86" t="str">
        <f>J301</f>
        <v xml:space="preserve">  </v>
      </c>
      <c r="P301" s="92"/>
    </row>
    <row r="302" spans="2:16" ht="15.75" hidden="1" x14ac:dyDescent="0.25">
      <c r="B302" s="74"/>
      <c r="C302" s="133"/>
      <c r="D302" s="133"/>
      <c r="E302" s="133"/>
      <c r="F302" s="133"/>
      <c r="H302" s="77"/>
      <c r="I302" s="14" t="s">
        <v>91</v>
      </c>
      <c r="J302" s="86"/>
      <c r="K302" s="86" t="str">
        <f>J301</f>
        <v xml:space="preserve">  </v>
      </c>
      <c r="M302" s="77"/>
      <c r="N302" s="14" t="s">
        <v>91</v>
      </c>
      <c r="O302" s="86"/>
      <c r="P302" s="92" t="str">
        <f>O301</f>
        <v xml:space="preserve">  </v>
      </c>
    </row>
    <row r="303" spans="2:16" ht="15.75" hidden="1" x14ac:dyDescent="0.25">
      <c r="B303" s="74"/>
      <c r="C303" s="133"/>
      <c r="D303" s="133"/>
      <c r="E303" s="133"/>
      <c r="F303" s="133"/>
      <c r="H303" s="77"/>
      <c r="J303" s="86"/>
      <c r="K303" s="86"/>
      <c r="M303" s="77"/>
      <c r="O303" s="86"/>
      <c r="P303" s="92"/>
    </row>
    <row r="304" spans="2:16" ht="15.75" hidden="1" x14ac:dyDescent="0.25">
      <c r="B304" s="74"/>
      <c r="C304" s="81"/>
      <c r="D304" s="81"/>
      <c r="E304" s="81"/>
      <c r="F304" s="81"/>
      <c r="H304" s="77"/>
      <c r="J304" s="86"/>
      <c r="K304" s="86"/>
      <c r="M304" s="77"/>
      <c r="O304" s="86"/>
      <c r="P304" s="92"/>
    </row>
    <row r="305" spans="2:16" ht="15.75" hidden="1" x14ac:dyDescent="0.25">
      <c r="B305" s="70" t="str">
        <f>B301</f>
        <v xml:space="preserve">  </v>
      </c>
      <c r="C305" s="14" t="s">
        <v>106</v>
      </c>
      <c r="E305" s="86" t="str">
        <f>IFERROR(VLOOKUP(B305,Calculations!$G$10:$W$448,17,FALSE),0)</f>
        <v xml:space="preserve">  </v>
      </c>
      <c r="F305" s="86"/>
      <c r="H305" s="133" t="s">
        <v>34</v>
      </c>
      <c r="I305" s="133"/>
      <c r="J305" s="133"/>
      <c r="K305" s="133"/>
      <c r="M305" s="14" t="s">
        <v>105</v>
      </c>
      <c r="O305" s="86" t="str">
        <f>E305</f>
        <v xml:space="preserve">  </v>
      </c>
      <c r="P305" s="92"/>
    </row>
    <row r="306" spans="2:16" ht="15.75" hidden="1" x14ac:dyDescent="0.25">
      <c r="B306" s="75"/>
      <c r="C306" s="82"/>
      <c r="D306" s="76" t="s">
        <v>31</v>
      </c>
      <c r="E306" s="89"/>
      <c r="F306" s="89" t="str">
        <f>E305</f>
        <v xml:space="preserve">  </v>
      </c>
      <c r="G306" s="76"/>
      <c r="H306" s="134"/>
      <c r="I306" s="134"/>
      <c r="J306" s="134"/>
      <c r="K306" s="134"/>
      <c r="L306" s="76"/>
      <c r="M306" s="82"/>
      <c r="N306" s="76" t="s">
        <v>31</v>
      </c>
      <c r="O306" s="89"/>
      <c r="P306" s="90" t="str">
        <f>O305</f>
        <v xml:space="preserve">  </v>
      </c>
    </row>
    <row r="307" spans="2:16" ht="15.75" hidden="1" x14ac:dyDescent="0.25">
      <c r="B307" s="60" t="str">
        <f>IFERROR(IF(EOMONTH(B305,1)&gt;Questionnaire!$I$9,"  ",EOMONTH(B305,1)),"  ")</f>
        <v xml:space="preserve">  </v>
      </c>
      <c r="C307" s="61" t="s">
        <v>32</v>
      </c>
      <c r="D307" s="61"/>
      <c r="E307" s="84">
        <f>IFERROR(-VLOOKUP(B307,Calculations!$G$10:$N$448,8,FALSE),0)</f>
        <v>0</v>
      </c>
      <c r="F307" s="84"/>
      <c r="G307" s="61"/>
      <c r="H307" s="61" t="s">
        <v>102</v>
      </c>
      <c r="I307" s="61"/>
      <c r="J307" s="84">
        <f>K309</f>
        <v>0</v>
      </c>
      <c r="K307" s="84"/>
      <c r="L307" s="61"/>
      <c r="M307" s="61" t="s">
        <v>102</v>
      </c>
      <c r="N307" s="68"/>
      <c r="O307" s="84">
        <f>J307</f>
        <v>0</v>
      </c>
      <c r="P307" s="91"/>
    </row>
    <row r="308" spans="2:16" ht="15.75" hidden="1" x14ac:dyDescent="0.25">
      <c r="B308" s="74"/>
      <c r="C308" s="14" t="s">
        <v>33</v>
      </c>
      <c r="E308" s="86" t="str">
        <f>IFERROR(VLOOKUP(B307,Calculations!$G$10:$M$448,7,FALSE),0)</f>
        <v xml:space="preserve">  </v>
      </c>
      <c r="F308" s="86"/>
      <c r="H308" s="14" t="s">
        <v>35</v>
      </c>
      <c r="J308" s="86" t="str">
        <f>K310</f>
        <v xml:space="preserve">  </v>
      </c>
      <c r="K308" s="86"/>
      <c r="M308" s="14" t="s">
        <v>94</v>
      </c>
      <c r="N308" s="73"/>
      <c r="O308" s="86" t="str">
        <f>J308</f>
        <v xml:space="preserve">  </v>
      </c>
      <c r="P308" s="92"/>
    </row>
    <row r="309" spans="2:16" ht="15.75" hidden="1" x14ac:dyDescent="0.25">
      <c r="B309" s="74"/>
      <c r="C309" s="73"/>
      <c r="D309" s="14" t="s">
        <v>31</v>
      </c>
      <c r="E309" s="86"/>
      <c r="F309" s="86">
        <f>IFERROR(E307+E308,0)</f>
        <v>0</v>
      </c>
      <c r="H309" s="73"/>
      <c r="I309" s="14" t="s">
        <v>32</v>
      </c>
      <c r="J309" s="86"/>
      <c r="K309" s="86">
        <f>E307</f>
        <v>0</v>
      </c>
      <c r="M309" s="72"/>
      <c r="N309" s="14" t="s">
        <v>31</v>
      </c>
      <c r="O309" s="86"/>
      <c r="P309" s="92">
        <f>F309</f>
        <v>0</v>
      </c>
    </row>
    <row r="310" spans="2:16" ht="15.75" hidden="1" x14ac:dyDescent="0.25">
      <c r="B310" s="74"/>
      <c r="C310" s="73"/>
      <c r="E310" s="86"/>
      <c r="F310" s="86"/>
      <c r="H310" s="73"/>
      <c r="I310" s="14" t="s">
        <v>33</v>
      </c>
      <c r="J310" s="86"/>
      <c r="K310" s="86" t="str">
        <f>E308</f>
        <v xml:space="preserve">  </v>
      </c>
      <c r="M310" s="72"/>
      <c r="N310" s="73"/>
      <c r="O310" s="86"/>
      <c r="P310" s="92"/>
    </row>
    <row r="311" spans="2:16" ht="15.75" hidden="1" x14ac:dyDescent="0.25">
      <c r="B311" s="74"/>
      <c r="C311" s="73"/>
      <c r="E311" s="86"/>
      <c r="F311" s="86"/>
      <c r="H311" s="73"/>
      <c r="J311" s="86"/>
      <c r="K311" s="86"/>
      <c r="M311" s="72"/>
      <c r="N311" s="73"/>
      <c r="O311" s="86"/>
      <c r="P311" s="92"/>
    </row>
    <row r="312" spans="2:16" ht="15.75" hidden="1" x14ac:dyDescent="0.25">
      <c r="B312" s="70" t="str">
        <f>B307</f>
        <v xml:space="preserve">  </v>
      </c>
      <c r="C312" s="133" t="s">
        <v>34</v>
      </c>
      <c r="D312" s="133"/>
      <c r="E312" s="133"/>
      <c r="F312" s="133"/>
      <c r="H312" s="14" t="s">
        <v>103</v>
      </c>
      <c r="J312" s="86" t="str">
        <f>IFERROR(VLOOKUP(B312,Calculations!$Z$10:$AB$448,3,FALSE),0)</f>
        <v xml:space="preserve">  </v>
      </c>
      <c r="K312" s="86"/>
      <c r="M312" s="14" t="s">
        <v>104</v>
      </c>
      <c r="O312" s="86" t="str">
        <f>J312</f>
        <v xml:space="preserve">  </v>
      </c>
      <c r="P312" s="92"/>
    </row>
    <row r="313" spans="2:16" ht="15.75" hidden="1" x14ac:dyDescent="0.25">
      <c r="B313" s="74"/>
      <c r="C313" s="133"/>
      <c r="D313" s="133"/>
      <c r="E313" s="133"/>
      <c r="F313" s="133"/>
      <c r="H313" s="77"/>
      <c r="I313" s="14" t="s">
        <v>91</v>
      </c>
      <c r="J313" s="86"/>
      <c r="K313" s="86" t="str">
        <f>J312</f>
        <v xml:space="preserve">  </v>
      </c>
      <c r="M313" s="77"/>
      <c r="N313" s="14" t="s">
        <v>91</v>
      </c>
      <c r="O313" s="86"/>
      <c r="P313" s="92" t="str">
        <f>O312</f>
        <v xml:space="preserve">  </v>
      </c>
    </row>
    <row r="314" spans="2:16" ht="15.75" hidden="1" x14ac:dyDescent="0.25">
      <c r="B314" s="74"/>
      <c r="C314" s="133"/>
      <c r="D314" s="133"/>
      <c r="E314" s="133"/>
      <c r="F314" s="133"/>
      <c r="H314" s="77"/>
      <c r="J314" s="86"/>
      <c r="K314" s="86"/>
      <c r="M314" s="77"/>
      <c r="O314" s="86"/>
      <c r="P314" s="92"/>
    </row>
    <row r="315" spans="2:16" ht="15.75" hidden="1" x14ac:dyDescent="0.25">
      <c r="B315" s="74"/>
      <c r="C315" s="81"/>
      <c r="D315" s="81"/>
      <c r="E315" s="81"/>
      <c r="F315" s="81"/>
      <c r="H315" s="77"/>
      <c r="J315" s="86"/>
      <c r="K315" s="86"/>
      <c r="M315" s="77"/>
      <c r="O315" s="86"/>
      <c r="P315" s="92"/>
    </row>
    <row r="316" spans="2:16" ht="15.75" hidden="1" x14ac:dyDescent="0.25">
      <c r="B316" s="70" t="str">
        <f>B312</f>
        <v xml:space="preserve">  </v>
      </c>
      <c r="C316" s="14" t="s">
        <v>106</v>
      </c>
      <c r="E316" s="86" t="str">
        <f>IFERROR(VLOOKUP(B316,Calculations!$G$10:$W$448,17,FALSE),0)</f>
        <v xml:space="preserve">  </v>
      </c>
      <c r="F316" s="86"/>
      <c r="H316" s="133" t="s">
        <v>34</v>
      </c>
      <c r="I316" s="133"/>
      <c r="J316" s="133"/>
      <c r="K316" s="133"/>
      <c r="M316" s="14" t="s">
        <v>105</v>
      </c>
      <c r="O316" s="86" t="str">
        <f>E316</f>
        <v xml:space="preserve">  </v>
      </c>
      <c r="P316" s="92"/>
    </row>
    <row r="317" spans="2:16" ht="15.75" hidden="1" x14ac:dyDescent="0.25">
      <c r="B317" s="75"/>
      <c r="C317" s="82"/>
      <c r="D317" s="76" t="s">
        <v>31</v>
      </c>
      <c r="E317" s="89"/>
      <c r="F317" s="89" t="str">
        <f>E316</f>
        <v xml:space="preserve">  </v>
      </c>
      <c r="G317" s="76"/>
      <c r="H317" s="134"/>
      <c r="I317" s="134"/>
      <c r="J317" s="134"/>
      <c r="K317" s="134"/>
      <c r="L317" s="76"/>
      <c r="M317" s="82"/>
      <c r="N317" s="76" t="s">
        <v>31</v>
      </c>
      <c r="O317" s="89"/>
      <c r="P317" s="90" t="str">
        <f>O316</f>
        <v xml:space="preserve">  </v>
      </c>
    </row>
    <row r="318" spans="2:16" ht="15.75" hidden="1" x14ac:dyDescent="0.25">
      <c r="B318" s="60" t="str">
        <f>IFERROR(IF(EOMONTH(B316,1)&gt;Questionnaire!$I$9,"  ",EOMONTH(B316,1)),"  ")</f>
        <v xml:space="preserve">  </v>
      </c>
      <c r="C318" s="61" t="s">
        <v>32</v>
      </c>
      <c r="D318" s="61"/>
      <c r="E318" s="84">
        <f>IFERROR(-VLOOKUP(B318,Calculations!$G$10:$N$448,8,FALSE),0)</f>
        <v>0</v>
      </c>
      <c r="F318" s="84"/>
      <c r="G318" s="61"/>
      <c r="H318" s="61" t="s">
        <v>102</v>
      </c>
      <c r="I318" s="61"/>
      <c r="J318" s="84">
        <f>K320</f>
        <v>0</v>
      </c>
      <c r="K318" s="84"/>
      <c r="L318" s="61"/>
      <c r="M318" s="61" t="s">
        <v>102</v>
      </c>
      <c r="N318" s="68"/>
      <c r="O318" s="84">
        <f>J318</f>
        <v>0</v>
      </c>
      <c r="P318" s="91"/>
    </row>
    <row r="319" spans="2:16" ht="15.75" hidden="1" x14ac:dyDescent="0.25">
      <c r="B319" s="74"/>
      <c r="C319" s="14" t="s">
        <v>33</v>
      </c>
      <c r="E319" s="86" t="str">
        <f>IFERROR(VLOOKUP(B318,Calculations!$G$10:$M$448,7,FALSE),0)</f>
        <v xml:space="preserve">  </v>
      </c>
      <c r="F319" s="86"/>
      <c r="H319" s="14" t="s">
        <v>35</v>
      </c>
      <c r="J319" s="86" t="str">
        <f>K321</f>
        <v xml:space="preserve">  </v>
      </c>
      <c r="K319" s="86"/>
      <c r="M319" s="14" t="s">
        <v>94</v>
      </c>
      <c r="N319" s="73"/>
      <c r="O319" s="86" t="str">
        <f>J319</f>
        <v xml:space="preserve">  </v>
      </c>
      <c r="P319" s="92"/>
    </row>
    <row r="320" spans="2:16" ht="15.75" hidden="1" x14ac:dyDescent="0.25">
      <c r="B320" s="74"/>
      <c r="C320" s="73"/>
      <c r="D320" s="14" t="s">
        <v>31</v>
      </c>
      <c r="E320" s="86"/>
      <c r="F320" s="86">
        <f>IFERROR(E318+E319,0)</f>
        <v>0</v>
      </c>
      <c r="H320" s="73"/>
      <c r="I320" s="14" t="s">
        <v>32</v>
      </c>
      <c r="J320" s="86"/>
      <c r="K320" s="86">
        <f>E318</f>
        <v>0</v>
      </c>
      <c r="M320" s="72"/>
      <c r="N320" s="14" t="s">
        <v>31</v>
      </c>
      <c r="O320" s="86"/>
      <c r="P320" s="92">
        <f>F320</f>
        <v>0</v>
      </c>
    </row>
    <row r="321" spans="2:16" ht="15.75" hidden="1" x14ac:dyDescent="0.25">
      <c r="B321" s="74"/>
      <c r="C321" s="73"/>
      <c r="E321" s="86"/>
      <c r="F321" s="86"/>
      <c r="H321" s="73"/>
      <c r="I321" s="14" t="s">
        <v>33</v>
      </c>
      <c r="J321" s="86"/>
      <c r="K321" s="86" t="str">
        <f>E319</f>
        <v xml:space="preserve">  </v>
      </c>
      <c r="M321" s="72"/>
      <c r="N321" s="73"/>
      <c r="O321" s="86"/>
      <c r="P321" s="92"/>
    </row>
    <row r="322" spans="2:16" ht="15.75" hidden="1" x14ac:dyDescent="0.25">
      <c r="B322" s="74"/>
      <c r="C322" s="73"/>
      <c r="E322" s="86"/>
      <c r="F322" s="86"/>
      <c r="H322" s="73"/>
      <c r="J322" s="86"/>
      <c r="K322" s="86"/>
      <c r="M322" s="72"/>
      <c r="N322" s="73"/>
      <c r="O322" s="86"/>
      <c r="P322" s="92"/>
    </row>
    <row r="323" spans="2:16" ht="15.75" hidden="1" x14ac:dyDescent="0.25">
      <c r="B323" s="70" t="str">
        <f>B318</f>
        <v xml:space="preserve">  </v>
      </c>
      <c r="C323" s="133" t="s">
        <v>34</v>
      </c>
      <c r="D323" s="133"/>
      <c r="E323" s="133"/>
      <c r="F323" s="133"/>
      <c r="H323" s="14" t="s">
        <v>103</v>
      </c>
      <c r="J323" s="86" t="str">
        <f>IFERROR(VLOOKUP(B323,Calculations!$Z$10:$AB$448,3,FALSE),0)</f>
        <v xml:space="preserve">  </v>
      </c>
      <c r="K323" s="86"/>
      <c r="M323" s="14" t="s">
        <v>104</v>
      </c>
      <c r="O323" s="86" t="str">
        <f>J323</f>
        <v xml:space="preserve">  </v>
      </c>
      <c r="P323" s="92"/>
    </row>
    <row r="324" spans="2:16" ht="15.75" hidden="1" x14ac:dyDescent="0.25">
      <c r="B324" s="74"/>
      <c r="C324" s="133"/>
      <c r="D324" s="133"/>
      <c r="E324" s="133"/>
      <c r="F324" s="133"/>
      <c r="H324" s="77"/>
      <c r="I324" s="14" t="s">
        <v>91</v>
      </c>
      <c r="J324" s="86"/>
      <c r="K324" s="86" t="str">
        <f>J323</f>
        <v xml:space="preserve">  </v>
      </c>
      <c r="M324" s="77"/>
      <c r="N324" s="14" t="s">
        <v>91</v>
      </c>
      <c r="O324" s="86"/>
      <c r="P324" s="92" t="str">
        <f>O323</f>
        <v xml:space="preserve">  </v>
      </c>
    </row>
    <row r="325" spans="2:16" ht="15.75" hidden="1" x14ac:dyDescent="0.25">
      <c r="B325" s="74"/>
      <c r="C325" s="133"/>
      <c r="D325" s="133"/>
      <c r="E325" s="133"/>
      <c r="F325" s="133"/>
      <c r="H325" s="77"/>
      <c r="J325" s="86"/>
      <c r="K325" s="86"/>
      <c r="M325" s="77"/>
      <c r="O325" s="86"/>
      <c r="P325" s="92"/>
    </row>
    <row r="326" spans="2:16" ht="15.75" hidden="1" x14ac:dyDescent="0.25">
      <c r="B326" s="74"/>
      <c r="C326" s="81"/>
      <c r="D326" s="81"/>
      <c r="E326" s="81"/>
      <c r="F326" s="81"/>
      <c r="H326" s="77"/>
      <c r="J326" s="86"/>
      <c r="K326" s="86"/>
      <c r="M326" s="77"/>
      <c r="O326" s="86"/>
      <c r="P326" s="92"/>
    </row>
    <row r="327" spans="2:16" ht="15.75" hidden="1" x14ac:dyDescent="0.25">
      <c r="B327" s="70" t="str">
        <f>B323</f>
        <v xml:space="preserve">  </v>
      </c>
      <c r="C327" s="14" t="s">
        <v>106</v>
      </c>
      <c r="E327" s="86" t="str">
        <f>IFERROR(VLOOKUP(B327,Calculations!$G$10:$W$448,17,FALSE),0)</f>
        <v xml:space="preserve">  </v>
      </c>
      <c r="F327" s="86"/>
      <c r="H327" s="133" t="s">
        <v>34</v>
      </c>
      <c r="I327" s="133"/>
      <c r="J327" s="133"/>
      <c r="K327" s="133"/>
      <c r="M327" s="14" t="s">
        <v>105</v>
      </c>
      <c r="O327" s="86" t="str">
        <f>E327</f>
        <v xml:space="preserve">  </v>
      </c>
      <c r="P327" s="92"/>
    </row>
    <row r="328" spans="2:16" ht="15.75" hidden="1" x14ac:dyDescent="0.25">
      <c r="B328" s="75"/>
      <c r="C328" s="82"/>
      <c r="D328" s="76" t="s">
        <v>31</v>
      </c>
      <c r="E328" s="89"/>
      <c r="F328" s="89" t="str">
        <f>E327</f>
        <v xml:space="preserve">  </v>
      </c>
      <c r="G328" s="76"/>
      <c r="H328" s="134"/>
      <c r="I328" s="134"/>
      <c r="J328" s="134"/>
      <c r="K328" s="134"/>
      <c r="L328" s="76"/>
      <c r="M328" s="82"/>
      <c r="N328" s="76" t="s">
        <v>31</v>
      </c>
      <c r="O328" s="89"/>
      <c r="P328" s="90" t="str">
        <f>O327</f>
        <v xml:space="preserve">  </v>
      </c>
    </row>
    <row r="329" spans="2:16" ht="15.75" hidden="1" x14ac:dyDescent="0.25">
      <c r="B329" s="60" t="str">
        <f>IFERROR(IF(EOMONTH(B327,1)&gt;Questionnaire!$I$9,"  ",EOMONTH(B327,1)),"  ")</f>
        <v xml:space="preserve">  </v>
      </c>
      <c r="C329" s="61" t="s">
        <v>32</v>
      </c>
      <c r="D329" s="61"/>
      <c r="E329" s="84">
        <f>IFERROR(-VLOOKUP(B329,Calculations!$G$10:$N$448,8,FALSE),0)</f>
        <v>0</v>
      </c>
      <c r="F329" s="84"/>
      <c r="G329" s="61"/>
      <c r="H329" s="61" t="s">
        <v>102</v>
      </c>
      <c r="I329" s="61"/>
      <c r="J329" s="84">
        <f>K331</f>
        <v>0</v>
      </c>
      <c r="K329" s="84"/>
      <c r="L329" s="61"/>
      <c r="M329" s="61" t="s">
        <v>102</v>
      </c>
      <c r="N329" s="68"/>
      <c r="O329" s="84">
        <f>J329</f>
        <v>0</v>
      </c>
      <c r="P329" s="91"/>
    </row>
    <row r="330" spans="2:16" ht="15.75" hidden="1" x14ac:dyDescent="0.25">
      <c r="B330" s="74"/>
      <c r="C330" s="14" t="s">
        <v>33</v>
      </c>
      <c r="E330" s="86" t="str">
        <f>IFERROR(VLOOKUP(B329,Calculations!$G$10:$M$448,7,FALSE),0)</f>
        <v xml:space="preserve">  </v>
      </c>
      <c r="F330" s="86"/>
      <c r="H330" s="14" t="s">
        <v>35</v>
      </c>
      <c r="J330" s="86" t="str">
        <f>K332</f>
        <v xml:space="preserve">  </v>
      </c>
      <c r="K330" s="86"/>
      <c r="M330" s="14" t="s">
        <v>94</v>
      </c>
      <c r="N330" s="73"/>
      <c r="O330" s="86" t="str">
        <f>J330</f>
        <v xml:space="preserve">  </v>
      </c>
      <c r="P330" s="92"/>
    </row>
    <row r="331" spans="2:16" ht="15.75" hidden="1" x14ac:dyDescent="0.25">
      <c r="B331" s="74"/>
      <c r="C331" s="73"/>
      <c r="D331" s="14" t="s">
        <v>31</v>
      </c>
      <c r="E331" s="86"/>
      <c r="F331" s="86">
        <f>IFERROR(E329+E330,0)</f>
        <v>0</v>
      </c>
      <c r="H331" s="73"/>
      <c r="I331" s="14" t="s">
        <v>32</v>
      </c>
      <c r="J331" s="86"/>
      <c r="K331" s="86">
        <f>E329</f>
        <v>0</v>
      </c>
      <c r="M331" s="72"/>
      <c r="N331" s="14" t="s">
        <v>31</v>
      </c>
      <c r="O331" s="86"/>
      <c r="P331" s="92">
        <f>F331</f>
        <v>0</v>
      </c>
    </row>
    <row r="332" spans="2:16" ht="15.75" hidden="1" x14ac:dyDescent="0.25">
      <c r="B332" s="74"/>
      <c r="C332" s="73"/>
      <c r="E332" s="86"/>
      <c r="F332" s="86"/>
      <c r="H332" s="73"/>
      <c r="I332" s="14" t="s">
        <v>33</v>
      </c>
      <c r="J332" s="86"/>
      <c r="K332" s="86" t="str">
        <f>E330</f>
        <v xml:space="preserve">  </v>
      </c>
      <c r="M332" s="72"/>
      <c r="N332" s="73"/>
      <c r="O332" s="86"/>
      <c r="P332" s="92"/>
    </row>
    <row r="333" spans="2:16" ht="15.75" hidden="1" x14ac:dyDescent="0.25">
      <c r="B333" s="74"/>
      <c r="C333" s="73"/>
      <c r="E333" s="86"/>
      <c r="F333" s="86"/>
      <c r="H333" s="73"/>
      <c r="J333" s="86"/>
      <c r="K333" s="86"/>
      <c r="M333" s="72"/>
      <c r="N333" s="73"/>
      <c r="O333" s="86"/>
      <c r="P333" s="92"/>
    </row>
    <row r="334" spans="2:16" ht="15.75" hidden="1" x14ac:dyDescent="0.25">
      <c r="B334" s="70" t="str">
        <f>B329</f>
        <v xml:space="preserve">  </v>
      </c>
      <c r="C334" s="133" t="s">
        <v>34</v>
      </c>
      <c r="D334" s="133"/>
      <c r="E334" s="133"/>
      <c r="F334" s="133"/>
      <c r="H334" s="14" t="s">
        <v>103</v>
      </c>
      <c r="J334" s="86" t="str">
        <f>IFERROR(VLOOKUP(B334,Calculations!$Z$10:$AB$448,3,FALSE),0)</f>
        <v xml:space="preserve">  </v>
      </c>
      <c r="K334" s="86"/>
      <c r="M334" s="14" t="s">
        <v>104</v>
      </c>
      <c r="O334" s="86" t="str">
        <f>J334</f>
        <v xml:space="preserve">  </v>
      </c>
      <c r="P334" s="92"/>
    </row>
    <row r="335" spans="2:16" ht="15.75" hidden="1" x14ac:dyDescent="0.25">
      <c r="B335" s="74"/>
      <c r="C335" s="133"/>
      <c r="D335" s="133"/>
      <c r="E335" s="133"/>
      <c r="F335" s="133"/>
      <c r="H335" s="77"/>
      <c r="I335" s="14" t="s">
        <v>91</v>
      </c>
      <c r="J335" s="86"/>
      <c r="K335" s="86" t="str">
        <f>J334</f>
        <v xml:space="preserve">  </v>
      </c>
      <c r="M335" s="77"/>
      <c r="N335" s="14" t="s">
        <v>91</v>
      </c>
      <c r="O335" s="86"/>
      <c r="P335" s="92" t="str">
        <f>O334</f>
        <v xml:space="preserve">  </v>
      </c>
    </row>
    <row r="336" spans="2:16" ht="15.75" hidden="1" x14ac:dyDescent="0.25">
      <c r="B336" s="74"/>
      <c r="C336" s="133"/>
      <c r="D336" s="133"/>
      <c r="E336" s="133"/>
      <c r="F336" s="133"/>
      <c r="H336" s="77"/>
      <c r="J336" s="86"/>
      <c r="K336" s="86"/>
      <c r="M336" s="77"/>
      <c r="O336" s="86"/>
      <c r="P336" s="92"/>
    </row>
    <row r="337" spans="2:16" ht="15.75" hidden="1" x14ac:dyDescent="0.25">
      <c r="B337" s="74"/>
      <c r="C337" s="81"/>
      <c r="D337" s="81"/>
      <c r="E337" s="81"/>
      <c r="F337" s="81"/>
      <c r="H337" s="77"/>
      <c r="J337" s="86"/>
      <c r="K337" s="86"/>
      <c r="M337" s="77"/>
      <c r="O337" s="86"/>
      <c r="P337" s="92"/>
    </row>
    <row r="338" spans="2:16" ht="15.75" hidden="1" x14ac:dyDescent="0.25">
      <c r="B338" s="70" t="str">
        <f>B334</f>
        <v xml:space="preserve">  </v>
      </c>
      <c r="C338" s="14" t="s">
        <v>106</v>
      </c>
      <c r="E338" s="86" t="str">
        <f>IFERROR(VLOOKUP(B338,Calculations!$G$10:$W$448,17,FALSE),0)</f>
        <v xml:space="preserve">  </v>
      </c>
      <c r="F338" s="86"/>
      <c r="H338" s="133" t="s">
        <v>34</v>
      </c>
      <c r="I338" s="133"/>
      <c r="J338" s="133"/>
      <c r="K338" s="133"/>
      <c r="M338" s="14" t="s">
        <v>105</v>
      </c>
      <c r="O338" s="86" t="str">
        <f>E338</f>
        <v xml:space="preserve">  </v>
      </c>
      <c r="P338" s="92"/>
    </row>
    <row r="339" spans="2:16" ht="15.75" hidden="1" x14ac:dyDescent="0.25">
      <c r="B339" s="75"/>
      <c r="C339" s="82"/>
      <c r="D339" s="76" t="s">
        <v>31</v>
      </c>
      <c r="E339" s="89"/>
      <c r="F339" s="89" t="str">
        <f>E338</f>
        <v xml:space="preserve">  </v>
      </c>
      <c r="G339" s="76"/>
      <c r="H339" s="134"/>
      <c r="I339" s="134"/>
      <c r="J339" s="134"/>
      <c r="K339" s="134"/>
      <c r="L339" s="76"/>
      <c r="M339" s="82"/>
      <c r="N339" s="76" t="s">
        <v>31</v>
      </c>
      <c r="O339" s="89"/>
      <c r="P339" s="90" t="str">
        <f>O338</f>
        <v xml:space="preserve">  </v>
      </c>
    </row>
    <row r="340" spans="2:16" ht="15.75" hidden="1" x14ac:dyDescent="0.25">
      <c r="B340" s="60" t="str">
        <f>IFERROR(IF(EOMONTH(B338,1)&gt;Questionnaire!$I$9,"  ",EOMONTH(B338,1)),"  ")</f>
        <v xml:space="preserve">  </v>
      </c>
      <c r="C340" s="61" t="s">
        <v>32</v>
      </c>
      <c r="D340" s="61"/>
      <c r="E340" s="84">
        <f>IFERROR(-VLOOKUP(B340,Calculations!$G$10:$N$448,8,FALSE),0)</f>
        <v>0</v>
      </c>
      <c r="F340" s="84"/>
      <c r="G340" s="61"/>
      <c r="H340" s="61" t="s">
        <v>102</v>
      </c>
      <c r="I340" s="61"/>
      <c r="J340" s="84">
        <f>K342</f>
        <v>0</v>
      </c>
      <c r="K340" s="84"/>
      <c r="L340" s="61"/>
      <c r="M340" s="61" t="s">
        <v>102</v>
      </c>
      <c r="N340" s="68"/>
      <c r="O340" s="84">
        <f>J340</f>
        <v>0</v>
      </c>
      <c r="P340" s="91"/>
    </row>
    <row r="341" spans="2:16" ht="15.75" hidden="1" x14ac:dyDescent="0.25">
      <c r="B341" s="74"/>
      <c r="C341" s="14" t="s">
        <v>33</v>
      </c>
      <c r="E341" s="86" t="str">
        <f>IFERROR(VLOOKUP(B340,Calculations!$G$10:$M$448,7,FALSE),0)</f>
        <v xml:space="preserve">  </v>
      </c>
      <c r="F341" s="86"/>
      <c r="H341" s="14" t="s">
        <v>35</v>
      </c>
      <c r="J341" s="86" t="str">
        <f>K343</f>
        <v xml:space="preserve">  </v>
      </c>
      <c r="K341" s="86"/>
      <c r="M341" s="14" t="s">
        <v>94</v>
      </c>
      <c r="N341" s="73"/>
      <c r="O341" s="86" t="str">
        <f>J341</f>
        <v xml:space="preserve">  </v>
      </c>
      <c r="P341" s="92"/>
    </row>
    <row r="342" spans="2:16" ht="15.75" hidden="1" x14ac:dyDescent="0.25">
      <c r="B342" s="74"/>
      <c r="C342" s="73"/>
      <c r="D342" s="14" t="s">
        <v>31</v>
      </c>
      <c r="E342" s="86"/>
      <c r="F342" s="86">
        <f>IFERROR(E340+E341,0)</f>
        <v>0</v>
      </c>
      <c r="H342" s="73"/>
      <c r="I342" s="14" t="s">
        <v>32</v>
      </c>
      <c r="J342" s="86"/>
      <c r="K342" s="86">
        <f>E340</f>
        <v>0</v>
      </c>
      <c r="M342" s="72"/>
      <c r="N342" s="14" t="s">
        <v>31</v>
      </c>
      <c r="O342" s="86"/>
      <c r="P342" s="92">
        <f>F342</f>
        <v>0</v>
      </c>
    </row>
    <row r="343" spans="2:16" ht="15.75" hidden="1" x14ac:dyDescent="0.25">
      <c r="B343" s="74"/>
      <c r="C343" s="73"/>
      <c r="E343" s="86"/>
      <c r="F343" s="86"/>
      <c r="H343" s="73"/>
      <c r="I343" s="14" t="s">
        <v>33</v>
      </c>
      <c r="J343" s="86"/>
      <c r="K343" s="86" t="str">
        <f>E341</f>
        <v xml:space="preserve">  </v>
      </c>
      <c r="M343" s="72"/>
      <c r="N343" s="73"/>
      <c r="O343" s="86"/>
      <c r="P343" s="92"/>
    </row>
    <row r="344" spans="2:16" ht="15.75" hidden="1" x14ac:dyDescent="0.25">
      <c r="B344" s="74"/>
      <c r="C344" s="73"/>
      <c r="E344" s="86"/>
      <c r="F344" s="86"/>
      <c r="H344" s="73"/>
      <c r="J344" s="86"/>
      <c r="K344" s="86"/>
      <c r="M344" s="72"/>
      <c r="N344" s="73"/>
      <c r="O344" s="86"/>
      <c r="P344" s="92"/>
    </row>
    <row r="345" spans="2:16" ht="15.75" hidden="1" x14ac:dyDescent="0.25">
      <c r="B345" s="70" t="str">
        <f>B340</f>
        <v xml:space="preserve">  </v>
      </c>
      <c r="C345" s="133" t="s">
        <v>34</v>
      </c>
      <c r="D345" s="133"/>
      <c r="E345" s="133"/>
      <c r="F345" s="133"/>
      <c r="H345" s="14" t="s">
        <v>103</v>
      </c>
      <c r="J345" s="86" t="str">
        <f>IFERROR(VLOOKUP(B345,Calculations!$Z$10:$AB$448,3,FALSE),0)</f>
        <v xml:space="preserve">  </v>
      </c>
      <c r="K345" s="86"/>
      <c r="M345" s="14" t="s">
        <v>104</v>
      </c>
      <c r="O345" s="86" t="str">
        <f>J345</f>
        <v xml:space="preserve">  </v>
      </c>
      <c r="P345" s="92"/>
    </row>
    <row r="346" spans="2:16" ht="15.75" hidden="1" x14ac:dyDescent="0.25">
      <c r="B346" s="74"/>
      <c r="C346" s="133"/>
      <c r="D346" s="133"/>
      <c r="E346" s="133"/>
      <c r="F346" s="133"/>
      <c r="H346" s="77"/>
      <c r="I346" s="14" t="s">
        <v>91</v>
      </c>
      <c r="J346" s="86"/>
      <c r="K346" s="86" t="str">
        <f>J345</f>
        <v xml:space="preserve">  </v>
      </c>
      <c r="M346" s="77"/>
      <c r="N346" s="14" t="s">
        <v>91</v>
      </c>
      <c r="O346" s="86"/>
      <c r="P346" s="92" t="str">
        <f>O345</f>
        <v xml:space="preserve">  </v>
      </c>
    </row>
    <row r="347" spans="2:16" ht="15.75" hidden="1" x14ac:dyDescent="0.25">
      <c r="B347" s="74"/>
      <c r="C347" s="133"/>
      <c r="D347" s="133"/>
      <c r="E347" s="133"/>
      <c r="F347" s="133"/>
      <c r="H347" s="77"/>
      <c r="J347" s="86"/>
      <c r="K347" s="86"/>
      <c r="M347" s="77"/>
      <c r="O347" s="86"/>
      <c r="P347" s="92"/>
    </row>
    <row r="348" spans="2:16" ht="15.75" hidden="1" x14ac:dyDescent="0.25">
      <c r="B348" s="74"/>
      <c r="C348" s="81"/>
      <c r="D348" s="81"/>
      <c r="E348" s="81"/>
      <c r="F348" s="81"/>
      <c r="H348" s="77"/>
      <c r="J348" s="86"/>
      <c r="K348" s="86"/>
      <c r="M348" s="77"/>
      <c r="O348" s="86"/>
      <c r="P348" s="92"/>
    </row>
    <row r="349" spans="2:16" ht="15.75" hidden="1" x14ac:dyDescent="0.25">
      <c r="B349" s="70" t="str">
        <f>B345</f>
        <v xml:space="preserve">  </v>
      </c>
      <c r="C349" s="14" t="s">
        <v>106</v>
      </c>
      <c r="E349" s="86" t="str">
        <f>IFERROR(VLOOKUP(B349,Calculations!$G$10:$W$448,17,FALSE),0)</f>
        <v xml:space="preserve">  </v>
      </c>
      <c r="F349" s="86"/>
      <c r="H349" s="133" t="s">
        <v>34</v>
      </c>
      <c r="I349" s="133"/>
      <c r="J349" s="133"/>
      <c r="K349" s="133"/>
      <c r="M349" s="14" t="s">
        <v>105</v>
      </c>
      <c r="O349" s="86" t="str">
        <f>E349</f>
        <v xml:space="preserve">  </v>
      </c>
      <c r="P349" s="92"/>
    </row>
    <row r="350" spans="2:16" ht="15.75" hidden="1" x14ac:dyDescent="0.25">
      <c r="B350" s="75"/>
      <c r="C350" s="82"/>
      <c r="D350" s="76" t="s">
        <v>31</v>
      </c>
      <c r="E350" s="89"/>
      <c r="F350" s="89" t="str">
        <f>E349</f>
        <v xml:space="preserve">  </v>
      </c>
      <c r="G350" s="76"/>
      <c r="H350" s="134"/>
      <c r="I350" s="134"/>
      <c r="J350" s="134"/>
      <c r="K350" s="134"/>
      <c r="L350" s="76"/>
      <c r="M350" s="82"/>
      <c r="N350" s="76" t="s">
        <v>31</v>
      </c>
      <c r="O350" s="89"/>
      <c r="P350" s="90" t="str">
        <f>O349</f>
        <v xml:space="preserve">  </v>
      </c>
    </row>
    <row r="351" spans="2:16" ht="15.75" hidden="1" x14ac:dyDescent="0.25">
      <c r="B351" s="60" t="str">
        <f>IFERROR(IF(EOMONTH(B349,1)&gt;Questionnaire!$I$9,"  ",EOMONTH(B349,1)),"  ")</f>
        <v xml:space="preserve">  </v>
      </c>
      <c r="C351" s="61" t="s">
        <v>32</v>
      </c>
      <c r="D351" s="61"/>
      <c r="E351" s="84">
        <f>IFERROR(-VLOOKUP(B351,Calculations!$G$10:$N$448,8,FALSE),0)</f>
        <v>0</v>
      </c>
      <c r="F351" s="84"/>
      <c r="G351" s="61"/>
      <c r="H351" s="61" t="s">
        <v>102</v>
      </c>
      <c r="I351" s="61"/>
      <c r="J351" s="84">
        <f>K353</f>
        <v>0</v>
      </c>
      <c r="K351" s="84"/>
      <c r="L351" s="61"/>
      <c r="M351" s="61" t="s">
        <v>102</v>
      </c>
      <c r="N351" s="68"/>
      <c r="O351" s="84">
        <f>J351</f>
        <v>0</v>
      </c>
      <c r="P351" s="91"/>
    </row>
    <row r="352" spans="2:16" ht="15.75" hidden="1" x14ac:dyDescent="0.25">
      <c r="B352" s="74"/>
      <c r="C352" s="14" t="s">
        <v>33</v>
      </c>
      <c r="E352" s="86" t="str">
        <f>IFERROR(VLOOKUP(B351,Calculations!$G$10:$M$448,7,FALSE),0)</f>
        <v xml:space="preserve">  </v>
      </c>
      <c r="F352" s="86"/>
      <c r="H352" s="14" t="s">
        <v>35</v>
      </c>
      <c r="J352" s="86" t="str">
        <f>K354</f>
        <v xml:space="preserve">  </v>
      </c>
      <c r="K352" s="86"/>
      <c r="M352" s="14" t="s">
        <v>94</v>
      </c>
      <c r="N352" s="73"/>
      <c r="O352" s="86" t="str">
        <f>J352</f>
        <v xml:space="preserve">  </v>
      </c>
      <c r="P352" s="92"/>
    </row>
    <row r="353" spans="2:16" ht="15.75" hidden="1" x14ac:dyDescent="0.25">
      <c r="B353" s="74"/>
      <c r="C353" s="73"/>
      <c r="D353" s="14" t="s">
        <v>31</v>
      </c>
      <c r="E353" s="86"/>
      <c r="F353" s="86">
        <f>IFERROR(E351+E352,0)</f>
        <v>0</v>
      </c>
      <c r="H353" s="73"/>
      <c r="I353" s="14" t="s">
        <v>32</v>
      </c>
      <c r="J353" s="86"/>
      <c r="K353" s="86">
        <f>E351</f>
        <v>0</v>
      </c>
      <c r="M353" s="72"/>
      <c r="N353" s="14" t="s">
        <v>31</v>
      </c>
      <c r="O353" s="86"/>
      <c r="P353" s="92">
        <f>F353</f>
        <v>0</v>
      </c>
    </row>
    <row r="354" spans="2:16" ht="15.75" hidden="1" x14ac:dyDescent="0.25">
      <c r="B354" s="74"/>
      <c r="C354" s="73"/>
      <c r="E354" s="86"/>
      <c r="F354" s="86"/>
      <c r="H354" s="73"/>
      <c r="I354" s="14" t="s">
        <v>33</v>
      </c>
      <c r="J354" s="86"/>
      <c r="K354" s="86" t="str">
        <f>E352</f>
        <v xml:space="preserve">  </v>
      </c>
      <c r="M354" s="72"/>
      <c r="N354" s="73"/>
      <c r="O354" s="86"/>
      <c r="P354" s="92"/>
    </row>
    <row r="355" spans="2:16" ht="15.75" hidden="1" x14ac:dyDescent="0.25">
      <c r="B355" s="74"/>
      <c r="C355" s="73"/>
      <c r="E355" s="86"/>
      <c r="F355" s="86"/>
      <c r="H355" s="73"/>
      <c r="J355" s="86"/>
      <c r="K355" s="86"/>
      <c r="M355" s="72"/>
      <c r="N355" s="73"/>
      <c r="O355" s="86"/>
      <c r="P355" s="92"/>
    </row>
    <row r="356" spans="2:16" ht="15.75" hidden="1" x14ac:dyDescent="0.25">
      <c r="B356" s="70" t="str">
        <f>B351</f>
        <v xml:space="preserve">  </v>
      </c>
      <c r="C356" s="133" t="s">
        <v>34</v>
      </c>
      <c r="D356" s="133"/>
      <c r="E356" s="133"/>
      <c r="F356" s="133"/>
      <c r="H356" s="14" t="s">
        <v>103</v>
      </c>
      <c r="J356" s="86" t="str">
        <f>IFERROR(VLOOKUP(B356,Calculations!$Z$10:$AB$448,3,FALSE),0)</f>
        <v xml:space="preserve">  </v>
      </c>
      <c r="K356" s="86"/>
      <c r="M356" s="14" t="s">
        <v>104</v>
      </c>
      <c r="O356" s="86" t="str">
        <f>J356</f>
        <v xml:space="preserve">  </v>
      </c>
      <c r="P356" s="92"/>
    </row>
    <row r="357" spans="2:16" ht="15.75" hidden="1" x14ac:dyDescent="0.25">
      <c r="B357" s="74"/>
      <c r="C357" s="133"/>
      <c r="D357" s="133"/>
      <c r="E357" s="133"/>
      <c r="F357" s="133"/>
      <c r="H357" s="77"/>
      <c r="I357" s="14" t="s">
        <v>91</v>
      </c>
      <c r="J357" s="86"/>
      <c r="K357" s="86" t="str">
        <f>J356</f>
        <v xml:space="preserve">  </v>
      </c>
      <c r="M357" s="77"/>
      <c r="N357" s="14" t="s">
        <v>91</v>
      </c>
      <c r="O357" s="86"/>
      <c r="P357" s="92" t="str">
        <f>O356</f>
        <v xml:space="preserve">  </v>
      </c>
    </row>
    <row r="358" spans="2:16" ht="15.75" hidden="1" x14ac:dyDescent="0.25">
      <c r="B358" s="74"/>
      <c r="C358" s="133"/>
      <c r="D358" s="133"/>
      <c r="E358" s="133"/>
      <c r="F358" s="133"/>
      <c r="H358" s="77"/>
      <c r="J358" s="86"/>
      <c r="K358" s="86"/>
      <c r="M358" s="77"/>
      <c r="O358" s="86"/>
      <c r="P358" s="92"/>
    </row>
    <row r="359" spans="2:16" ht="15.75" hidden="1" x14ac:dyDescent="0.25">
      <c r="B359" s="74"/>
      <c r="C359" s="81"/>
      <c r="D359" s="81"/>
      <c r="E359" s="81"/>
      <c r="F359" s="81"/>
      <c r="H359" s="77"/>
      <c r="J359" s="86"/>
      <c r="K359" s="86"/>
      <c r="M359" s="77"/>
      <c r="O359" s="86"/>
      <c r="P359" s="92"/>
    </row>
    <row r="360" spans="2:16" ht="15.75" hidden="1" x14ac:dyDescent="0.25">
      <c r="B360" s="70" t="str">
        <f>B356</f>
        <v xml:space="preserve">  </v>
      </c>
      <c r="C360" s="14" t="s">
        <v>106</v>
      </c>
      <c r="E360" s="86" t="str">
        <f>IFERROR(VLOOKUP(B360,Calculations!$G$10:$W$448,17,FALSE),0)</f>
        <v xml:space="preserve">  </v>
      </c>
      <c r="F360" s="86"/>
      <c r="H360" s="133" t="s">
        <v>34</v>
      </c>
      <c r="I360" s="133"/>
      <c r="J360" s="133"/>
      <c r="K360" s="133"/>
      <c r="M360" s="14" t="s">
        <v>105</v>
      </c>
      <c r="O360" s="86" t="str">
        <f>E360</f>
        <v xml:space="preserve">  </v>
      </c>
      <c r="P360" s="92"/>
    </row>
    <row r="361" spans="2:16" ht="15.75" hidden="1" x14ac:dyDescent="0.25">
      <c r="B361" s="75"/>
      <c r="C361" s="82"/>
      <c r="D361" s="76" t="s">
        <v>31</v>
      </c>
      <c r="E361" s="89"/>
      <c r="F361" s="89" t="str">
        <f>E360</f>
        <v xml:space="preserve">  </v>
      </c>
      <c r="G361" s="76"/>
      <c r="H361" s="134"/>
      <c r="I361" s="134"/>
      <c r="J361" s="134"/>
      <c r="K361" s="134"/>
      <c r="L361" s="76"/>
      <c r="M361" s="82"/>
      <c r="N361" s="76" t="s">
        <v>31</v>
      </c>
      <c r="O361" s="89"/>
      <c r="P361" s="90" t="str">
        <f>O360</f>
        <v xml:space="preserve">  </v>
      </c>
    </row>
    <row r="362" spans="2:16" ht="15.75" hidden="1" x14ac:dyDescent="0.25">
      <c r="B362" s="60" t="str">
        <f>IFERROR(IF(EOMONTH(B360,1)&gt;Questionnaire!$I$9,"  ",EOMONTH(B360,1)),"  ")</f>
        <v xml:space="preserve">  </v>
      </c>
      <c r="C362" s="61" t="s">
        <v>32</v>
      </c>
      <c r="D362" s="61"/>
      <c r="E362" s="84">
        <f>IFERROR(-VLOOKUP(B362,Calculations!$G$10:$N$448,8,FALSE),0)</f>
        <v>0</v>
      </c>
      <c r="F362" s="84"/>
      <c r="G362" s="61"/>
      <c r="H362" s="61" t="s">
        <v>102</v>
      </c>
      <c r="I362" s="61"/>
      <c r="J362" s="84">
        <f>K364</f>
        <v>0</v>
      </c>
      <c r="K362" s="84"/>
      <c r="L362" s="61"/>
      <c r="M362" s="61" t="s">
        <v>102</v>
      </c>
      <c r="N362" s="68"/>
      <c r="O362" s="84">
        <f>J362</f>
        <v>0</v>
      </c>
      <c r="P362" s="91"/>
    </row>
    <row r="363" spans="2:16" ht="15.75" hidden="1" x14ac:dyDescent="0.25">
      <c r="B363" s="74"/>
      <c r="C363" s="14" t="s">
        <v>33</v>
      </c>
      <c r="E363" s="86" t="str">
        <f>IFERROR(VLOOKUP(B362,Calculations!$G$10:$M$448,7,FALSE),0)</f>
        <v xml:space="preserve">  </v>
      </c>
      <c r="F363" s="86"/>
      <c r="H363" s="14" t="s">
        <v>35</v>
      </c>
      <c r="J363" s="86" t="str">
        <f>K365</f>
        <v xml:space="preserve">  </v>
      </c>
      <c r="K363" s="86"/>
      <c r="M363" s="14" t="s">
        <v>94</v>
      </c>
      <c r="N363" s="73"/>
      <c r="O363" s="86" t="str">
        <f>J363</f>
        <v xml:space="preserve">  </v>
      </c>
      <c r="P363" s="92"/>
    </row>
    <row r="364" spans="2:16" ht="15.75" hidden="1" x14ac:dyDescent="0.25">
      <c r="B364" s="74"/>
      <c r="C364" s="73"/>
      <c r="D364" s="14" t="s">
        <v>31</v>
      </c>
      <c r="E364" s="86"/>
      <c r="F364" s="86">
        <f>IFERROR(E362+E363,0)</f>
        <v>0</v>
      </c>
      <c r="H364" s="73"/>
      <c r="I364" s="14" t="s">
        <v>32</v>
      </c>
      <c r="J364" s="86"/>
      <c r="K364" s="86">
        <f>E362</f>
        <v>0</v>
      </c>
      <c r="M364" s="72"/>
      <c r="N364" s="14" t="s">
        <v>31</v>
      </c>
      <c r="O364" s="86"/>
      <c r="P364" s="92">
        <f>F364</f>
        <v>0</v>
      </c>
    </row>
    <row r="365" spans="2:16" ht="15.75" hidden="1" x14ac:dyDescent="0.25">
      <c r="B365" s="74"/>
      <c r="C365" s="73"/>
      <c r="E365" s="86"/>
      <c r="F365" s="86"/>
      <c r="H365" s="73"/>
      <c r="I365" s="14" t="s">
        <v>33</v>
      </c>
      <c r="J365" s="86"/>
      <c r="K365" s="86" t="str">
        <f>E363</f>
        <v xml:space="preserve">  </v>
      </c>
      <c r="M365" s="72"/>
      <c r="N365" s="73"/>
      <c r="O365" s="86"/>
      <c r="P365" s="92"/>
    </row>
    <row r="366" spans="2:16" ht="15.75" hidden="1" x14ac:dyDescent="0.25">
      <c r="B366" s="74"/>
      <c r="C366" s="73"/>
      <c r="E366" s="86"/>
      <c r="F366" s="86"/>
      <c r="H366" s="73"/>
      <c r="J366" s="86"/>
      <c r="K366" s="86"/>
      <c r="M366" s="72"/>
      <c r="N366" s="73"/>
      <c r="O366" s="86"/>
      <c r="P366" s="92"/>
    </row>
    <row r="367" spans="2:16" ht="15.75" hidden="1" x14ac:dyDescent="0.25">
      <c r="B367" s="70" t="str">
        <f>B362</f>
        <v xml:space="preserve">  </v>
      </c>
      <c r="C367" s="133" t="s">
        <v>34</v>
      </c>
      <c r="D367" s="133"/>
      <c r="E367" s="133"/>
      <c r="F367" s="133"/>
      <c r="H367" s="14" t="s">
        <v>103</v>
      </c>
      <c r="J367" s="86" t="str">
        <f>IFERROR(VLOOKUP(B367,Calculations!$Z$10:$AB$448,3,FALSE),0)</f>
        <v xml:space="preserve">  </v>
      </c>
      <c r="K367" s="86"/>
      <c r="M367" s="14" t="s">
        <v>104</v>
      </c>
      <c r="O367" s="86" t="str">
        <f>J367</f>
        <v xml:space="preserve">  </v>
      </c>
      <c r="P367" s="92"/>
    </row>
    <row r="368" spans="2:16" ht="15.75" hidden="1" x14ac:dyDescent="0.25">
      <c r="B368" s="74"/>
      <c r="C368" s="133"/>
      <c r="D368" s="133"/>
      <c r="E368" s="133"/>
      <c r="F368" s="133"/>
      <c r="H368" s="77"/>
      <c r="I368" s="14" t="s">
        <v>91</v>
      </c>
      <c r="J368" s="86"/>
      <c r="K368" s="86" t="str">
        <f>J367</f>
        <v xml:space="preserve">  </v>
      </c>
      <c r="M368" s="77"/>
      <c r="N368" s="14" t="s">
        <v>91</v>
      </c>
      <c r="O368" s="86"/>
      <c r="P368" s="92" t="str">
        <f>O367</f>
        <v xml:space="preserve">  </v>
      </c>
    </row>
    <row r="369" spans="2:16" ht="15.75" hidden="1" x14ac:dyDescent="0.25">
      <c r="B369" s="74"/>
      <c r="C369" s="133"/>
      <c r="D369" s="133"/>
      <c r="E369" s="133"/>
      <c r="F369" s="133"/>
      <c r="H369" s="77"/>
      <c r="J369" s="86"/>
      <c r="K369" s="86"/>
      <c r="M369" s="77"/>
      <c r="O369" s="86"/>
      <c r="P369" s="92"/>
    </row>
    <row r="370" spans="2:16" ht="15.75" hidden="1" x14ac:dyDescent="0.25">
      <c r="B370" s="74"/>
      <c r="C370" s="81"/>
      <c r="D370" s="81"/>
      <c r="E370" s="81"/>
      <c r="F370" s="81"/>
      <c r="H370" s="77"/>
      <c r="J370" s="86"/>
      <c r="K370" s="86"/>
      <c r="M370" s="77"/>
      <c r="O370" s="86"/>
      <c r="P370" s="92"/>
    </row>
    <row r="371" spans="2:16" ht="15.75" hidden="1" x14ac:dyDescent="0.25">
      <c r="B371" s="70" t="str">
        <f>B367</f>
        <v xml:space="preserve">  </v>
      </c>
      <c r="C371" s="14" t="s">
        <v>106</v>
      </c>
      <c r="E371" s="86" t="str">
        <f>IFERROR(VLOOKUP(B371,Calculations!$G$10:$W$448,17,FALSE),0)</f>
        <v xml:space="preserve">  </v>
      </c>
      <c r="F371" s="86"/>
      <c r="H371" s="133" t="s">
        <v>34</v>
      </c>
      <c r="I371" s="133"/>
      <c r="J371" s="133"/>
      <c r="K371" s="133"/>
      <c r="M371" s="14" t="s">
        <v>105</v>
      </c>
      <c r="O371" s="86" t="str">
        <f>E371</f>
        <v xml:space="preserve">  </v>
      </c>
      <c r="P371" s="92"/>
    </row>
    <row r="372" spans="2:16" ht="15.75" hidden="1" x14ac:dyDescent="0.25">
      <c r="B372" s="75"/>
      <c r="C372" s="82"/>
      <c r="D372" s="76" t="s">
        <v>31</v>
      </c>
      <c r="E372" s="89"/>
      <c r="F372" s="89" t="str">
        <f>E371</f>
        <v xml:space="preserve">  </v>
      </c>
      <c r="G372" s="76"/>
      <c r="H372" s="134"/>
      <c r="I372" s="134"/>
      <c r="J372" s="134"/>
      <c r="K372" s="134"/>
      <c r="L372" s="76"/>
      <c r="M372" s="82"/>
      <c r="N372" s="76" t="s">
        <v>31</v>
      </c>
      <c r="O372" s="89"/>
      <c r="P372" s="90" t="str">
        <f>O371</f>
        <v xml:space="preserve">  </v>
      </c>
    </row>
    <row r="373" spans="2:16" ht="15.75" hidden="1" x14ac:dyDescent="0.25">
      <c r="B373" s="60" t="str">
        <f>IFERROR(IF(EOMONTH(B371,1)&gt;Questionnaire!$I$9,"  ",EOMONTH(B371,1)),"  ")</f>
        <v xml:space="preserve">  </v>
      </c>
      <c r="C373" s="61" t="s">
        <v>32</v>
      </c>
      <c r="D373" s="61"/>
      <c r="E373" s="84">
        <f>IFERROR(-VLOOKUP(B373,Calculations!$G$10:$N$448,8,FALSE),0)</f>
        <v>0</v>
      </c>
      <c r="F373" s="84"/>
      <c r="G373" s="61"/>
      <c r="H373" s="61" t="s">
        <v>102</v>
      </c>
      <c r="I373" s="61"/>
      <c r="J373" s="84">
        <f>K375</f>
        <v>0</v>
      </c>
      <c r="K373" s="84"/>
      <c r="L373" s="61"/>
      <c r="M373" s="61" t="s">
        <v>102</v>
      </c>
      <c r="N373" s="68"/>
      <c r="O373" s="84">
        <f>J373</f>
        <v>0</v>
      </c>
      <c r="P373" s="91"/>
    </row>
    <row r="374" spans="2:16" ht="15.75" hidden="1" x14ac:dyDescent="0.25">
      <c r="B374" s="74"/>
      <c r="C374" s="14" t="s">
        <v>33</v>
      </c>
      <c r="E374" s="86" t="str">
        <f>IFERROR(VLOOKUP(B373,Calculations!$G$10:$M$448,7,FALSE),0)</f>
        <v xml:space="preserve">  </v>
      </c>
      <c r="F374" s="86"/>
      <c r="H374" s="14" t="s">
        <v>35</v>
      </c>
      <c r="J374" s="86" t="str">
        <f>K376</f>
        <v xml:space="preserve">  </v>
      </c>
      <c r="K374" s="86"/>
      <c r="M374" s="14" t="s">
        <v>94</v>
      </c>
      <c r="N374" s="73"/>
      <c r="O374" s="86" t="str">
        <f>J374</f>
        <v xml:space="preserve">  </v>
      </c>
      <c r="P374" s="92"/>
    </row>
    <row r="375" spans="2:16" ht="15.75" hidden="1" x14ac:dyDescent="0.25">
      <c r="B375" s="74"/>
      <c r="C375" s="73"/>
      <c r="D375" s="14" t="s">
        <v>31</v>
      </c>
      <c r="E375" s="86"/>
      <c r="F375" s="86">
        <f>IFERROR(E373+E374,0)</f>
        <v>0</v>
      </c>
      <c r="H375" s="73"/>
      <c r="I375" s="14" t="s">
        <v>32</v>
      </c>
      <c r="J375" s="86"/>
      <c r="K375" s="86">
        <f>E373</f>
        <v>0</v>
      </c>
      <c r="M375" s="72"/>
      <c r="N375" s="14" t="s">
        <v>31</v>
      </c>
      <c r="O375" s="86"/>
      <c r="P375" s="92">
        <f>F375</f>
        <v>0</v>
      </c>
    </row>
    <row r="376" spans="2:16" ht="15.75" hidden="1" x14ac:dyDescent="0.25">
      <c r="B376" s="74"/>
      <c r="C376" s="73"/>
      <c r="E376" s="86"/>
      <c r="F376" s="86"/>
      <c r="H376" s="73"/>
      <c r="I376" s="14" t="s">
        <v>33</v>
      </c>
      <c r="J376" s="86"/>
      <c r="K376" s="86" t="str">
        <f>E374</f>
        <v xml:space="preserve">  </v>
      </c>
      <c r="M376" s="72"/>
      <c r="N376" s="73"/>
      <c r="O376" s="86"/>
      <c r="P376" s="92"/>
    </row>
    <row r="377" spans="2:16" ht="15.75" hidden="1" x14ac:dyDescent="0.25">
      <c r="B377" s="74"/>
      <c r="C377" s="73"/>
      <c r="E377" s="86"/>
      <c r="F377" s="86"/>
      <c r="H377" s="73"/>
      <c r="J377" s="86"/>
      <c r="K377" s="86"/>
      <c r="M377" s="72"/>
      <c r="N377" s="73"/>
      <c r="O377" s="86"/>
      <c r="P377" s="92"/>
    </row>
    <row r="378" spans="2:16" ht="15.75" hidden="1" x14ac:dyDescent="0.25">
      <c r="B378" s="70" t="str">
        <f>B373</f>
        <v xml:space="preserve">  </v>
      </c>
      <c r="C378" s="133" t="s">
        <v>34</v>
      </c>
      <c r="D378" s="133"/>
      <c r="E378" s="133"/>
      <c r="F378" s="133"/>
      <c r="H378" s="14" t="s">
        <v>103</v>
      </c>
      <c r="J378" s="86" t="str">
        <f>IFERROR(VLOOKUP(B378,Calculations!$Z$10:$AB$448,3,FALSE),0)</f>
        <v xml:space="preserve">  </v>
      </c>
      <c r="K378" s="86"/>
      <c r="M378" s="14" t="s">
        <v>104</v>
      </c>
      <c r="O378" s="86" t="str">
        <f>J378</f>
        <v xml:space="preserve">  </v>
      </c>
      <c r="P378" s="92"/>
    </row>
    <row r="379" spans="2:16" ht="15.75" hidden="1" x14ac:dyDescent="0.25">
      <c r="B379" s="74"/>
      <c r="C379" s="133"/>
      <c r="D379" s="133"/>
      <c r="E379" s="133"/>
      <c r="F379" s="133"/>
      <c r="H379" s="77"/>
      <c r="I379" s="14" t="s">
        <v>91</v>
      </c>
      <c r="J379" s="86"/>
      <c r="K379" s="86" t="str">
        <f>J378</f>
        <v xml:space="preserve">  </v>
      </c>
      <c r="M379" s="77"/>
      <c r="N379" s="14" t="s">
        <v>91</v>
      </c>
      <c r="O379" s="86"/>
      <c r="P379" s="92" t="str">
        <f>O378</f>
        <v xml:space="preserve">  </v>
      </c>
    </row>
    <row r="380" spans="2:16" ht="15.75" hidden="1" x14ac:dyDescent="0.25">
      <c r="B380" s="74"/>
      <c r="C380" s="133"/>
      <c r="D380" s="133"/>
      <c r="E380" s="133"/>
      <c r="F380" s="133"/>
      <c r="H380" s="77"/>
      <c r="J380" s="86"/>
      <c r="K380" s="86"/>
      <c r="M380" s="77"/>
      <c r="O380" s="86"/>
      <c r="P380" s="92"/>
    </row>
    <row r="381" spans="2:16" ht="15.75" hidden="1" x14ac:dyDescent="0.25">
      <c r="B381" s="74"/>
      <c r="C381" s="81"/>
      <c r="D381" s="81"/>
      <c r="E381" s="81"/>
      <c r="F381" s="81"/>
      <c r="H381" s="77"/>
      <c r="J381" s="86"/>
      <c r="K381" s="86"/>
      <c r="M381" s="77"/>
      <c r="O381" s="86"/>
      <c r="P381" s="92"/>
    </row>
    <row r="382" spans="2:16" ht="15.75" hidden="1" x14ac:dyDescent="0.25">
      <c r="B382" s="70" t="str">
        <f>B378</f>
        <v xml:space="preserve">  </v>
      </c>
      <c r="C382" s="14" t="s">
        <v>106</v>
      </c>
      <c r="E382" s="86" t="str">
        <f>IFERROR(VLOOKUP(B382,Calculations!$G$10:$W$448,17,FALSE),0)</f>
        <v xml:space="preserve">  </v>
      </c>
      <c r="F382" s="86"/>
      <c r="H382" s="133" t="s">
        <v>34</v>
      </c>
      <c r="I382" s="133"/>
      <c r="J382" s="133"/>
      <c r="K382" s="133"/>
      <c r="M382" s="14" t="s">
        <v>105</v>
      </c>
      <c r="O382" s="86" t="str">
        <f>E382</f>
        <v xml:space="preserve">  </v>
      </c>
      <c r="P382" s="92"/>
    </row>
    <row r="383" spans="2:16" ht="15.75" hidden="1" x14ac:dyDescent="0.25">
      <c r="B383" s="75"/>
      <c r="C383" s="82"/>
      <c r="D383" s="76" t="s">
        <v>31</v>
      </c>
      <c r="E383" s="89"/>
      <c r="F383" s="89" t="str">
        <f>E382</f>
        <v xml:space="preserve">  </v>
      </c>
      <c r="G383" s="76"/>
      <c r="H383" s="134"/>
      <c r="I383" s="134"/>
      <c r="J383" s="134"/>
      <c r="K383" s="134"/>
      <c r="L383" s="76"/>
      <c r="M383" s="82"/>
      <c r="N383" s="76" t="s">
        <v>31</v>
      </c>
      <c r="O383" s="89"/>
      <c r="P383" s="90" t="str">
        <f>O382</f>
        <v xml:space="preserve">  </v>
      </c>
    </row>
    <row r="384" spans="2:16" ht="15.75" hidden="1" x14ac:dyDescent="0.25">
      <c r="B384" s="60" t="str">
        <f>IFERROR(IF(EOMONTH(B382,1)&gt;Questionnaire!$I$9,"  ",EOMONTH(B382,1)),"  ")</f>
        <v xml:space="preserve">  </v>
      </c>
      <c r="C384" s="61" t="s">
        <v>32</v>
      </c>
      <c r="D384" s="61"/>
      <c r="E384" s="84">
        <f>IFERROR(-VLOOKUP(B384,Calculations!$G$10:$N$448,8,FALSE),0)</f>
        <v>0</v>
      </c>
      <c r="F384" s="84"/>
      <c r="G384" s="61"/>
      <c r="H384" s="61" t="s">
        <v>102</v>
      </c>
      <c r="I384" s="61"/>
      <c r="J384" s="84">
        <f>K386</f>
        <v>0</v>
      </c>
      <c r="K384" s="84"/>
      <c r="L384" s="61"/>
      <c r="M384" s="61" t="s">
        <v>102</v>
      </c>
      <c r="N384" s="68"/>
      <c r="O384" s="84">
        <f>J384</f>
        <v>0</v>
      </c>
      <c r="P384" s="91"/>
    </row>
    <row r="385" spans="2:16" ht="15.75" hidden="1" x14ac:dyDescent="0.25">
      <c r="B385" s="74"/>
      <c r="C385" s="14" t="s">
        <v>33</v>
      </c>
      <c r="E385" s="86" t="str">
        <f>IFERROR(VLOOKUP(B384,Calculations!$G$10:$M$448,7,FALSE),0)</f>
        <v xml:space="preserve">  </v>
      </c>
      <c r="F385" s="86"/>
      <c r="H385" s="14" t="s">
        <v>35</v>
      </c>
      <c r="J385" s="86">
        <f>K396</f>
        <v>0</v>
      </c>
      <c r="K385" s="86"/>
      <c r="M385" s="14" t="s">
        <v>94</v>
      </c>
      <c r="N385" s="73"/>
      <c r="O385" s="86">
        <f>J385</f>
        <v>0</v>
      </c>
      <c r="P385" s="92"/>
    </row>
    <row r="386" spans="2:16" ht="15.75" hidden="1" x14ac:dyDescent="0.25">
      <c r="B386" s="74"/>
      <c r="C386" s="73"/>
      <c r="D386" s="14" t="s">
        <v>31</v>
      </c>
      <c r="E386" s="86"/>
      <c r="F386" s="86">
        <f>IFERROR(E384+E385,0)</f>
        <v>0</v>
      </c>
      <c r="H386" s="73"/>
      <c r="I386" s="14" t="s">
        <v>32</v>
      </c>
      <c r="J386" s="86"/>
      <c r="K386" s="86">
        <f>E384</f>
        <v>0</v>
      </c>
      <c r="M386" s="72"/>
      <c r="N386" s="14" t="s">
        <v>31</v>
      </c>
      <c r="O386" s="86"/>
      <c r="P386" s="92">
        <f>F386</f>
        <v>0</v>
      </c>
    </row>
    <row r="387" spans="2:16" ht="15.75" hidden="1" x14ac:dyDescent="0.25">
      <c r="B387" s="74"/>
      <c r="C387" s="73"/>
      <c r="E387" s="86"/>
      <c r="F387" s="86"/>
      <c r="H387" s="73"/>
      <c r="I387" s="14" t="s">
        <v>33</v>
      </c>
      <c r="J387" s="86"/>
      <c r="K387" s="86" t="str">
        <f>E385</f>
        <v xml:space="preserve">  </v>
      </c>
      <c r="M387" s="72"/>
      <c r="N387" s="73"/>
      <c r="O387" s="86"/>
      <c r="P387" s="92"/>
    </row>
    <row r="388" spans="2:16" ht="15.75" hidden="1" x14ac:dyDescent="0.25">
      <c r="B388" s="74"/>
      <c r="C388" s="73"/>
      <c r="E388" s="86"/>
      <c r="F388" s="86"/>
      <c r="H388" s="73"/>
      <c r="J388" s="86"/>
      <c r="K388" s="86"/>
      <c r="M388" s="72"/>
      <c r="N388" s="73"/>
      <c r="O388" s="86"/>
      <c r="P388" s="92"/>
    </row>
    <row r="389" spans="2:16" ht="15.75" hidden="1" x14ac:dyDescent="0.25">
      <c r="B389" s="70" t="str">
        <f>B384</f>
        <v xml:space="preserve">  </v>
      </c>
      <c r="C389" s="133" t="s">
        <v>34</v>
      </c>
      <c r="D389" s="133"/>
      <c r="E389" s="133"/>
      <c r="F389" s="133"/>
      <c r="H389" s="14" t="s">
        <v>103</v>
      </c>
      <c r="J389" s="86" t="str">
        <f>IFERROR(VLOOKUP(B389,Calculations!$Z$10:$AB$448,3,FALSE),0)</f>
        <v xml:space="preserve">  </v>
      </c>
      <c r="K389" s="86"/>
      <c r="M389" s="14" t="s">
        <v>104</v>
      </c>
      <c r="O389" s="86" t="str">
        <f>J389</f>
        <v xml:space="preserve">  </v>
      </c>
      <c r="P389" s="92"/>
    </row>
    <row r="390" spans="2:16" ht="15.75" hidden="1" x14ac:dyDescent="0.25">
      <c r="B390" s="74"/>
      <c r="C390" s="133"/>
      <c r="D390" s="133"/>
      <c r="E390" s="133"/>
      <c r="F390" s="133"/>
      <c r="H390" s="77"/>
      <c r="I390" s="14" t="s">
        <v>91</v>
      </c>
      <c r="J390" s="86"/>
      <c r="K390" s="86" t="str">
        <f>J389</f>
        <v xml:space="preserve">  </v>
      </c>
      <c r="M390" s="77"/>
      <c r="N390" s="14" t="s">
        <v>91</v>
      </c>
      <c r="O390" s="86"/>
      <c r="P390" s="92" t="str">
        <f>O389</f>
        <v xml:space="preserve">  </v>
      </c>
    </row>
    <row r="391" spans="2:16" ht="15.75" hidden="1" x14ac:dyDescent="0.25">
      <c r="B391" s="74"/>
      <c r="C391" s="133"/>
      <c r="D391" s="133"/>
      <c r="E391" s="133"/>
      <c r="F391" s="133"/>
      <c r="H391" s="77"/>
      <c r="J391" s="86"/>
      <c r="K391" s="86"/>
      <c r="M391" s="77"/>
      <c r="O391" s="86"/>
      <c r="P391" s="92"/>
    </row>
    <row r="392" spans="2:16" ht="15.75" hidden="1" x14ac:dyDescent="0.25">
      <c r="B392" s="74"/>
      <c r="C392" s="81"/>
      <c r="D392" s="81"/>
      <c r="E392" s="81"/>
      <c r="F392" s="81"/>
      <c r="H392" s="77"/>
      <c r="J392" s="86"/>
      <c r="K392" s="86"/>
      <c r="M392" s="77"/>
      <c r="O392" s="86"/>
      <c r="P392" s="92"/>
    </row>
    <row r="393" spans="2:16" ht="15.75" hidden="1" x14ac:dyDescent="0.25">
      <c r="B393" s="70" t="str">
        <f>B389</f>
        <v xml:space="preserve">  </v>
      </c>
      <c r="C393" s="14" t="s">
        <v>106</v>
      </c>
      <c r="E393" s="86" t="str">
        <f>IFERROR(VLOOKUP(B393,Calculations!$G$10:$W$448,17,FALSE),0)</f>
        <v xml:space="preserve">  </v>
      </c>
      <c r="F393" s="86"/>
      <c r="H393" s="133" t="s">
        <v>34</v>
      </c>
      <c r="I393" s="133"/>
      <c r="J393" s="133"/>
      <c r="K393" s="133"/>
      <c r="M393" s="14" t="s">
        <v>105</v>
      </c>
      <c r="O393" s="86" t="str">
        <f>E393</f>
        <v xml:space="preserve">  </v>
      </c>
      <c r="P393" s="92"/>
    </row>
    <row r="394" spans="2:16" ht="15.75" hidden="1" x14ac:dyDescent="0.25">
      <c r="B394" s="75"/>
      <c r="C394" s="82"/>
      <c r="D394" s="76" t="s">
        <v>31</v>
      </c>
      <c r="E394" s="89"/>
      <c r="F394" s="89" t="str">
        <f>E393</f>
        <v xml:space="preserve">  </v>
      </c>
      <c r="G394" s="76"/>
      <c r="H394" s="134"/>
      <c r="I394" s="134"/>
      <c r="J394" s="134"/>
      <c r="K394" s="134"/>
      <c r="L394" s="76"/>
      <c r="M394" s="82"/>
      <c r="N394" s="76" t="s">
        <v>31</v>
      </c>
      <c r="O394" s="89"/>
      <c r="P394" s="90" t="str">
        <f>O393</f>
        <v xml:space="preserve">  </v>
      </c>
    </row>
    <row r="395" spans="2:16" ht="15.75" hidden="1" x14ac:dyDescent="0.25">
      <c r="B395" s="60" t="str">
        <f>IFERROR(IF(EOMONTH(B393,1)&gt;Questionnaire!$I$9,"  ",EOMONTH(B393,1)),"  ")</f>
        <v xml:space="preserve">  </v>
      </c>
      <c r="C395" s="61" t="s">
        <v>32</v>
      </c>
      <c r="D395" s="61"/>
      <c r="E395" s="84">
        <f>IFERROR(-VLOOKUP(B395,Calculations!$G$10:$N$448,8,FALSE),0)</f>
        <v>0</v>
      </c>
      <c r="F395" s="84"/>
      <c r="G395" s="61"/>
      <c r="H395" s="61" t="s">
        <v>102</v>
      </c>
      <c r="I395" s="61"/>
      <c r="J395" s="84">
        <f>K397</f>
        <v>0</v>
      </c>
      <c r="K395" s="84"/>
      <c r="L395" s="61"/>
      <c r="M395" s="61" t="s">
        <v>102</v>
      </c>
      <c r="N395" s="68"/>
      <c r="O395" s="84">
        <f>J395</f>
        <v>0</v>
      </c>
      <c r="P395" s="91"/>
    </row>
    <row r="396" spans="2:16" ht="15.75" hidden="1" x14ac:dyDescent="0.25">
      <c r="B396" s="74"/>
      <c r="C396" s="14" t="s">
        <v>33</v>
      </c>
      <c r="E396" s="86" t="str">
        <f>IFERROR(VLOOKUP(B395,Calculations!$G$10:$M$448,7,FALSE),0)</f>
        <v xml:space="preserve">  </v>
      </c>
      <c r="F396" s="86"/>
      <c r="H396" s="14" t="s">
        <v>35</v>
      </c>
      <c r="J396" s="86" t="str">
        <f>K398</f>
        <v xml:space="preserve">  </v>
      </c>
      <c r="K396" s="86"/>
      <c r="M396" s="14" t="s">
        <v>94</v>
      </c>
      <c r="N396" s="73"/>
      <c r="O396" s="86" t="str">
        <f>J396</f>
        <v xml:space="preserve">  </v>
      </c>
      <c r="P396" s="92"/>
    </row>
    <row r="397" spans="2:16" ht="15.75" hidden="1" x14ac:dyDescent="0.25">
      <c r="B397" s="74"/>
      <c r="C397" s="73"/>
      <c r="D397" s="14" t="s">
        <v>31</v>
      </c>
      <c r="E397" s="86"/>
      <c r="F397" s="86">
        <f>IFERROR(E395+E396,0)</f>
        <v>0</v>
      </c>
      <c r="H397" s="73"/>
      <c r="I397" s="14" t="s">
        <v>32</v>
      </c>
      <c r="J397" s="86"/>
      <c r="K397" s="86">
        <f>E395</f>
        <v>0</v>
      </c>
      <c r="M397" s="72"/>
      <c r="N397" s="14" t="s">
        <v>31</v>
      </c>
      <c r="O397" s="86"/>
      <c r="P397" s="92">
        <f>F397</f>
        <v>0</v>
      </c>
    </row>
    <row r="398" spans="2:16" ht="15.75" hidden="1" x14ac:dyDescent="0.25">
      <c r="B398" s="74"/>
      <c r="C398" s="73"/>
      <c r="E398" s="86"/>
      <c r="F398" s="86"/>
      <c r="H398" s="73"/>
      <c r="I398" s="14" t="s">
        <v>33</v>
      </c>
      <c r="J398" s="86"/>
      <c r="K398" s="86" t="str">
        <f>E396</f>
        <v xml:space="preserve">  </v>
      </c>
      <c r="M398" s="72"/>
      <c r="N398" s="73"/>
      <c r="O398" s="86"/>
      <c r="P398" s="92"/>
    </row>
    <row r="399" spans="2:16" ht="15.75" hidden="1" x14ac:dyDescent="0.25">
      <c r="B399" s="74"/>
      <c r="C399" s="73"/>
      <c r="E399" s="86"/>
      <c r="F399" s="86"/>
      <c r="H399" s="73"/>
      <c r="J399" s="86"/>
      <c r="K399" s="86"/>
      <c r="M399" s="72"/>
      <c r="N399" s="73"/>
      <c r="O399" s="86"/>
      <c r="P399" s="92"/>
    </row>
    <row r="400" spans="2:16" ht="15.75" hidden="1" x14ac:dyDescent="0.25">
      <c r="B400" s="70" t="str">
        <f>B395</f>
        <v xml:space="preserve">  </v>
      </c>
      <c r="C400" s="133" t="s">
        <v>34</v>
      </c>
      <c r="D400" s="133"/>
      <c r="E400" s="133"/>
      <c r="F400" s="133"/>
      <c r="H400" s="14" t="s">
        <v>103</v>
      </c>
      <c r="J400" s="86" t="str">
        <f>IFERROR(VLOOKUP(B400,Calculations!$Z$10:$AB$448,3,FALSE),0)</f>
        <v xml:space="preserve">  </v>
      </c>
      <c r="K400" s="86"/>
      <c r="M400" s="14" t="s">
        <v>104</v>
      </c>
      <c r="O400" s="86" t="str">
        <f>J400</f>
        <v xml:space="preserve">  </v>
      </c>
      <c r="P400" s="92"/>
    </row>
    <row r="401" spans="2:16" ht="15.75" hidden="1" x14ac:dyDescent="0.25">
      <c r="B401" s="74"/>
      <c r="C401" s="133"/>
      <c r="D401" s="133"/>
      <c r="E401" s="133"/>
      <c r="F401" s="133"/>
      <c r="H401" s="77"/>
      <c r="I401" s="14" t="s">
        <v>91</v>
      </c>
      <c r="J401" s="86"/>
      <c r="K401" s="86" t="str">
        <f>J400</f>
        <v xml:space="preserve">  </v>
      </c>
      <c r="M401" s="77"/>
      <c r="N401" s="14" t="s">
        <v>91</v>
      </c>
      <c r="O401" s="86"/>
      <c r="P401" s="92" t="str">
        <f>O400</f>
        <v xml:space="preserve">  </v>
      </c>
    </row>
    <row r="402" spans="2:16" ht="15.75" hidden="1" x14ac:dyDescent="0.25">
      <c r="B402" s="74"/>
      <c r="C402" s="133"/>
      <c r="D402" s="133"/>
      <c r="E402" s="133"/>
      <c r="F402" s="133"/>
      <c r="H402" s="77"/>
      <c r="J402" s="86"/>
      <c r="K402" s="86"/>
      <c r="M402" s="77"/>
      <c r="O402" s="86"/>
      <c r="P402" s="92"/>
    </row>
    <row r="403" spans="2:16" ht="15.75" hidden="1" x14ac:dyDescent="0.25">
      <c r="B403" s="74"/>
      <c r="C403" s="81"/>
      <c r="D403" s="81"/>
      <c r="E403" s="81"/>
      <c r="F403" s="81"/>
      <c r="H403" s="77"/>
      <c r="J403" s="86"/>
      <c r="K403" s="86"/>
      <c r="M403" s="77"/>
      <c r="O403" s="86"/>
      <c r="P403" s="92"/>
    </row>
    <row r="404" spans="2:16" ht="15.75" hidden="1" x14ac:dyDescent="0.25">
      <c r="B404" s="70" t="str">
        <f>B400</f>
        <v xml:space="preserve">  </v>
      </c>
      <c r="C404" s="14" t="s">
        <v>106</v>
      </c>
      <c r="E404" s="86" t="str">
        <f>IFERROR(VLOOKUP(B404,Calculations!$G$10:$W$448,17,FALSE),0)</f>
        <v xml:space="preserve">  </v>
      </c>
      <c r="F404" s="86"/>
      <c r="H404" s="133" t="s">
        <v>34</v>
      </c>
      <c r="I404" s="133"/>
      <c r="J404" s="133"/>
      <c r="K404" s="133"/>
      <c r="M404" s="14" t="s">
        <v>105</v>
      </c>
      <c r="O404" s="86" t="str">
        <f>E404</f>
        <v xml:space="preserve">  </v>
      </c>
      <c r="P404" s="92"/>
    </row>
    <row r="405" spans="2:16" ht="15.75" hidden="1" x14ac:dyDescent="0.25">
      <c r="B405" s="75"/>
      <c r="C405" s="82"/>
      <c r="D405" s="76" t="s">
        <v>31</v>
      </c>
      <c r="E405" s="89"/>
      <c r="F405" s="89" t="str">
        <f>E404</f>
        <v xml:space="preserve">  </v>
      </c>
      <c r="G405" s="76"/>
      <c r="H405" s="134"/>
      <c r="I405" s="134"/>
      <c r="J405" s="134"/>
      <c r="K405" s="134"/>
      <c r="L405" s="76"/>
      <c r="M405" s="82"/>
      <c r="N405" s="76" t="s">
        <v>31</v>
      </c>
      <c r="O405" s="89"/>
      <c r="P405" s="90" t="str">
        <f>O404</f>
        <v xml:space="preserve">  </v>
      </c>
    </row>
    <row r="406" spans="2:16" ht="15.75" hidden="1" x14ac:dyDescent="0.25">
      <c r="B406" s="60" t="str">
        <f>IFERROR(IF(EOMONTH(B404,1)&gt;Questionnaire!$I$9,"  ",EOMONTH(B404,1)),"  ")</f>
        <v xml:space="preserve">  </v>
      </c>
      <c r="C406" s="61" t="s">
        <v>32</v>
      </c>
      <c r="D406" s="61"/>
      <c r="E406" s="84">
        <f>IFERROR(-VLOOKUP(B406,Calculations!$G$10:$N$448,8,FALSE),0)</f>
        <v>0</v>
      </c>
      <c r="F406" s="84"/>
      <c r="G406" s="61"/>
      <c r="H406" s="61" t="s">
        <v>102</v>
      </c>
      <c r="I406" s="61"/>
      <c r="J406" s="84">
        <f>K408</f>
        <v>0</v>
      </c>
      <c r="K406" s="84"/>
      <c r="L406" s="61"/>
      <c r="M406" s="61" t="s">
        <v>102</v>
      </c>
      <c r="N406" s="68"/>
      <c r="O406" s="84">
        <f>J406</f>
        <v>0</v>
      </c>
      <c r="P406" s="91"/>
    </row>
    <row r="407" spans="2:16" ht="15.75" hidden="1" x14ac:dyDescent="0.25">
      <c r="B407" s="74"/>
      <c r="C407" s="14" t="s">
        <v>33</v>
      </c>
      <c r="E407" s="86" t="str">
        <f>IFERROR(VLOOKUP(B406,Calculations!$G$10:$M$448,7,FALSE),0)</f>
        <v xml:space="preserve">  </v>
      </c>
      <c r="F407" s="86"/>
      <c r="H407" s="14" t="s">
        <v>35</v>
      </c>
      <c r="J407" s="86" t="str">
        <f>K409</f>
        <v xml:space="preserve">  </v>
      </c>
      <c r="K407" s="86"/>
      <c r="M407" s="14" t="s">
        <v>94</v>
      </c>
      <c r="N407" s="73"/>
      <c r="O407" s="86" t="str">
        <f>J407</f>
        <v xml:space="preserve">  </v>
      </c>
      <c r="P407" s="92"/>
    </row>
    <row r="408" spans="2:16" ht="15.75" hidden="1" x14ac:dyDescent="0.25">
      <c r="B408" s="74"/>
      <c r="C408" s="73"/>
      <c r="D408" s="14" t="s">
        <v>31</v>
      </c>
      <c r="E408" s="86"/>
      <c r="F408" s="86">
        <f>IFERROR(E406+E407,0)</f>
        <v>0</v>
      </c>
      <c r="H408" s="73"/>
      <c r="I408" s="14" t="s">
        <v>32</v>
      </c>
      <c r="J408" s="86"/>
      <c r="K408" s="86">
        <f>E406</f>
        <v>0</v>
      </c>
      <c r="M408" s="72"/>
      <c r="N408" s="14" t="s">
        <v>31</v>
      </c>
      <c r="O408" s="86"/>
      <c r="P408" s="92">
        <f>F408</f>
        <v>0</v>
      </c>
    </row>
    <row r="409" spans="2:16" ht="15.75" hidden="1" x14ac:dyDescent="0.25">
      <c r="B409" s="74"/>
      <c r="C409" s="73"/>
      <c r="E409" s="86"/>
      <c r="F409" s="86"/>
      <c r="H409" s="73"/>
      <c r="I409" s="14" t="s">
        <v>33</v>
      </c>
      <c r="J409" s="86"/>
      <c r="K409" s="86" t="str">
        <f>E407</f>
        <v xml:space="preserve">  </v>
      </c>
      <c r="M409" s="72"/>
      <c r="N409" s="73"/>
      <c r="O409" s="86"/>
      <c r="P409" s="92"/>
    </row>
    <row r="410" spans="2:16" ht="15.75" hidden="1" x14ac:dyDescent="0.25">
      <c r="B410" s="74"/>
      <c r="C410" s="73"/>
      <c r="E410" s="86"/>
      <c r="F410" s="86"/>
      <c r="H410" s="73"/>
      <c r="J410" s="86"/>
      <c r="K410" s="86"/>
      <c r="M410" s="72"/>
      <c r="N410" s="73"/>
      <c r="O410" s="86"/>
      <c r="P410" s="92"/>
    </row>
    <row r="411" spans="2:16" ht="15.75" hidden="1" x14ac:dyDescent="0.25">
      <c r="B411" s="70" t="str">
        <f>B406</f>
        <v xml:space="preserve">  </v>
      </c>
      <c r="C411" s="133" t="s">
        <v>34</v>
      </c>
      <c r="D411" s="133"/>
      <c r="E411" s="133"/>
      <c r="F411" s="133"/>
      <c r="H411" s="14" t="s">
        <v>103</v>
      </c>
      <c r="J411" s="86" t="str">
        <f>IFERROR(VLOOKUP(B411,Calculations!$Z$10:$AB$448,3,FALSE),0)</f>
        <v xml:space="preserve">  </v>
      </c>
      <c r="K411" s="86"/>
      <c r="M411" s="14" t="s">
        <v>104</v>
      </c>
      <c r="O411" s="86" t="str">
        <f>J411</f>
        <v xml:space="preserve">  </v>
      </c>
      <c r="P411" s="92"/>
    </row>
    <row r="412" spans="2:16" ht="15.75" hidden="1" x14ac:dyDescent="0.25">
      <c r="B412" s="74"/>
      <c r="C412" s="133"/>
      <c r="D412" s="133"/>
      <c r="E412" s="133"/>
      <c r="F412" s="133"/>
      <c r="H412" s="77"/>
      <c r="I412" s="14" t="s">
        <v>91</v>
      </c>
      <c r="J412" s="86"/>
      <c r="K412" s="86" t="str">
        <f>J411</f>
        <v xml:space="preserve">  </v>
      </c>
      <c r="M412" s="77"/>
      <c r="N412" s="14" t="s">
        <v>91</v>
      </c>
      <c r="O412" s="86"/>
      <c r="P412" s="92" t="str">
        <f>O411</f>
        <v xml:space="preserve">  </v>
      </c>
    </row>
    <row r="413" spans="2:16" ht="15.75" hidden="1" x14ac:dyDescent="0.25">
      <c r="B413" s="74"/>
      <c r="C413" s="133"/>
      <c r="D413" s="133"/>
      <c r="E413" s="133"/>
      <c r="F413" s="133"/>
      <c r="H413" s="77"/>
      <c r="J413" s="86"/>
      <c r="K413" s="86"/>
      <c r="M413" s="77"/>
      <c r="O413" s="86"/>
      <c r="P413" s="92"/>
    </row>
    <row r="414" spans="2:16" ht="15.75" hidden="1" x14ac:dyDescent="0.25">
      <c r="B414" s="74"/>
      <c r="C414" s="81"/>
      <c r="D414" s="81"/>
      <c r="E414" s="81"/>
      <c r="F414" s="81"/>
      <c r="H414" s="77"/>
      <c r="J414" s="86"/>
      <c r="K414" s="86"/>
      <c r="M414" s="77"/>
      <c r="O414" s="86"/>
      <c r="P414" s="92"/>
    </row>
    <row r="415" spans="2:16" ht="15.75" hidden="1" x14ac:dyDescent="0.25">
      <c r="B415" s="70" t="str">
        <f>B411</f>
        <v xml:space="preserve">  </v>
      </c>
      <c r="C415" s="14" t="s">
        <v>106</v>
      </c>
      <c r="E415" s="86" t="str">
        <f>IFERROR(VLOOKUP(B415,Calculations!$G$10:$W$448,17,FALSE),0)</f>
        <v xml:space="preserve">  </v>
      </c>
      <c r="F415" s="86"/>
      <c r="H415" s="133" t="s">
        <v>34</v>
      </c>
      <c r="I415" s="133"/>
      <c r="J415" s="133"/>
      <c r="K415" s="133"/>
      <c r="M415" s="14" t="s">
        <v>105</v>
      </c>
      <c r="O415" s="86" t="str">
        <f>E415</f>
        <v xml:space="preserve">  </v>
      </c>
      <c r="P415" s="92"/>
    </row>
    <row r="416" spans="2:16" ht="15.75" hidden="1" x14ac:dyDescent="0.25">
      <c r="B416" s="75"/>
      <c r="C416" s="82"/>
      <c r="D416" s="76" t="s">
        <v>31</v>
      </c>
      <c r="E416" s="89"/>
      <c r="F416" s="89" t="str">
        <f>E415</f>
        <v xml:space="preserve">  </v>
      </c>
      <c r="G416" s="76"/>
      <c r="H416" s="134"/>
      <c r="I416" s="134"/>
      <c r="J416" s="134"/>
      <c r="K416" s="134"/>
      <c r="L416" s="76"/>
      <c r="M416" s="82"/>
      <c r="N416" s="76" t="s">
        <v>31</v>
      </c>
      <c r="O416" s="89"/>
      <c r="P416" s="90" t="str">
        <f>O415</f>
        <v xml:space="preserve">  </v>
      </c>
    </row>
    <row r="417" spans="2:16" ht="15.75" hidden="1" x14ac:dyDescent="0.25">
      <c r="B417" s="60" t="str">
        <f>IFERROR(IF(EOMONTH(B415,1)&gt;Questionnaire!$I$9,"  ",EOMONTH(B415,1)),"  ")</f>
        <v xml:space="preserve">  </v>
      </c>
      <c r="C417" s="61" t="s">
        <v>32</v>
      </c>
      <c r="D417" s="61"/>
      <c r="E417" s="84">
        <f>IFERROR(-VLOOKUP(B417,Calculations!$G$10:$N$448,8,FALSE),0)</f>
        <v>0</v>
      </c>
      <c r="F417" s="84"/>
      <c r="G417" s="61"/>
      <c r="H417" s="61" t="s">
        <v>102</v>
      </c>
      <c r="I417" s="61"/>
      <c r="J417" s="84">
        <f>K419</f>
        <v>0</v>
      </c>
      <c r="K417" s="84"/>
      <c r="L417" s="61"/>
      <c r="M417" s="61" t="s">
        <v>102</v>
      </c>
      <c r="N417" s="68"/>
      <c r="O417" s="84">
        <f>J417</f>
        <v>0</v>
      </c>
      <c r="P417" s="91"/>
    </row>
    <row r="418" spans="2:16" ht="15.75" hidden="1" x14ac:dyDescent="0.25">
      <c r="B418" s="74"/>
      <c r="C418" s="14" t="s">
        <v>33</v>
      </c>
      <c r="E418" s="86" t="str">
        <f>IFERROR(VLOOKUP(B417,Calculations!$G$10:$M$448,7,FALSE),0)</f>
        <v xml:space="preserve">  </v>
      </c>
      <c r="F418" s="86"/>
      <c r="H418" s="14" t="s">
        <v>35</v>
      </c>
      <c r="J418" s="86" t="str">
        <f>K420</f>
        <v xml:space="preserve">  </v>
      </c>
      <c r="K418" s="86"/>
      <c r="M418" s="14" t="s">
        <v>94</v>
      </c>
      <c r="N418" s="73"/>
      <c r="O418" s="86" t="str">
        <f>J418</f>
        <v xml:space="preserve">  </v>
      </c>
      <c r="P418" s="92"/>
    </row>
    <row r="419" spans="2:16" ht="15.75" hidden="1" x14ac:dyDescent="0.25">
      <c r="B419" s="74"/>
      <c r="C419" s="73"/>
      <c r="D419" s="14" t="s">
        <v>31</v>
      </c>
      <c r="E419" s="86"/>
      <c r="F419" s="86">
        <f>IFERROR(E417+E418,0)</f>
        <v>0</v>
      </c>
      <c r="H419" s="73"/>
      <c r="I419" s="14" t="s">
        <v>32</v>
      </c>
      <c r="J419" s="86"/>
      <c r="K419" s="86">
        <f>E417</f>
        <v>0</v>
      </c>
      <c r="M419" s="72"/>
      <c r="N419" s="14" t="s">
        <v>31</v>
      </c>
      <c r="O419" s="86"/>
      <c r="P419" s="92">
        <f>F419</f>
        <v>0</v>
      </c>
    </row>
    <row r="420" spans="2:16" ht="15.75" hidden="1" x14ac:dyDescent="0.25">
      <c r="B420" s="74"/>
      <c r="C420" s="73"/>
      <c r="E420" s="86"/>
      <c r="F420" s="86"/>
      <c r="H420" s="73"/>
      <c r="I420" s="14" t="s">
        <v>33</v>
      </c>
      <c r="J420" s="86"/>
      <c r="K420" s="86" t="str">
        <f>E418</f>
        <v xml:space="preserve">  </v>
      </c>
      <c r="M420" s="72"/>
      <c r="N420" s="73"/>
      <c r="O420" s="86"/>
      <c r="P420" s="92"/>
    </row>
    <row r="421" spans="2:16" ht="15.75" hidden="1" x14ac:dyDescent="0.25">
      <c r="B421" s="74"/>
      <c r="C421" s="73"/>
      <c r="E421" s="86"/>
      <c r="F421" s="86"/>
      <c r="H421" s="73"/>
      <c r="J421" s="86"/>
      <c r="K421" s="86"/>
      <c r="M421" s="72"/>
      <c r="N421" s="73"/>
      <c r="O421" s="86"/>
      <c r="P421" s="92"/>
    </row>
    <row r="422" spans="2:16" ht="15.75" hidden="1" x14ac:dyDescent="0.25">
      <c r="B422" s="70" t="str">
        <f>B417</f>
        <v xml:space="preserve">  </v>
      </c>
      <c r="C422" s="133" t="s">
        <v>34</v>
      </c>
      <c r="D422" s="133"/>
      <c r="E422" s="133"/>
      <c r="F422" s="133"/>
      <c r="H422" s="14" t="s">
        <v>103</v>
      </c>
      <c r="J422" s="86" t="str">
        <f>IFERROR(VLOOKUP(B422,Calculations!$Z$10:$AB$448,3,FALSE),0)</f>
        <v xml:space="preserve">  </v>
      </c>
      <c r="K422" s="86"/>
      <c r="M422" s="14" t="s">
        <v>104</v>
      </c>
      <c r="O422" s="86" t="str">
        <f>J422</f>
        <v xml:space="preserve">  </v>
      </c>
      <c r="P422" s="92"/>
    </row>
    <row r="423" spans="2:16" ht="15.75" hidden="1" x14ac:dyDescent="0.25">
      <c r="B423" s="74"/>
      <c r="C423" s="133"/>
      <c r="D423" s="133"/>
      <c r="E423" s="133"/>
      <c r="F423" s="133"/>
      <c r="H423" s="77"/>
      <c r="I423" s="14" t="s">
        <v>91</v>
      </c>
      <c r="J423" s="86"/>
      <c r="K423" s="86" t="str">
        <f>J422</f>
        <v xml:space="preserve">  </v>
      </c>
      <c r="M423" s="77"/>
      <c r="N423" s="14" t="s">
        <v>91</v>
      </c>
      <c r="O423" s="86"/>
      <c r="P423" s="92" t="str">
        <f>O422</f>
        <v xml:space="preserve">  </v>
      </c>
    </row>
    <row r="424" spans="2:16" ht="15.75" hidden="1" x14ac:dyDescent="0.25">
      <c r="B424" s="74"/>
      <c r="C424" s="133"/>
      <c r="D424" s="133"/>
      <c r="E424" s="133"/>
      <c r="F424" s="133"/>
      <c r="H424" s="77"/>
      <c r="J424" s="86"/>
      <c r="K424" s="86"/>
      <c r="M424" s="77"/>
      <c r="O424" s="86"/>
      <c r="P424" s="92"/>
    </row>
    <row r="425" spans="2:16" ht="15.75" hidden="1" x14ac:dyDescent="0.25">
      <c r="B425" s="74"/>
      <c r="C425" s="81"/>
      <c r="D425" s="81"/>
      <c r="E425" s="81"/>
      <c r="F425" s="81"/>
      <c r="H425" s="77"/>
      <c r="J425" s="86"/>
      <c r="K425" s="86"/>
      <c r="M425" s="77"/>
      <c r="O425" s="86"/>
      <c r="P425" s="92"/>
    </row>
    <row r="426" spans="2:16" ht="15.75" hidden="1" x14ac:dyDescent="0.25">
      <c r="B426" s="70" t="str">
        <f>B422</f>
        <v xml:space="preserve">  </v>
      </c>
      <c r="C426" s="14" t="s">
        <v>106</v>
      </c>
      <c r="E426" s="86" t="str">
        <f>IFERROR(VLOOKUP(B426,Calculations!$G$10:$W$448,17,FALSE),0)</f>
        <v xml:space="preserve">  </v>
      </c>
      <c r="F426" s="86"/>
      <c r="H426" s="133" t="s">
        <v>34</v>
      </c>
      <c r="I426" s="133"/>
      <c r="J426" s="133"/>
      <c r="K426" s="133"/>
      <c r="M426" s="14" t="s">
        <v>105</v>
      </c>
      <c r="O426" s="86" t="str">
        <f>E426</f>
        <v xml:space="preserve">  </v>
      </c>
      <c r="P426" s="92"/>
    </row>
    <row r="427" spans="2:16" ht="15.75" hidden="1" x14ac:dyDescent="0.25">
      <c r="B427" s="75"/>
      <c r="C427" s="82"/>
      <c r="D427" s="76" t="s">
        <v>31</v>
      </c>
      <c r="E427" s="89"/>
      <c r="F427" s="89" t="str">
        <f>E426</f>
        <v xml:space="preserve">  </v>
      </c>
      <c r="G427" s="76"/>
      <c r="H427" s="134"/>
      <c r="I427" s="134"/>
      <c r="J427" s="134"/>
      <c r="K427" s="134"/>
      <c r="L427" s="76"/>
      <c r="M427" s="82"/>
      <c r="N427" s="76" t="s">
        <v>31</v>
      </c>
      <c r="O427" s="89"/>
      <c r="P427" s="90" t="str">
        <f>O426</f>
        <v xml:space="preserve">  </v>
      </c>
    </row>
    <row r="428" spans="2:16" ht="15.75" hidden="1" x14ac:dyDescent="0.25">
      <c r="B428" s="60" t="str">
        <f>IFERROR(IF(EOMONTH(B426,1)&gt;Questionnaire!$I$9,"  ",EOMONTH(B426,1)),"  ")</f>
        <v xml:space="preserve">  </v>
      </c>
      <c r="C428" s="61" t="s">
        <v>32</v>
      </c>
      <c r="D428" s="61"/>
      <c r="E428" s="84">
        <f>IFERROR(-VLOOKUP(B428,Calculations!$G$10:$N$448,8,FALSE),0)</f>
        <v>0</v>
      </c>
      <c r="F428" s="84"/>
      <c r="G428" s="61"/>
      <c r="H428" s="61" t="s">
        <v>102</v>
      </c>
      <c r="I428" s="61"/>
      <c r="J428" s="84">
        <f>K430</f>
        <v>0</v>
      </c>
      <c r="K428" s="84"/>
      <c r="L428" s="61"/>
      <c r="M428" s="61" t="s">
        <v>102</v>
      </c>
      <c r="N428" s="68"/>
      <c r="O428" s="84">
        <f>J428</f>
        <v>0</v>
      </c>
      <c r="P428" s="91"/>
    </row>
    <row r="429" spans="2:16" ht="15.75" hidden="1" x14ac:dyDescent="0.25">
      <c r="B429" s="74"/>
      <c r="C429" s="14" t="s">
        <v>33</v>
      </c>
      <c r="E429" s="86" t="str">
        <f>IFERROR(VLOOKUP(B428,Calculations!$G$10:$M$448,7,FALSE),0)</f>
        <v xml:space="preserve">  </v>
      </c>
      <c r="F429" s="86"/>
      <c r="H429" s="14" t="s">
        <v>35</v>
      </c>
      <c r="J429" s="86" t="str">
        <f>K431</f>
        <v xml:space="preserve">  </v>
      </c>
      <c r="K429" s="86"/>
      <c r="M429" s="14" t="s">
        <v>94</v>
      </c>
      <c r="N429" s="73"/>
      <c r="O429" s="86" t="str">
        <f>J429</f>
        <v xml:space="preserve">  </v>
      </c>
      <c r="P429" s="92"/>
    </row>
    <row r="430" spans="2:16" ht="15.75" hidden="1" x14ac:dyDescent="0.25">
      <c r="B430" s="74"/>
      <c r="C430" s="73"/>
      <c r="D430" s="14" t="s">
        <v>31</v>
      </c>
      <c r="E430" s="86"/>
      <c r="F430" s="86">
        <f>IFERROR(E428+E429,0)</f>
        <v>0</v>
      </c>
      <c r="H430" s="73"/>
      <c r="I430" s="14" t="s">
        <v>32</v>
      </c>
      <c r="J430" s="86"/>
      <c r="K430" s="86">
        <f>E428</f>
        <v>0</v>
      </c>
      <c r="M430" s="72"/>
      <c r="N430" s="14" t="s">
        <v>31</v>
      </c>
      <c r="O430" s="86"/>
      <c r="P430" s="92">
        <f>F430</f>
        <v>0</v>
      </c>
    </row>
    <row r="431" spans="2:16" ht="15.75" hidden="1" x14ac:dyDescent="0.25">
      <c r="B431" s="74"/>
      <c r="C431" s="73"/>
      <c r="E431" s="86"/>
      <c r="F431" s="86"/>
      <c r="H431" s="73"/>
      <c r="I431" s="14" t="s">
        <v>33</v>
      </c>
      <c r="J431" s="86"/>
      <c r="K431" s="86" t="str">
        <f>E429</f>
        <v xml:space="preserve">  </v>
      </c>
      <c r="M431" s="72"/>
      <c r="N431" s="73"/>
      <c r="O431" s="86"/>
      <c r="P431" s="92"/>
    </row>
    <row r="432" spans="2:16" ht="15.75" hidden="1" x14ac:dyDescent="0.25">
      <c r="B432" s="74"/>
      <c r="C432" s="73"/>
      <c r="E432" s="86"/>
      <c r="F432" s="86"/>
      <c r="H432" s="73"/>
      <c r="J432" s="86"/>
      <c r="K432" s="86"/>
      <c r="M432" s="72"/>
      <c r="N432" s="73"/>
      <c r="O432" s="86"/>
      <c r="P432" s="92"/>
    </row>
    <row r="433" spans="2:16" ht="15.75" hidden="1" x14ac:dyDescent="0.25">
      <c r="B433" s="70" t="str">
        <f>B428</f>
        <v xml:space="preserve">  </v>
      </c>
      <c r="C433" s="133" t="s">
        <v>34</v>
      </c>
      <c r="D433" s="133"/>
      <c r="E433" s="133"/>
      <c r="F433" s="133"/>
      <c r="H433" s="14" t="s">
        <v>103</v>
      </c>
      <c r="J433" s="86" t="str">
        <f>IFERROR(VLOOKUP(B433,Calculations!$Z$10:$AB$448,3,FALSE),0)</f>
        <v xml:space="preserve">  </v>
      </c>
      <c r="K433" s="86"/>
      <c r="M433" s="14" t="s">
        <v>104</v>
      </c>
      <c r="O433" s="86" t="str">
        <f>J433</f>
        <v xml:space="preserve">  </v>
      </c>
      <c r="P433" s="92"/>
    </row>
    <row r="434" spans="2:16" ht="15.75" hidden="1" x14ac:dyDescent="0.25">
      <c r="B434" s="74"/>
      <c r="C434" s="133"/>
      <c r="D434" s="133"/>
      <c r="E434" s="133"/>
      <c r="F434" s="133"/>
      <c r="H434" s="77"/>
      <c r="I434" s="14" t="s">
        <v>91</v>
      </c>
      <c r="J434" s="86"/>
      <c r="K434" s="86" t="str">
        <f>J433</f>
        <v xml:space="preserve">  </v>
      </c>
      <c r="M434" s="77"/>
      <c r="N434" s="14" t="s">
        <v>91</v>
      </c>
      <c r="O434" s="86"/>
      <c r="P434" s="92" t="str">
        <f>O433</f>
        <v xml:space="preserve">  </v>
      </c>
    </row>
    <row r="435" spans="2:16" ht="15.75" hidden="1" x14ac:dyDescent="0.25">
      <c r="B435" s="74"/>
      <c r="C435" s="133"/>
      <c r="D435" s="133"/>
      <c r="E435" s="133"/>
      <c r="F435" s="133"/>
      <c r="H435" s="77"/>
      <c r="J435" s="86"/>
      <c r="K435" s="86"/>
      <c r="M435" s="77"/>
      <c r="O435" s="86"/>
      <c r="P435" s="92"/>
    </row>
    <row r="436" spans="2:16" ht="15.75" hidden="1" x14ac:dyDescent="0.25">
      <c r="B436" s="74"/>
      <c r="C436" s="81"/>
      <c r="D436" s="81"/>
      <c r="E436" s="81"/>
      <c r="F436" s="81"/>
      <c r="H436" s="77"/>
      <c r="J436" s="86"/>
      <c r="K436" s="86"/>
      <c r="M436" s="77"/>
      <c r="O436" s="86"/>
      <c r="P436" s="92"/>
    </row>
    <row r="437" spans="2:16" ht="15.75" hidden="1" x14ac:dyDescent="0.25">
      <c r="B437" s="70" t="str">
        <f>B433</f>
        <v xml:space="preserve">  </v>
      </c>
      <c r="C437" s="14" t="s">
        <v>106</v>
      </c>
      <c r="E437" s="86" t="str">
        <f>IFERROR(VLOOKUP(B437,Calculations!$G$10:$W$448,17,FALSE),0)</f>
        <v xml:space="preserve">  </v>
      </c>
      <c r="F437" s="86"/>
      <c r="H437" s="133" t="s">
        <v>34</v>
      </c>
      <c r="I437" s="133"/>
      <c r="J437" s="133"/>
      <c r="K437" s="133"/>
      <c r="M437" s="14" t="s">
        <v>105</v>
      </c>
      <c r="O437" s="86" t="str">
        <f>E437</f>
        <v xml:space="preserve">  </v>
      </c>
      <c r="P437" s="92"/>
    </row>
    <row r="438" spans="2:16" ht="15.75" hidden="1" x14ac:dyDescent="0.25">
      <c r="B438" s="75"/>
      <c r="C438" s="82"/>
      <c r="D438" s="76" t="s">
        <v>31</v>
      </c>
      <c r="E438" s="89"/>
      <c r="F438" s="89" t="str">
        <f>E437</f>
        <v xml:space="preserve">  </v>
      </c>
      <c r="G438" s="76"/>
      <c r="H438" s="134"/>
      <c r="I438" s="134"/>
      <c r="J438" s="134"/>
      <c r="K438" s="134"/>
      <c r="L438" s="76"/>
      <c r="M438" s="82"/>
      <c r="N438" s="76" t="s">
        <v>31</v>
      </c>
      <c r="O438" s="89"/>
      <c r="P438" s="90" t="str">
        <f>O437</f>
        <v xml:space="preserve">  </v>
      </c>
    </row>
    <row r="439" spans="2:16" ht="15.75" hidden="1" x14ac:dyDescent="0.25">
      <c r="B439" s="60" t="str">
        <f>IFERROR(IF(EOMONTH(B437,1)&gt;Questionnaire!$I$9,"  ",EOMONTH(B437,1)),"  ")</f>
        <v xml:space="preserve">  </v>
      </c>
      <c r="C439" s="61" t="s">
        <v>32</v>
      </c>
      <c r="D439" s="61"/>
      <c r="E439" s="84">
        <f>IFERROR(-VLOOKUP(B439,Calculations!$G$10:$N$448,8,FALSE),0)</f>
        <v>0</v>
      </c>
      <c r="F439" s="84"/>
      <c r="G439" s="61"/>
      <c r="H439" s="61" t="s">
        <v>102</v>
      </c>
      <c r="I439" s="61"/>
      <c r="J439" s="84">
        <f>K441</f>
        <v>0</v>
      </c>
      <c r="K439" s="84"/>
      <c r="L439" s="61"/>
      <c r="M439" s="61" t="s">
        <v>102</v>
      </c>
      <c r="N439" s="68"/>
      <c r="O439" s="84">
        <f>J439</f>
        <v>0</v>
      </c>
      <c r="P439" s="91"/>
    </row>
    <row r="440" spans="2:16" ht="15.75" hidden="1" x14ac:dyDescent="0.25">
      <c r="B440" s="74"/>
      <c r="C440" s="14" t="s">
        <v>33</v>
      </c>
      <c r="E440" s="86" t="str">
        <f>IFERROR(VLOOKUP(B439,Calculations!$G$10:$M$448,7,FALSE),0)</f>
        <v xml:space="preserve">  </v>
      </c>
      <c r="F440" s="86"/>
      <c r="H440" s="14" t="s">
        <v>35</v>
      </c>
      <c r="J440" s="86" t="str">
        <f>K442</f>
        <v xml:space="preserve">  </v>
      </c>
      <c r="K440" s="86"/>
      <c r="M440" s="14" t="s">
        <v>94</v>
      </c>
      <c r="N440" s="73"/>
      <c r="O440" s="86" t="str">
        <f>J440</f>
        <v xml:space="preserve">  </v>
      </c>
      <c r="P440" s="92"/>
    </row>
    <row r="441" spans="2:16" ht="15.75" hidden="1" x14ac:dyDescent="0.25">
      <c r="B441" s="74"/>
      <c r="C441" s="73"/>
      <c r="D441" s="14" t="s">
        <v>31</v>
      </c>
      <c r="E441" s="86"/>
      <c r="F441" s="86">
        <f>IFERROR(E439+E440,0)</f>
        <v>0</v>
      </c>
      <c r="H441" s="73"/>
      <c r="I441" s="14" t="s">
        <v>32</v>
      </c>
      <c r="J441" s="86"/>
      <c r="K441" s="86">
        <f>E439</f>
        <v>0</v>
      </c>
      <c r="M441" s="72"/>
      <c r="N441" s="14" t="s">
        <v>31</v>
      </c>
      <c r="O441" s="86"/>
      <c r="P441" s="92">
        <f>F441</f>
        <v>0</v>
      </c>
    </row>
    <row r="442" spans="2:16" ht="15.75" hidden="1" x14ac:dyDescent="0.25">
      <c r="B442" s="74"/>
      <c r="C442" s="73"/>
      <c r="E442" s="86"/>
      <c r="F442" s="86"/>
      <c r="H442" s="73"/>
      <c r="I442" s="14" t="s">
        <v>33</v>
      </c>
      <c r="J442" s="86"/>
      <c r="K442" s="86" t="str">
        <f>E440</f>
        <v xml:space="preserve">  </v>
      </c>
      <c r="M442" s="72"/>
      <c r="N442" s="73"/>
      <c r="O442" s="86"/>
      <c r="P442" s="92"/>
    </row>
    <row r="443" spans="2:16" ht="15.75" hidden="1" x14ac:dyDescent="0.25">
      <c r="B443" s="74"/>
      <c r="C443" s="73"/>
      <c r="E443" s="86"/>
      <c r="F443" s="86"/>
      <c r="H443" s="73"/>
      <c r="J443" s="86"/>
      <c r="K443" s="86"/>
      <c r="M443" s="72"/>
      <c r="N443" s="73"/>
      <c r="O443" s="86"/>
      <c r="P443" s="92"/>
    </row>
    <row r="444" spans="2:16" ht="15.75" hidden="1" x14ac:dyDescent="0.25">
      <c r="B444" s="70" t="str">
        <f>B439</f>
        <v xml:space="preserve">  </v>
      </c>
      <c r="C444" s="133" t="s">
        <v>34</v>
      </c>
      <c r="D444" s="133"/>
      <c r="E444" s="133"/>
      <c r="F444" s="133"/>
      <c r="H444" s="14" t="s">
        <v>103</v>
      </c>
      <c r="J444" s="86" t="str">
        <f>IFERROR(VLOOKUP(B444,Calculations!$Z$10:$AB$448,3,FALSE),0)</f>
        <v xml:space="preserve">  </v>
      </c>
      <c r="K444" s="86"/>
      <c r="M444" s="14" t="s">
        <v>104</v>
      </c>
      <c r="O444" s="86" t="str">
        <f>J444</f>
        <v xml:space="preserve">  </v>
      </c>
      <c r="P444" s="92"/>
    </row>
    <row r="445" spans="2:16" ht="15.75" hidden="1" x14ac:dyDescent="0.25">
      <c r="B445" s="74"/>
      <c r="C445" s="133"/>
      <c r="D445" s="133"/>
      <c r="E445" s="133"/>
      <c r="F445" s="133"/>
      <c r="H445" s="77"/>
      <c r="I445" s="14" t="s">
        <v>91</v>
      </c>
      <c r="J445" s="86"/>
      <c r="K445" s="86" t="str">
        <f>J444</f>
        <v xml:space="preserve">  </v>
      </c>
      <c r="M445" s="77"/>
      <c r="N445" s="14" t="s">
        <v>91</v>
      </c>
      <c r="O445" s="86"/>
      <c r="P445" s="92" t="str">
        <f>O444</f>
        <v xml:space="preserve">  </v>
      </c>
    </row>
    <row r="446" spans="2:16" ht="15.75" hidden="1" x14ac:dyDescent="0.25">
      <c r="B446" s="74"/>
      <c r="C446" s="133"/>
      <c r="D446" s="133"/>
      <c r="E446" s="133"/>
      <c r="F446" s="133"/>
      <c r="H446" s="77"/>
      <c r="J446" s="86"/>
      <c r="K446" s="86"/>
      <c r="M446" s="77"/>
      <c r="O446" s="86"/>
      <c r="P446" s="92"/>
    </row>
    <row r="447" spans="2:16" ht="15.75" hidden="1" x14ac:dyDescent="0.25">
      <c r="B447" s="74"/>
      <c r="C447" s="81"/>
      <c r="D447" s="81"/>
      <c r="E447" s="81"/>
      <c r="F447" s="81"/>
      <c r="H447" s="77"/>
      <c r="J447" s="86"/>
      <c r="K447" s="86"/>
      <c r="M447" s="77"/>
      <c r="O447" s="86"/>
      <c r="P447" s="92"/>
    </row>
    <row r="448" spans="2:16" ht="15.75" hidden="1" x14ac:dyDescent="0.25">
      <c r="B448" s="70" t="str">
        <f>B444</f>
        <v xml:space="preserve">  </v>
      </c>
      <c r="C448" s="14" t="s">
        <v>106</v>
      </c>
      <c r="E448" s="86" t="str">
        <f>IFERROR(VLOOKUP(B448,Calculations!$G$10:$W$448,17,FALSE),0)</f>
        <v xml:space="preserve">  </v>
      </c>
      <c r="F448" s="86"/>
      <c r="H448" s="133" t="s">
        <v>34</v>
      </c>
      <c r="I448" s="133"/>
      <c r="J448" s="133"/>
      <c r="K448" s="133"/>
      <c r="M448" s="14" t="s">
        <v>105</v>
      </c>
      <c r="O448" s="86" t="str">
        <f>E448</f>
        <v xml:space="preserve">  </v>
      </c>
      <c r="P448" s="92"/>
    </row>
    <row r="449" spans="2:16" ht="15.75" hidden="1" x14ac:dyDescent="0.25">
      <c r="B449" s="75"/>
      <c r="C449" s="82"/>
      <c r="D449" s="76" t="s">
        <v>31</v>
      </c>
      <c r="E449" s="89"/>
      <c r="F449" s="89" t="str">
        <f>E448</f>
        <v xml:space="preserve">  </v>
      </c>
      <c r="G449" s="76"/>
      <c r="H449" s="134"/>
      <c r="I449" s="134"/>
      <c r="J449" s="134"/>
      <c r="K449" s="134"/>
      <c r="L449" s="76"/>
      <c r="M449" s="82"/>
      <c r="N449" s="76" t="s">
        <v>31</v>
      </c>
      <c r="O449" s="89"/>
      <c r="P449" s="90" t="str">
        <f>O448</f>
        <v xml:space="preserve">  </v>
      </c>
    </row>
    <row r="450" spans="2:16" ht="15.75" hidden="1" x14ac:dyDescent="0.25">
      <c r="B450" s="60" t="str">
        <f>IFERROR(IF(EOMONTH(B448,1)&gt;Questionnaire!$I$9,"  ",EOMONTH(B448,1)),"  ")</f>
        <v xml:space="preserve">  </v>
      </c>
      <c r="C450" s="61" t="s">
        <v>32</v>
      </c>
      <c r="D450" s="61"/>
      <c r="E450" s="84">
        <f>IFERROR(-VLOOKUP(B450,Calculations!$G$10:$N$448,8,FALSE),0)</f>
        <v>0</v>
      </c>
      <c r="F450" s="84"/>
      <c r="G450" s="61"/>
      <c r="H450" s="61" t="s">
        <v>102</v>
      </c>
      <c r="I450" s="61"/>
      <c r="J450" s="84">
        <f>K452</f>
        <v>0</v>
      </c>
      <c r="K450" s="84"/>
      <c r="L450" s="61"/>
      <c r="M450" s="61" t="s">
        <v>102</v>
      </c>
      <c r="N450" s="68"/>
      <c r="O450" s="84">
        <f>J450</f>
        <v>0</v>
      </c>
      <c r="P450" s="91"/>
    </row>
    <row r="451" spans="2:16" ht="15.75" hidden="1" x14ac:dyDescent="0.25">
      <c r="B451" s="74"/>
      <c r="C451" s="14" t="s">
        <v>33</v>
      </c>
      <c r="E451" s="86" t="str">
        <f>IFERROR(VLOOKUP(B450,Calculations!$G$10:$M$448,7,FALSE),0)</f>
        <v xml:space="preserve">  </v>
      </c>
      <c r="F451" s="86"/>
      <c r="H451" s="14" t="s">
        <v>35</v>
      </c>
      <c r="J451" s="86" t="str">
        <f>K453</f>
        <v xml:space="preserve">  </v>
      </c>
      <c r="K451" s="86"/>
      <c r="M451" s="14" t="s">
        <v>94</v>
      </c>
      <c r="N451" s="73"/>
      <c r="O451" s="86" t="str">
        <f>J451</f>
        <v xml:space="preserve">  </v>
      </c>
      <c r="P451" s="92"/>
    </row>
    <row r="452" spans="2:16" ht="15.75" hidden="1" x14ac:dyDescent="0.25">
      <c r="B452" s="74"/>
      <c r="C452" s="73"/>
      <c r="D452" s="14" t="s">
        <v>31</v>
      </c>
      <c r="E452" s="86"/>
      <c r="F452" s="86">
        <f>IFERROR(E450+E451,0)</f>
        <v>0</v>
      </c>
      <c r="H452" s="73"/>
      <c r="I452" s="14" t="s">
        <v>32</v>
      </c>
      <c r="J452" s="86"/>
      <c r="K452" s="86">
        <f>E450</f>
        <v>0</v>
      </c>
      <c r="M452" s="72"/>
      <c r="N452" s="14" t="s">
        <v>31</v>
      </c>
      <c r="O452" s="86"/>
      <c r="P452" s="92">
        <f>F452</f>
        <v>0</v>
      </c>
    </row>
    <row r="453" spans="2:16" ht="15.75" hidden="1" x14ac:dyDescent="0.25">
      <c r="B453" s="74"/>
      <c r="C453" s="73"/>
      <c r="E453" s="86"/>
      <c r="F453" s="86"/>
      <c r="H453" s="73"/>
      <c r="I453" s="14" t="s">
        <v>33</v>
      </c>
      <c r="J453" s="86"/>
      <c r="K453" s="86" t="str">
        <f>E451</f>
        <v xml:space="preserve">  </v>
      </c>
      <c r="M453" s="72"/>
      <c r="N453" s="73"/>
      <c r="O453" s="86"/>
      <c r="P453" s="92"/>
    </row>
    <row r="454" spans="2:16" ht="15.75" hidden="1" x14ac:dyDescent="0.25">
      <c r="B454" s="74"/>
      <c r="C454" s="73"/>
      <c r="E454" s="86"/>
      <c r="F454" s="86"/>
      <c r="H454" s="73"/>
      <c r="J454" s="86"/>
      <c r="K454" s="86"/>
      <c r="M454" s="72"/>
      <c r="N454" s="73"/>
      <c r="O454" s="86"/>
      <c r="P454" s="92"/>
    </row>
    <row r="455" spans="2:16" ht="15.75" hidden="1" x14ac:dyDescent="0.25">
      <c r="B455" s="70" t="str">
        <f>B450</f>
        <v xml:space="preserve">  </v>
      </c>
      <c r="C455" s="133" t="s">
        <v>34</v>
      </c>
      <c r="D455" s="133"/>
      <c r="E455" s="133"/>
      <c r="F455" s="133"/>
      <c r="H455" s="14" t="s">
        <v>103</v>
      </c>
      <c r="J455" s="86" t="str">
        <f>IFERROR(VLOOKUP(B455,Calculations!$Z$10:$AB$448,3,FALSE),0)</f>
        <v xml:space="preserve">  </v>
      </c>
      <c r="K455" s="86"/>
      <c r="M455" s="14" t="s">
        <v>104</v>
      </c>
      <c r="O455" s="86" t="str">
        <f>J455</f>
        <v xml:space="preserve">  </v>
      </c>
      <c r="P455" s="92"/>
    </row>
    <row r="456" spans="2:16" ht="15.75" hidden="1" x14ac:dyDescent="0.25">
      <c r="B456" s="74"/>
      <c r="C456" s="133"/>
      <c r="D456" s="133"/>
      <c r="E456" s="133"/>
      <c r="F456" s="133"/>
      <c r="H456" s="77"/>
      <c r="I456" s="14" t="s">
        <v>91</v>
      </c>
      <c r="J456" s="86"/>
      <c r="K456" s="86" t="str">
        <f>J455</f>
        <v xml:space="preserve">  </v>
      </c>
      <c r="M456" s="77"/>
      <c r="N456" s="14" t="s">
        <v>91</v>
      </c>
      <c r="O456" s="86"/>
      <c r="P456" s="92" t="str">
        <f>O455</f>
        <v xml:space="preserve">  </v>
      </c>
    </row>
    <row r="457" spans="2:16" ht="15.75" hidden="1" x14ac:dyDescent="0.25">
      <c r="B457" s="74"/>
      <c r="C457" s="133"/>
      <c r="D457" s="133"/>
      <c r="E457" s="133"/>
      <c r="F457" s="133"/>
      <c r="H457" s="77"/>
      <c r="J457" s="86"/>
      <c r="K457" s="86"/>
      <c r="M457" s="77"/>
      <c r="O457" s="86"/>
      <c r="P457" s="92"/>
    </row>
    <row r="458" spans="2:16" ht="15.75" hidden="1" x14ac:dyDescent="0.25">
      <c r="B458" s="74"/>
      <c r="C458" s="81"/>
      <c r="D458" s="81"/>
      <c r="E458" s="81"/>
      <c r="F458" s="81"/>
      <c r="H458" s="77"/>
      <c r="J458" s="86"/>
      <c r="K458" s="86"/>
      <c r="M458" s="77"/>
      <c r="O458" s="86"/>
      <c r="P458" s="92"/>
    </row>
    <row r="459" spans="2:16" ht="15.75" hidden="1" x14ac:dyDescent="0.25">
      <c r="B459" s="70" t="str">
        <f>B455</f>
        <v xml:space="preserve">  </v>
      </c>
      <c r="C459" s="14" t="s">
        <v>106</v>
      </c>
      <c r="E459" s="86" t="str">
        <f>IFERROR(VLOOKUP(B459,Calculations!$G$10:$W$448,17,FALSE),0)</f>
        <v xml:space="preserve">  </v>
      </c>
      <c r="F459" s="86"/>
      <c r="H459" s="133" t="s">
        <v>34</v>
      </c>
      <c r="I459" s="133"/>
      <c r="J459" s="133"/>
      <c r="K459" s="133"/>
      <c r="M459" s="14" t="s">
        <v>105</v>
      </c>
      <c r="O459" s="86" t="str">
        <f>E459</f>
        <v xml:space="preserve">  </v>
      </c>
      <c r="P459" s="92"/>
    </row>
    <row r="460" spans="2:16" ht="15.75" hidden="1" x14ac:dyDescent="0.25">
      <c r="B460" s="75"/>
      <c r="C460" s="82"/>
      <c r="D460" s="76" t="s">
        <v>31</v>
      </c>
      <c r="E460" s="89"/>
      <c r="F460" s="89" t="str">
        <f>E459</f>
        <v xml:space="preserve">  </v>
      </c>
      <c r="G460" s="76"/>
      <c r="H460" s="134"/>
      <c r="I460" s="134"/>
      <c r="J460" s="134"/>
      <c r="K460" s="134"/>
      <c r="L460" s="76"/>
      <c r="M460" s="82"/>
      <c r="N460" s="76" t="s">
        <v>31</v>
      </c>
      <c r="O460" s="89"/>
      <c r="P460" s="90" t="str">
        <f>O459</f>
        <v xml:space="preserve">  </v>
      </c>
    </row>
    <row r="461" spans="2:16" ht="15.75" hidden="1" x14ac:dyDescent="0.25">
      <c r="B461" s="60" t="str">
        <f>IFERROR(IF(EOMONTH(B459,1)&gt;Questionnaire!$I$9,"  ",EOMONTH(B459,1)),"  ")</f>
        <v xml:space="preserve">  </v>
      </c>
      <c r="C461" s="61" t="s">
        <v>32</v>
      </c>
      <c r="D461" s="61"/>
      <c r="E461" s="84">
        <f>IFERROR(-VLOOKUP(B461,Calculations!$G$10:$N$448,8,FALSE),0)</f>
        <v>0</v>
      </c>
      <c r="F461" s="84"/>
      <c r="G461" s="61"/>
      <c r="H461" s="61" t="s">
        <v>102</v>
      </c>
      <c r="I461" s="61"/>
      <c r="J461" s="84">
        <f>K463</f>
        <v>0</v>
      </c>
      <c r="K461" s="84"/>
      <c r="L461" s="61"/>
      <c r="M461" s="61" t="s">
        <v>102</v>
      </c>
      <c r="N461" s="68"/>
      <c r="O461" s="84">
        <f>J461</f>
        <v>0</v>
      </c>
      <c r="P461" s="91"/>
    </row>
    <row r="462" spans="2:16" ht="15.75" hidden="1" x14ac:dyDescent="0.25">
      <c r="B462" s="74"/>
      <c r="C462" s="14" t="s">
        <v>33</v>
      </c>
      <c r="E462" s="86" t="str">
        <f>IFERROR(VLOOKUP(B461,Calculations!$G$10:$M$448,7,FALSE),0)</f>
        <v xml:space="preserve">  </v>
      </c>
      <c r="F462" s="86"/>
      <c r="H462" s="14" t="s">
        <v>35</v>
      </c>
      <c r="J462" s="86" t="str">
        <f>K464</f>
        <v xml:space="preserve">  </v>
      </c>
      <c r="K462" s="86"/>
      <c r="M462" s="14" t="s">
        <v>94</v>
      </c>
      <c r="N462" s="73"/>
      <c r="O462" s="86" t="str">
        <f>J462</f>
        <v xml:space="preserve">  </v>
      </c>
      <c r="P462" s="92"/>
    </row>
    <row r="463" spans="2:16" ht="15.75" hidden="1" x14ac:dyDescent="0.25">
      <c r="B463" s="74"/>
      <c r="C463" s="73"/>
      <c r="D463" s="14" t="s">
        <v>31</v>
      </c>
      <c r="E463" s="86"/>
      <c r="F463" s="86">
        <f>IFERROR(E461+E462,0)</f>
        <v>0</v>
      </c>
      <c r="H463" s="73"/>
      <c r="I463" s="14" t="s">
        <v>32</v>
      </c>
      <c r="J463" s="86"/>
      <c r="K463" s="86">
        <f>E461</f>
        <v>0</v>
      </c>
      <c r="M463" s="72"/>
      <c r="N463" s="14" t="s">
        <v>31</v>
      </c>
      <c r="O463" s="86"/>
      <c r="P463" s="92">
        <f>F463</f>
        <v>0</v>
      </c>
    </row>
    <row r="464" spans="2:16" ht="15.75" hidden="1" x14ac:dyDescent="0.25">
      <c r="B464" s="74"/>
      <c r="C464" s="73"/>
      <c r="E464" s="86"/>
      <c r="F464" s="86"/>
      <c r="H464" s="73"/>
      <c r="I464" s="14" t="s">
        <v>33</v>
      </c>
      <c r="J464" s="86"/>
      <c r="K464" s="86" t="str">
        <f>E462</f>
        <v xml:space="preserve">  </v>
      </c>
      <c r="M464" s="72"/>
      <c r="N464" s="73"/>
      <c r="O464" s="86"/>
      <c r="P464" s="92"/>
    </row>
    <row r="465" spans="2:16" ht="15.75" hidden="1" x14ac:dyDescent="0.25">
      <c r="B465" s="74"/>
      <c r="C465" s="73"/>
      <c r="E465" s="86"/>
      <c r="F465" s="86"/>
      <c r="H465" s="73"/>
      <c r="J465" s="86"/>
      <c r="K465" s="86"/>
      <c r="M465" s="72"/>
      <c r="N465" s="73"/>
      <c r="O465" s="86"/>
      <c r="P465" s="92"/>
    </row>
    <row r="466" spans="2:16" ht="15.75" hidden="1" x14ac:dyDescent="0.25">
      <c r="B466" s="70" t="str">
        <f>B461</f>
        <v xml:space="preserve">  </v>
      </c>
      <c r="C466" s="133" t="s">
        <v>34</v>
      </c>
      <c r="D466" s="133"/>
      <c r="E466" s="133"/>
      <c r="F466" s="133"/>
      <c r="H466" s="14" t="s">
        <v>103</v>
      </c>
      <c r="J466" s="86" t="str">
        <f>IFERROR(VLOOKUP(B466,Calculations!$Z$10:$AB$448,3,FALSE),0)</f>
        <v xml:space="preserve">  </v>
      </c>
      <c r="K466" s="86"/>
      <c r="M466" s="14" t="s">
        <v>104</v>
      </c>
      <c r="O466" s="86" t="str">
        <f>J466</f>
        <v xml:space="preserve">  </v>
      </c>
      <c r="P466" s="92"/>
    </row>
    <row r="467" spans="2:16" ht="15.75" hidden="1" x14ac:dyDescent="0.25">
      <c r="B467" s="74"/>
      <c r="C467" s="133"/>
      <c r="D467" s="133"/>
      <c r="E467" s="133"/>
      <c r="F467" s="133"/>
      <c r="H467" s="77"/>
      <c r="I467" s="14" t="s">
        <v>91</v>
      </c>
      <c r="J467" s="86"/>
      <c r="K467" s="86" t="str">
        <f>J466</f>
        <v xml:space="preserve">  </v>
      </c>
      <c r="M467" s="77"/>
      <c r="N467" s="14" t="s">
        <v>91</v>
      </c>
      <c r="O467" s="86"/>
      <c r="P467" s="92" t="str">
        <f>O466</f>
        <v xml:space="preserve">  </v>
      </c>
    </row>
    <row r="468" spans="2:16" ht="15.75" hidden="1" x14ac:dyDescent="0.25">
      <c r="B468" s="74"/>
      <c r="C468" s="133"/>
      <c r="D468" s="133"/>
      <c r="E468" s="133"/>
      <c r="F468" s="133"/>
      <c r="H468" s="77"/>
      <c r="J468" s="86"/>
      <c r="K468" s="86"/>
      <c r="M468" s="77"/>
      <c r="O468" s="86"/>
      <c r="P468" s="92"/>
    </row>
    <row r="469" spans="2:16" ht="15.75" hidden="1" x14ac:dyDescent="0.25">
      <c r="B469" s="74"/>
      <c r="C469" s="81"/>
      <c r="D469" s="81"/>
      <c r="E469" s="81"/>
      <c r="F469" s="81"/>
      <c r="H469" s="77"/>
      <c r="J469" s="86"/>
      <c r="K469" s="86"/>
      <c r="M469" s="77"/>
      <c r="O469" s="86"/>
      <c r="P469" s="92"/>
    </row>
    <row r="470" spans="2:16" ht="15.75" hidden="1" x14ac:dyDescent="0.25">
      <c r="B470" s="70" t="str">
        <f>B466</f>
        <v xml:space="preserve">  </v>
      </c>
      <c r="C470" s="14" t="s">
        <v>106</v>
      </c>
      <c r="E470" s="86" t="str">
        <f>IFERROR(VLOOKUP(B470,Calculations!$G$10:$W$448,17,FALSE),0)</f>
        <v xml:space="preserve">  </v>
      </c>
      <c r="F470" s="86"/>
      <c r="H470" s="133" t="s">
        <v>34</v>
      </c>
      <c r="I470" s="133"/>
      <c r="J470" s="133"/>
      <c r="K470" s="133"/>
      <c r="M470" s="14" t="s">
        <v>105</v>
      </c>
      <c r="O470" s="86" t="str">
        <f>E470</f>
        <v xml:space="preserve">  </v>
      </c>
      <c r="P470" s="92"/>
    </row>
    <row r="471" spans="2:16" ht="15.75" hidden="1" x14ac:dyDescent="0.25">
      <c r="B471" s="75"/>
      <c r="C471" s="82"/>
      <c r="D471" s="76" t="s">
        <v>31</v>
      </c>
      <c r="E471" s="89"/>
      <c r="F471" s="89" t="str">
        <f>E470</f>
        <v xml:space="preserve">  </v>
      </c>
      <c r="G471" s="76"/>
      <c r="H471" s="134"/>
      <c r="I471" s="134"/>
      <c r="J471" s="134"/>
      <c r="K471" s="134"/>
      <c r="L471" s="76"/>
      <c r="M471" s="82"/>
      <c r="N471" s="76" t="s">
        <v>31</v>
      </c>
      <c r="O471" s="89"/>
      <c r="P471" s="90" t="str">
        <f>O470</f>
        <v xml:space="preserve">  </v>
      </c>
    </row>
    <row r="472" spans="2:16" ht="15.75" hidden="1" x14ac:dyDescent="0.25">
      <c r="B472" s="60" t="str">
        <f>IFERROR(IF(EOMONTH(B470,1)&gt;Questionnaire!$I$9,"  ",EOMONTH(B470,1)),"  ")</f>
        <v xml:space="preserve">  </v>
      </c>
      <c r="C472" s="61" t="s">
        <v>32</v>
      </c>
      <c r="D472" s="61"/>
      <c r="E472" s="84">
        <f>IFERROR(-VLOOKUP(B472,Calculations!$G$10:$N$448,8,FALSE),0)</f>
        <v>0</v>
      </c>
      <c r="F472" s="84"/>
      <c r="G472" s="61"/>
      <c r="H472" s="61" t="s">
        <v>102</v>
      </c>
      <c r="I472" s="61"/>
      <c r="J472" s="84">
        <f>K474</f>
        <v>0</v>
      </c>
      <c r="K472" s="84"/>
      <c r="L472" s="61"/>
      <c r="M472" s="61" t="s">
        <v>102</v>
      </c>
      <c r="N472" s="68"/>
      <c r="O472" s="84">
        <f>J472</f>
        <v>0</v>
      </c>
      <c r="P472" s="91"/>
    </row>
    <row r="473" spans="2:16" ht="15.75" hidden="1" x14ac:dyDescent="0.25">
      <c r="B473" s="74"/>
      <c r="C473" s="14" t="s">
        <v>33</v>
      </c>
      <c r="E473" s="86" t="str">
        <f>IFERROR(VLOOKUP(B472,Calculations!$G$10:$M$448,7,FALSE),0)</f>
        <v xml:space="preserve">  </v>
      </c>
      <c r="F473" s="86"/>
      <c r="H473" s="14" t="s">
        <v>35</v>
      </c>
      <c r="J473" s="86" t="str">
        <f>K475</f>
        <v xml:space="preserve">  </v>
      </c>
      <c r="K473" s="86"/>
      <c r="M473" s="14" t="s">
        <v>94</v>
      </c>
      <c r="N473" s="73"/>
      <c r="O473" s="86" t="str">
        <f>J473</f>
        <v xml:space="preserve">  </v>
      </c>
      <c r="P473" s="92"/>
    </row>
    <row r="474" spans="2:16" ht="15.75" hidden="1" x14ac:dyDescent="0.25">
      <c r="B474" s="74"/>
      <c r="C474" s="73"/>
      <c r="D474" s="14" t="s">
        <v>31</v>
      </c>
      <c r="E474" s="86"/>
      <c r="F474" s="86">
        <f>IFERROR(E472+E473,0)</f>
        <v>0</v>
      </c>
      <c r="H474" s="73"/>
      <c r="I474" s="14" t="s">
        <v>32</v>
      </c>
      <c r="J474" s="86"/>
      <c r="K474" s="86">
        <f>E472</f>
        <v>0</v>
      </c>
      <c r="M474" s="72"/>
      <c r="N474" s="14" t="s">
        <v>31</v>
      </c>
      <c r="O474" s="86"/>
      <c r="P474" s="92">
        <f>F474</f>
        <v>0</v>
      </c>
    </row>
    <row r="475" spans="2:16" ht="15.75" hidden="1" x14ac:dyDescent="0.25">
      <c r="B475" s="74"/>
      <c r="C475" s="73"/>
      <c r="E475" s="86"/>
      <c r="F475" s="86"/>
      <c r="H475" s="73"/>
      <c r="I475" s="14" t="s">
        <v>33</v>
      </c>
      <c r="J475" s="86"/>
      <c r="K475" s="86" t="str">
        <f>E473</f>
        <v xml:space="preserve">  </v>
      </c>
      <c r="M475" s="72"/>
      <c r="N475" s="73"/>
      <c r="O475" s="86"/>
      <c r="P475" s="92"/>
    </row>
    <row r="476" spans="2:16" ht="15.75" hidden="1" x14ac:dyDescent="0.25">
      <c r="B476" s="74"/>
      <c r="C476" s="73"/>
      <c r="E476" s="86"/>
      <c r="F476" s="86"/>
      <c r="H476" s="73"/>
      <c r="J476" s="86"/>
      <c r="K476" s="86"/>
      <c r="M476" s="72"/>
      <c r="N476" s="73"/>
      <c r="O476" s="86"/>
      <c r="P476" s="92"/>
    </row>
    <row r="477" spans="2:16" ht="15.75" hidden="1" x14ac:dyDescent="0.25">
      <c r="B477" s="70" t="str">
        <f>B472</f>
        <v xml:space="preserve">  </v>
      </c>
      <c r="C477" s="133" t="s">
        <v>34</v>
      </c>
      <c r="D477" s="133"/>
      <c r="E477" s="133"/>
      <c r="F477" s="133"/>
      <c r="H477" s="14" t="s">
        <v>103</v>
      </c>
      <c r="J477" s="86" t="str">
        <f>IFERROR(VLOOKUP(B477,Calculations!$Z$10:$AB$448,3,FALSE),0)</f>
        <v xml:space="preserve">  </v>
      </c>
      <c r="K477" s="86"/>
      <c r="M477" s="14" t="s">
        <v>104</v>
      </c>
      <c r="O477" s="86" t="str">
        <f>J477</f>
        <v xml:space="preserve">  </v>
      </c>
      <c r="P477" s="92"/>
    </row>
    <row r="478" spans="2:16" ht="15.75" hidden="1" x14ac:dyDescent="0.25">
      <c r="B478" s="74"/>
      <c r="C478" s="133"/>
      <c r="D478" s="133"/>
      <c r="E478" s="133"/>
      <c r="F478" s="133"/>
      <c r="H478" s="77"/>
      <c r="I478" s="14" t="s">
        <v>91</v>
      </c>
      <c r="J478" s="86"/>
      <c r="K478" s="86" t="str">
        <f>J477</f>
        <v xml:space="preserve">  </v>
      </c>
      <c r="M478" s="77"/>
      <c r="N478" s="14" t="s">
        <v>91</v>
      </c>
      <c r="O478" s="86"/>
      <c r="P478" s="92" t="str">
        <f>O477</f>
        <v xml:space="preserve">  </v>
      </c>
    </row>
    <row r="479" spans="2:16" ht="15.75" hidden="1" x14ac:dyDescent="0.25">
      <c r="B479" s="74"/>
      <c r="C479" s="133"/>
      <c r="D479" s="133"/>
      <c r="E479" s="133"/>
      <c r="F479" s="133"/>
      <c r="H479" s="77"/>
      <c r="J479" s="86"/>
      <c r="K479" s="86"/>
      <c r="M479" s="77"/>
      <c r="O479" s="86"/>
      <c r="P479" s="92"/>
    </row>
    <row r="480" spans="2:16" ht="15.75" hidden="1" x14ac:dyDescent="0.25">
      <c r="B480" s="74"/>
      <c r="C480" s="81"/>
      <c r="D480" s="81"/>
      <c r="E480" s="81"/>
      <c r="F480" s="81"/>
      <c r="H480" s="77"/>
      <c r="J480" s="86"/>
      <c r="K480" s="86"/>
      <c r="M480" s="77"/>
      <c r="O480" s="86"/>
      <c r="P480" s="92"/>
    </row>
    <row r="481" spans="2:16" ht="15.75" hidden="1" x14ac:dyDescent="0.25">
      <c r="B481" s="70" t="str">
        <f>B477</f>
        <v xml:space="preserve">  </v>
      </c>
      <c r="C481" s="14" t="s">
        <v>106</v>
      </c>
      <c r="E481" s="86" t="str">
        <f>IFERROR(VLOOKUP(B481,Calculations!$G$10:$W$448,17,FALSE),0)</f>
        <v xml:space="preserve">  </v>
      </c>
      <c r="F481" s="86"/>
      <c r="H481" s="133" t="s">
        <v>34</v>
      </c>
      <c r="I481" s="133"/>
      <c r="J481" s="133"/>
      <c r="K481" s="133"/>
      <c r="M481" s="14" t="s">
        <v>105</v>
      </c>
      <c r="O481" s="86" t="str">
        <f>E481</f>
        <v xml:space="preserve">  </v>
      </c>
      <c r="P481" s="92"/>
    </row>
    <row r="482" spans="2:16" ht="15.75" hidden="1" x14ac:dyDescent="0.25">
      <c r="B482" s="75"/>
      <c r="C482" s="82"/>
      <c r="D482" s="76" t="s">
        <v>31</v>
      </c>
      <c r="E482" s="89"/>
      <c r="F482" s="89" t="str">
        <f>E481</f>
        <v xml:space="preserve">  </v>
      </c>
      <c r="G482" s="76"/>
      <c r="H482" s="134"/>
      <c r="I482" s="134"/>
      <c r="J482" s="134"/>
      <c r="K482" s="134"/>
      <c r="L482" s="76"/>
      <c r="M482" s="82"/>
      <c r="N482" s="76" t="s">
        <v>31</v>
      </c>
      <c r="O482" s="89"/>
      <c r="P482" s="90" t="str">
        <f>O481</f>
        <v xml:space="preserve">  </v>
      </c>
    </row>
    <row r="483" spans="2:16" ht="15.75" hidden="1" x14ac:dyDescent="0.25">
      <c r="B483" s="60" t="str">
        <f>IFERROR(IF(EOMONTH(B481,1)&gt;Questionnaire!$I$9,"  ",EOMONTH(B481,1)),"  ")</f>
        <v xml:space="preserve">  </v>
      </c>
      <c r="C483" s="61" t="s">
        <v>32</v>
      </c>
      <c r="D483" s="61"/>
      <c r="E483" s="84">
        <f>IFERROR(-VLOOKUP(B483,Calculations!$G$10:$N$448,8,FALSE),0)</f>
        <v>0</v>
      </c>
      <c r="F483" s="84"/>
      <c r="G483" s="61"/>
      <c r="H483" s="61" t="s">
        <v>102</v>
      </c>
      <c r="I483" s="61"/>
      <c r="J483" s="84">
        <f>K485</f>
        <v>0</v>
      </c>
      <c r="K483" s="84"/>
      <c r="L483" s="61"/>
      <c r="M483" s="61" t="s">
        <v>102</v>
      </c>
      <c r="N483" s="68"/>
      <c r="O483" s="84">
        <f>J483</f>
        <v>0</v>
      </c>
      <c r="P483" s="91"/>
    </row>
    <row r="484" spans="2:16" ht="15.75" hidden="1" x14ac:dyDescent="0.25">
      <c r="B484" s="74"/>
      <c r="C484" s="14" t="s">
        <v>33</v>
      </c>
      <c r="E484" s="86" t="str">
        <f>IFERROR(VLOOKUP(B483,Calculations!$G$10:$M$448,7,FALSE),0)</f>
        <v xml:space="preserve">  </v>
      </c>
      <c r="F484" s="86"/>
      <c r="H484" s="14" t="s">
        <v>35</v>
      </c>
      <c r="J484" s="86" t="str">
        <f>K486</f>
        <v xml:space="preserve">  </v>
      </c>
      <c r="K484" s="86"/>
      <c r="M484" s="14" t="s">
        <v>94</v>
      </c>
      <c r="N484" s="73"/>
      <c r="O484" s="86" t="str">
        <f>J484</f>
        <v xml:space="preserve">  </v>
      </c>
      <c r="P484" s="92"/>
    </row>
    <row r="485" spans="2:16" ht="15.75" hidden="1" x14ac:dyDescent="0.25">
      <c r="B485" s="74"/>
      <c r="C485" s="73"/>
      <c r="D485" s="14" t="s">
        <v>31</v>
      </c>
      <c r="E485" s="86"/>
      <c r="F485" s="86">
        <f>IFERROR(E483+E484,0)</f>
        <v>0</v>
      </c>
      <c r="H485" s="73"/>
      <c r="I485" s="14" t="s">
        <v>32</v>
      </c>
      <c r="J485" s="86"/>
      <c r="K485" s="86">
        <f>E483</f>
        <v>0</v>
      </c>
      <c r="M485" s="72"/>
      <c r="N485" s="14" t="s">
        <v>31</v>
      </c>
      <c r="O485" s="86"/>
      <c r="P485" s="92">
        <f>F485</f>
        <v>0</v>
      </c>
    </row>
    <row r="486" spans="2:16" ht="15.75" hidden="1" x14ac:dyDescent="0.25">
      <c r="B486" s="74"/>
      <c r="C486" s="73"/>
      <c r="E486" s="86"/>
      <c r="F486" s="86"/>
      <c r="H486" s="73"/>
      <c r="I486" s="14" t="s">
        <v>33</v>
      </c>
      <c r="J486" s="86"/>
      <c r="K486" s="86" t="str">
        <f>E484</f>
        <v xml:space="preserve">  </v>
      </c>
      <c r="M486" s="72"/>
      <c r="N486" s="73"/>
      <c r="O486" s="86"/>
      <c r="P486" s="92"/>
    </row>
    <row r="487" spans="2:16" ht="15.75" hidden="1" x14ac:dyDescent="0.25">
      <c r="B487" s="74"/>
      <c r="C487" s="73"/>
      <c r="E487" s="86"/>
      <c r="F487" s="86"/>
      <c r="H487" s="73"/>
      <c r="J487" s="86"/>
      <c r="K487" s="86"/>
      <c r="M487" s="72"/>
      <c r="N487" s="73"/>
      <c r="O487" s="86"/>
      <c r="P487" s="92"/>
    </row>
    <row r="488" spans="2:16" ht="15.75" hidden="1" x14ac:dyDescent="0.25">
      <c r="B488" s="70" t="str">
        <f>B483</f>
        <v xml:space="preserve">  </v>
      </c>
      <c r="C488" s="133" t="s">
        <v>34</v>
      </c>
      <c r="D488" s="133"/>
      <c r="E488" s="133"/>
      <c r="F488" s="133"/>
      <c r="H488" s="14" t="s">
        <v>103</v>
      </c>
      <c r="J488" s="86" t="str">
        <f>IFERROR(VLOOKUP(B488,Calculations!$Z$10:$AB$448,3,FALSE),0)</f>
        <v xml:space="preserve">  </v>
      </c>
      <c r="K488" s="86"/>
      <c r="M488" s="14" t="s">
        <v>104</v>
      </c>
      <c r="O488" s="86" t="str">
        <f>J488</f>
        <v xml:space="preserve">  </v>
      </c>
      <c r="P488" s="92"/>
    </row>
    <row r="489" spans="2:16" ht="15.75" hidden="1" x14ac:dyDescent="0.25">
      <c r="B489" s="74"/>
      <c r="C489" s="133"/>
      <c r="D489" s="133"/>
      <c r="E489" s="133"/>
      <c r="F489" s="133"/>
      <c r="H489" s="77"/>
      <c r="I489" s="14" t="s">
        <v>91</v>
      </c>
      <c r="J489" s="86"/>
      <c r="K489" s="86" t="str">
        <f>J488</f>
        <v xml:space="preserve">  </v>
      </c>
      <c r="M489" s="77"/>
      <c r="N489" s="14" t="s">
        <v>91</v>
      </c>
      <c r="O489" s="86"/>
      <c r="P489" s="92" t="str">
        <f>O488</f>
        <v xml:space="preserve">  </v>
      </c>
    </row>
    <row r="490" spans="2:16" ht="15.75" hidden="1" x14ac:dyDescent="0.25">
      <c r="B490" s="74"/>
      <c r="C490" s="133"/>
      <c r="D490" s="133"/>
      <c r="E490" s="133"/>
      <c r="F490" s="133"/>
      <c r="H490" s="77"/>
      <c r="J490" s="86"/>
      <c r="K490" s="86"/>
      <c r="M490" s="77"/>
      <c r="O490" s="86"/>
      <c r="P490" s="92"/>
    </row>
    <row r="491" spans="2:16" ht="15.75" hidden="1" x14ac:dyDescent="0.25">
      <c r="B491" s="74"/>
      <c r="C491" s="81"/>
      <c r="D491" s="81"/>
      <c r="E491" s="81"/>
      <c r="F491" s="81"/>
      <c r="H491" s="77"/>
      <c r="J491" s="86"/>
      <c r="K491" s="86"/>
      <c r="M491" s="77"/>
      <c r="O491" s="86"/>
      <c r="P491" s="92"/>
    </row>
    <row r="492" spans="2:16" ht="15.75" hidden="1" x14ac:dyDescent="0.25">
      <c r="B492" s="70" t="str">
        <f>B488</f>
        <v xml:space="preserve">  </v>
      </c>
      <c r="C492" s="14" t="s">
        <v>106</v>
      </c>
      <c r="E492" s="86" t="str">
        <f>IFERROR(VLOOKUP(B492,Calculations!$G$10:$W$448,17,FALSE),0)</f>
        <v xml:space="preserve">  </v>
      </c>
      <c r="F492" s="86"/>
      <c r="H492" s="133" t="s">
        <v>34</v>
      </c>
      <c r="I492" s="133"/>
      <c r="J492" s="133"/>
      <c r="K492" s="133"/>
      <c r="M492" s="14" t="s">
        <v>105</v>
      </c>
      <c r="O492" s="86" t="str">
        <f>E492</f>
        <v xml:space="preserve">  </v>
      </c>
      <c r="P492" s="92"/>
    </row>
    <row r="493" spans="2:16" ht="15.75" hidden="1" x14ac:dyDescent="0.25">
      <c r="B493" s="75"/>
      <c r="C493" s="82"/>
      <c r="D493" s="76" t="s">
        <v>31</v>
      </c>
      <c r="E493" s="89"/>
      <c r="F493" s="89" t="str">
        <f>E492</f>
        <v xml:space="preserve">  </v>
      </c>
      <c r="G493" s="76"/>
      <c r="H493" s="134"/>
      <c r="I493" s="134"/>
      <c r="J493" s="134"/>
      <c r="K493" s="134"/>
      <c r="L493" s="76"/>
      <c r="M493" s="82"/>
      <c r="N493" s="76" t="s">
        <v>31</v>
      </c>
      <c r="O493" s="89"/>
      <c r="P493" s="90" t="str">
        <f>O492</f>
        <v xml:space="preserve">  </v>
      </c>
    </row>
    <row r="494" spans="2:16" ht="15.75" hidden="1" x14ac:dyDescent="0.25">
      <c r="B494" s="60" t="str">
        <f>IFERROR(IF(EOMONTH(B492,1)&gt;Questionnaire!$I$9,"  ",EOMONTH(B492,1)),"  ")</f>
        <v xml:space="preserve">  </v>
      </c>
      <c r="C494" s="61" t="s">
        <v>32</v>
      </c>
      <c r="D494" s="61"/>
      <c r="E494" s="84">
        <f>IFERROR(-VLOOKUP(B494,Calculations!$G$10:$N$448,8,FALSE),0)</f>
        <v>0</v>
      </c>
      <c r="F494" s="84"/>
      <c r="G494" s="61"/>
      <c r="H494" s="61" t="s">
        <v>102</v>
      </c>
      <c r="I494" s="61"/>
      <c r="J494" s="84">
        <f>K496</f>
        <v>0</v>
      </c>
      <c r="K494" s="84"/>
      <c r="L494" s="61"/>
      <c r="M494" s="61" t="s">
        <v>102</v>
      </c>
      <c r="N494" s="68"/>
      <c r="O494" s="84">
        <f>J494</f>
        <v>0</v>
      </c>
      <c r="P494" s="91"/>
    </row>
    <row r="495" spans="2:16" ht="15.75" hidden="1" x14ac:dyDescent="0.25">
      <c r="B495" s="74"/>
      <c r="C495" s="14" t="s">
        <v>33</v>
      </c>
      <c r="E495" s="86" t="str">
        <f>IFERROR(VLOOKUP(B494,Calculations!$G$10:$M$448,7,FALSE),0)</f>
        <v xml:space="preserve">  </v>
      </c>
      <c r="F495" s="86"/>
      <c r="H495" s="14" t="s">
        <v>35</v>
      </c>
      <c r="J495" s="86" t="str">
        <f>K497</f>
        <v xml:space="preserve">  </v>
      </c>
      <c r="K495" s="86"/>
      <c r="M495" s="14" t="s">
        <v>94</v>
      </c>
      <c r="N495" s="73"/>
      <c r="O495" s="86" t="str">
        <f>J495</f>
        <v xml:space="preserve">  </v>
      </c>
      <c r="P495" s="92"/>
    </row>
    <row r="496" spans="2:16" ht="15.75" hidden="1" x14ac:dyDescent="0.25">
      <c r="B496" s="74"/>
      <c r="C496" s="73"/>
      <c r="D496" s="14" t="s">
        <v>31</v>
      </c>
      <c r="E496" s="86"/>
      <c r="F496" s="86">
        <f>IFERROR(E494+E495,0)</f>
        <v>0</v>
      </c>
      <c r="H496" s="73"/>
      <c r="I496" s="14" t="s">
        <v>32</v>
      </c>
      <c r="J496" s="86"/>
      <c r="K496" s="86">
        <f>E494</f>
        <v>0</v>
      </c>
      <c r="M496" s="72"/>
      <c r="N496" s="14" t="s">
        <v>31</v>
      </c>
      <c r="O496" s="86"/>
      <c r="P496" s="92">
        <f>F496</f>
        <v>0</v>
      </c>
    </row>
    <row r="497" spans="2:16" ht="15.75" hidden="1" x14ac:dyDescent="0.25">
      <c r="B497" s="74"/>
      <c r="C497" s="73"/>
      <c r="E497" s="86"/>
      <c r="F497" s="86"/>
      <c r="H497" s="73"/>
      <c r="I497" s="14" t="s">
        <v>33</v>
      </c>
      <c r="J497" s="86"/>
      <c r="K497" s="86" t="str">
        <f>E495</f>
        <v xml:space="preserve">  </v>
      </c>
      <c r="M497" s="72"/>
      <c r="N497" s="73"/>
      <c r="O497" s="86"/>
      <c r="P497" s="92"/>
    </row>
    <row r="498" spans="2:16" ht="15.75" hidden="1" x14ac:dyDescent="0.25">
      <c r="B498" s="74"/>
      <c r="C498" s="73"/>
      <c r="E498" s="86"/>
      <c r="F498" s="86"/>
      <c r="H498" s="73"/>
      <c r="J498" s="86"/>
      <c r="K498" s="86"/>
      <c r="M498" s="72"/>
      <c r="N498" s="73"/>
      <c r="O498" s="86"/>
      <c r="P498" s="92"/>
    </row>
    <row r="499" spans="2:16" ht="15.75" hidden="1" x14ac:dyDescent="0.25">
      <c r="B499" s="70" t="str">
        <f>B494</f>
        <v xml:space="preserve">  </v>
      </c>
      <c r="C499" s="133" t="s">
        <v>34</v>
      </c>
      <c r="D499" s="133"/>
      <c r="E499" s="133"/>
      <c r="F499" s="133"/>
      <c r="H499" s="14" t="s">
        <v>103</v>
      </c>
      <c r="J499" s="86" t="str">
        <f>IFERROR(VLOOKUP(B499,Calculations!$Z$10:$AB$448,3,FALSE),0)</f>
        <v xml:space="preserve">  </v>
      </c>
      <c r="K499" s="86"/>
      <c r="M499" s="14" t="s">
        <v>104</v>
      </c>
      <c r="O499" s="86" t="str">
        <f>J499</f>
        <v xml:space="preserve">  </v>
      </c>
      <c r="P499" s="92"/>
    </row>
    <row r="500" spans="2:16" ht="15.75" hidden="1" x14ac:dyDescent="0.25">
      <c r="B500" s="74"/>
      <c r="C500" s="133"/>
      <c r="D500" s="133"/>
      <c r="E500" s="133"/>
      <c r="F500" s="133"/>
      <c r="H500" s="77"/>
      <c r="I500" s="14" t="s">
        <v>91</v>
      </c>
      <c r="J500" s="86"/>
      <c r="K500" s="86" t="str">
        <f>J499</f>
        <v xml:space="preserve">  </v>
      </c>
      <c r="M500" s="77"/>
      <c r="N500" s="14" t="s">
        <v>91</v>
      </c>
      <c r="O500" s="86"/>
      <c r="P500" s="92" t="str">
        <f>O499</f>
        <v xml:space="preserve">  </v>
      </c>
    </row>
    <row r="501" spans="2:16" ht="15.75" hidden="1" x14ac:dyDescent="0.25">
      <c r="B501" s="74"/>
      <c r="C501" s="133"/>
      <c r="D501" s="133"/>
      <c r="E501" s="133"/>
      <c r="F501" s="133"/>
      <c r="H501" s="77"/>
      <c r="J501" s="86"/>
      <c r="K501" s="86"/>
      <c r="M501" s="77"/>
      <c r="O501" s="86"/>
      <c r="P501" s="92"/>
    </row>
    <row r="502" spans="2:16" ht="15.75" hidden="1" x14ac:dyDescent="0.25">
      <c r="B502" s="74"/>
      <c r="C502" s="81"/>
      <c r="D502" s="81"/>
      <c r="E502" s="81"/>
      <c r="F502" s="81"/>
      <c r="H502" s="77"/>
      <c r="J502" s="86"/>
      <c r="K502" s="86"/>
      <c r="M502" s="77"/>
      <c r="O502" s="86"/>
      <c r="P502" s="92"/>
    </row>
    <row r="503" spans="2:16" ht="15.75" hidden="1" x14ac:dyDescent="0.25">
      <c r="B503" s="70" t="str">
        <f>B499</f>
        <v xml:space="preserve">  </v>
      </c>
      <c r="C503" s="14" t="s">
        <v>106</v>
      </c>
      <c r="E503" s="86" t="str">
        <f>IFERROR(VLOOKUP(B503,Calculations!$G$10:$W$448,17,FALSE),0)</f>
        <v xml:space="preserve">  </v>
      </c>
      <c r="F503" s="86"/>
      <c r="H503" s="133" t="s">
        <v>34</v>
      </c>
      <c r="I503" s="133"/>
      <c r="J503" s="133"/>
      <c r="K503" s="133"/>
      <c r="M503" s="14" t="s">
        <v>105</v>
      </c>
      <c r="O503" s="86" t="str">
        <f>E503</f>
        <v xml:space="preserve">  </v>
      </c>
      <c r="P503" s="92"/>
    </row>
    <row r="504" spans="2:16" ht="15.75" hidden="1" x14ac:dyDescent="0.25">
      <c r="B504" s="75"/>
      <c r="C504" s="82"/>
      <c r="D504" s="76" t="s">
        <v>31</v>
      </c>
      <c r="E504" s="89"/>
      <c r="F504" s="89" t="str">
        <f>E503</f>
        <v xml:space="preserve">  </v>
      </c>
      <c r="G504" s="76"/>
      <c r="H504" s="134"/>
      <c r="I504" s="134"/>
      <c r="J504" s="134"/>
      <c r="K504" s="134"/>
      <c r="L504" s="76"/>
      <c r="M504" s="82"/>
      <c r="N504" s="76" t="s">
        <v>31</v>
      </c>
      <c r="O504" s="89"/>
      <c r="P504" s="90" t="str">
        <f>O503</f>
        <v xml:space="preserve">  </v>
      </c>
    </row>
    <row r="505" spans="2:16" ht="15.75" hidden="1" x14ac:dyDescent="0.25">
      <c r="B505" s="60" t="str">
        <f>IFERROR(IF(EOMONTH(B503,1)&gt;Questionnaire!$I$9,"  ",EOMONTH(B503,1)),"  ")</f>
        <v xml:space="preserve">  </v>
      </c>
      <c r="C505" s="61" t="s">
        <v>32</v>
      </c>
      <c r="D505" s="61"/>
      <c r="E505" s="84">
        <f>IFERROR(-VLOOKUP(B505,Calculations!$G$10:$N$448,8,FALSE),0)</f>
        <v>0</v>
      </c>
      <c r="F505" s="84"/>
      <c r="G505" s="61"/>
      <c r="H505" s="61" t="s">
        <v>102</v>
      </c>
      <c r="I505" s="61"/>
      <c r="J505" s="84">
        <f>K507</f>
        <v>0</v>
      </c>
      <c r="K505" s="84"/>
      <c r="L505" s="61"/>
      <c r="M505" s="61" t="s">
        <v>102</v>
      </c>
      <c r="N505" s="68"/>
      <c r="O505" s="84">
        <f>J505</f>
        <v>0</v>
      </c>
      <c r="P505" s="91"/>
    </row>
    <row r="506" spans="2:16" ht="15.75" hidden="1" x14ac:dyDescent="0.25">
      <c r="B506" s="74"/>
      <c r="C506" s="14" t="s">
        <v>33</v>
      </c>
      <c r="E506" s="86" t="str">
        <f>IFERROR(VLOOKUP(B505,Calculations!$G$10:$M$448,7,FALSE),0)</f>
        <v xml:space="preserve">  </v>
      </c>
      <c r="F506" s="86"/>
      <c r="H506" s="14" t="s">
        <v>35</v>
      </c>
      <c r="J506" s="86" t="str">
        <f>K508</f>
        <v xml:space="preserve">  </v>
      </c>
      <c r="K506" s="86"/>
      <c r="M506" s="14" t="s">
        <v>94</v>
      </c>
      <c r="N506" s="73"/>
      <c r="O506" s="86" t="str">
        <f>J506</f>
        <v xml:space="preserve">  </v>
      </c>
      <c r="P506" s="92"/>
    </row>
    <row r="507" spans="2:16" ht="15.75" hidden="1" x14ac:dyDescent="0.25">
      <c r="B507" s="74"/>
      <c r="C507" s="73"/>
      <c r="D507" s="14" t="s">
        <v>31</v>
      </c>
      <c r="E507" s="86"/>
      <c r="F507" s="86">
        <f>IFERROR(E505+E506,0)</f>
        <v>0</v>
      </c>
      <c r="H507" s="73"/>
      <c r="I507" s="14" t="s">
        <v>32</v>
      </c>
      <c r="J507" s="86"/>
      <c r="K507" s="86">
        <f>E505</f>
        <v>0</v>
      </c>
      <c r="M507" s="72"/>
      <c r="N507" s="14" t="s">
        <v>31</v>
      </c>
      <c r="O507" s="86"/>
      <c r="P507" s="92">
        <f>F507</f>
        <v>0</v>
      </c>
    </row>
    <row r="508" spans="2:16" ht="15.75" hidden="1" x14ac:dyDescent="0.25">
      <c r="B508" s="74"/>
      <c r="C508" s="73"/>
      <c r="E508" s="86"/>
      <c r="F508" s="86"/>
      <c r="H508" s="73"/>
      <c r="I508" s="14" t="s">
        <v>33</v>
      </c>
      <c r="J508" s="86"/>
      <c r="K508" s="86" t="str">
        <f>E506</f>
        <v xml:space="preserve">  </v>
      </c>
      <c r="M508" s="72"/>
      <c r="N508" s="73"/>
      <c r="O508" s="86"/>
      <c r="P508" s="92"/>
    </row>
    <row r="509" spans="2:16" ht="15.75" hidden="1" x14ac:dyDescent="0.25">
      <c r="B509" s="74"/>
      <c r="C509" s="73"/>
      <c r="E509" s="86"/>
      <c r="F509" s="86"/>
      <c r="H509" s="73"/>
      <c r="J509" s="86"/>
      <c r="K509" s="86"/>
      <c r="M509" s="72"/>
      <c r="N509" s="73"/>
      <c r="O509" s="86"/>
      <c r="P509" s="92"/>
    </row>
    <row r="510" spans="2:16" ht="15.75" hidden="1" x14ac:dyDescent="0.25">
      <c r="B510" s="70" t="str">
        <f>B505</f>
        <v xml:space="preserve">  </v>
      </c>
      <c r="C510" s="133" t="s">
        <v>34</v>
      </c>
      <c r="D510" s="133"/>
      <c r="E510" s="133"/>
      <c r="F510" s="133"/>
      <c r="H510" s="14" t="s">
        <v>103</v>
      </c>
      <c r="J510" s="86" t="str">
        <f>IFERROR(VLOOKUP(B510,Calculations!$Z$10:$AB$448,3,FALSE),0)</f>
        <v xml:space="preserve">  </v>
      </c>
      <c r="K510" s="86"/>
      <c r="M510" s="14" t="s">
        <v>104</v>
      </c>
      <c r="O510" s="86" t="str">
        <f>J510</f>
        <v xml:space="preserve">  </v>
      </c>
      <c r="P510" s="92"/>
    </row>
    <row r="511" spans="2:16" ht="15.75" hidden="1" x14ac:dyDescent="0.25">
      <c r="B511" s="74"/>
      <c r="C511" s="133"/>
      <c r="D511" s="133"/>
      <c r="E511" s="133"/>
      <c r="F511" s="133"/>
      <c r="H511" s="77"/>
      <c r="I511" s="14" t="s">
        <v>91</v>
      </c>
      <c r="J511" s="86"/>
      <c r="K511" s="86" t="str">
        <f>J510</f>
        <v xml:space="preserve">  </v>
      </c>
      <c r="M511" s="77"/>
      <c r="N511" s="14" t="s">
        <v>91</v>
      </c>
      <c r="O511" s="86"/>
      <c r="P511" s="92" t="str">
        <f>O510</f>
        <v xml:space="preserve">  </v>
      </c>
    </row>
    <row r="512" spans="2:16" ht="15.75" hidden="1" x14ac:dyDescent="0.25">
      <c r="B512" s="74"/>
      <c r="C512" s="133"/>
      <c r="D512" s="133"/>
      <c r="E512" s="133"/>
      <c r="F512" s="133"/>
      <c r="H512" s="77"/>
      <c r="J512" s="86"/>
      <c r="K512" s="86"/>
      <c r="M512" s="77"/>
      <c r="O512" s="86"/>
      <c r="P512" s="92"/>
    </row>
    <row r="513" spans="2:16" ht="15.75" hidden="1" x14ac:dyDescent="0.25">
      <c r="B513" s="74"/>
      <c r="C513" s="81"/>
      <c r="D513" s="81"/>
      <c r="E513" s="81"/>
      <c r="F513" s="81"/>
      <c r="H513" s="77"/>
      <c r="J513" s="86"/>
      <c r="K513" s="86"/>
      <c r="M513" s="77"/>
      <c r="O513" s="86"/>
      <c r="P513" s="92"/>
    </row>
    <row r="514" spans="2:16" ht="15.75" hidden="1" x14ac:dyDescent="0.25">
      <c r="B514" s="70" t="str">
        <f>B510</f>
        <v xml:space="preserve">  </v>
      </c>
      <c r="C514" s="14" t="s">
        <v>106</v>
      </c>
      <c r="E514" s="86" t="str">
        <f>IFERROR(VLOOKUP(B514,Calculations!$G$10:$W$448,17,FALSE),0)</f>
        <v xml:space="preserve">  </v>
      </c>
      <c r="F514" s="86"/>
      <c r="H514" s="133" t="s">
        <v>34</v>
      </c>
      <c r="I514" s="133"/>
      <c r="J514" s="133"/>
      <c r="K514" s="133"/>
      <c r="M514" s="14" t="s">
        <v>105</v>
      </c>
      <c r="O514" s="86" t="str">
        <f>E514</f>
        <v xml:space="preserve">  </v>
      </c>
      <c r="P514" s="92"/>
    </row>
    <row r="515" spans="2:16" ht="15.75" hidden="1" x14ac:dyDescent="0.25">
      <c r="B515" s="75"/>
      <c r="C515" s="82"/>
      <c r="D515" s="76" t="s">
        <v>31</v>
      </c>
      <c r="E515" s="89"/>
      <c r="F515" s="89" t="str">
        <f>E514</f>
        <v xml:space="preserve">  </v>
      </c>
      <c r="G515" s="76"/>
      <c r="H515" s="134"/>
      <c r="I515" s="134"/>
      <c r="J515" s="134"/>
      <c r="K515" s="134"/>
      <c r="L515" s="76"/>
      <c r="M515" s="82"/>
      <c r="N515" s="76" t="s">
        <v>31</v>
      </c>
      <c r="O515" s="89"/>
      <c r="P515" s="90" t="str">
        <f>O514</f>
        <v xml:space="preserve">  </v>
      </c>
    </row>
    <row r="516" spans="2:16" ht="15.75" hidden="1" x14ac:dyDescent="0.25">
      <c r="B516" s="60" t="str">
        <f>IFERROR(IF(EOMONTH(B514,1)&gt;Questionnaire!$I$9,"  ",EOMONTH(B514,1)),"  ")</f>
        <v xml:space="preserve">  </v>
      </c>
      <c r="C516" s="61" t="s">
        <v>32</v>
      </c>
      <c r="D516" s="61"/>
      <c r="E516" s="84">
        <f>IFERROR(-VLOOKUP(B516,Calculations!$G$10:$N$448,8,FALSE),0)</f>
        <v>0</v>
      </c>
      <c r="F516" s="84"/>
      <c r="G516" s="61"/>
      <c r="H516" s="61" t="s">
        <v>102</v>
      </c>
      <c r="I516" s="61"/>
      <c r="J516" s="84">
        <f>K518</f>
        <v>0</v>
      </c>
      <c r="K516" s="84"/>
      <c r="L516" s="61"/>
      <c r="M516" s="61" t="s">
        <v>102</v>
      </c>
      <c r="N516" s="68"/>
      <c r="O516" s="84">
        <f>J516</f>
        <v>0</v>
      </c>
      <c r="P516" s="91"/>
    </row>
    <row r="517" spans="2:16" ht="15.75" hidden="1" x14ac:dyDescent="0.25">
      <c r="B517" s="74"/>
      <c r="C517" s="14" t="s">
        <v>33</v>
      </c>
      <c r="E517" s="86" t="str">
        <f>IFERROR(VLOOKUP(B516,Calculations!$G$10:$M$448,7,FALSE),0)</f>
        <v xml:space="preserve">  </v>
      </c>
      <c r="F517" s="86"/>
      <c r="H517" s="14" t="s">
        <v>35</v>
      </c>
      <c r="J517" s="86" t="str">
        <f>K519</f>
        <v xml:space="preserve">  </v>
      </c>
      <c r="K517" s="86"/>
      <c r="M517" s="14" t="s">
        <v>94</v>
      </c>
      <c r="N517" s="73"/>
      <c r="O517" s="86" t="str">
        <f>J517</f>
        <v xml:space="preserve">  </v>
      </c>
      <c r="P517" s="92"/>
    </row>
    <row r="518" spans="2:16" ht="15.75" hidden="1" x14ac:dyDescent="0.25">
      <c r="B518" s="74"/>
      <c r="C518" s="73"/>
      <c r="D518" s="14" t="s">
        <v>31</v>
      </c>
      <c r="E518" s="86"/>
      <c r="F518" s="86">
        <f>IFERROR(E516+E517,0)</f>
        <v>0</v>
      </c>
      <c r="H518" s="73"/>
      <c r="I518" s="14" t="s">
        <v>32</v>
      </c>
      <c r="J518" s="86"/>
      <c r="K518" s="86">
        <f>E516</f>
        <v>0</v>
      </c>
      <c r="M518" s="72"/>
      <c r="N518" s="14" t="s">
        <v>31</v>
      </c>
      <c r="O518" s="86"/>
      <c r="P518" s="92">
        <f>F518</f>
        <v>0</v>
      </c>
    </row>
    <row r="519" spans="2:16" ht="15.75" hidden="1" x14ac:dyDescent="0.25">
      <c r="B519" s="74"/>
      <c r="C519" s="73"/>
      <c r="E519" s="86"/>
      <c r="F519" s="86"/>
      <c r="H519" s="73"/>
      <c r="I519" s="14" t="s">
        <v>33</v>
      </c>
      <c r="J519" s="86"/>
      <c r="K519" s="86" t="str">
        <f>E517</f>
        <v xml:space="preserve">  </v>
      </c>
      <c r="M519" s="72"/>
      <c r="N519" s="73"/>
      <c r="O519" s="86"/>
      <c r="P519" s="92"/>
    </row>
    <row r="520" spans="2:16" ht="15.75" hidden="1" x14ac:dyDescent="0.25">
      <c r="B520" s="74"/>
      <c r="C520" s="73"/>
      <c r="E520" s="86"/>
      <c r="F520" s="86"/>
      <c r="H520" s="73"/>
      <c r="J520" s="86"/>
      <c r="K520" s="86"/>
      <c r="M520" s="72"/>
      <c r="N520" s="73"/>
      <c r="O520" s="86"/>
      <c r="P520" s="92"/>
    </row>
    <row r="521" spans="2:16" ht="15.75" hidden="1" x14ac:dyDescent="0.25">
      <c r="B521" s="70" t="str">
        <f>B516</f>
        <v xml:space="preserve">  </v>
      </c>
      <c r="C521" s="133" t="s">
        <v>34</v>
      </c>
      <c r="D521" s="133"/>
      <c r="E521" s="133"/>
      <c r="F521" s="133"/>
      <c r="H521" s="14" t="s">
        <v>103</v>
      </c>
      <c r="J521" s="86" t="str">
        <f>IFERROR(VLOOKUP(B521,Calculations!$Z$10:$AB$448,3,FALSE),0)</f>
        <v xml:space="preserve">  </v>
      </c>
      <c r="K521" s="86"/>
      <c r="M521" s="14" t="s">
        <v>104</v>
      </c>
      <c r="O521" s="86" t="str">
        <f>J521</f>
        <v xml:space="preserve">  </v>
      </c>
      <c r="P521" s="92"/>
    </row>
    <row r="522" spans="2:16" ht="15.75" hidden="1" x14ac:dyDescent="0.25">
      <c r="B522" s="74"/>
      <c r="C522" s="133"/>
      <c r="D522" s="133"/>
      <c r="E522" s="133"/>
      <c r="F522" s="133"/>
      <c r="H522" s="77"/>
      <c r="I522" s="14" t="s">
        <v>91</v>
      </c>
      <c r="J522" s="86"/>
      <c r="K522" s="86" t="str">
        <f>J521</f>
        <v xml:space="preserve">  </v>
      </c>
      <c r="M522" s="77"/>
      <c r="N522" s="14" t="s">
        <v>91</v>
      </c>
      <c r="O522" s="86"/>
      <c r="P522" s="92" t="str">
        <f>O521</f>
        <v xml:space="preserve">  </v>
      </c>
    </row>
    <row r="523" spans="2:16" ht="15.75" hidden="1" x14ac:dyDescent="0.25">
      <c r="B523" s="74"/>
      <c r="C523" s="133"/>
      <c r="D523" s="133"/>
      <c r="E523" s="133"/>
      <c r="F523" s="133"/>
      <c r="H523" s="77"/>
      <c r="J523" s="86"/>
      <c r="K523" s="86"/>
      <c r="M523" s="77"/>
      <c r="O523" s="86"/>
      <c r="P523" s="92"/>
    </row>
    <row r="524" spans="2:16" ht="15.75" hidden="1" x14ac:dyDescent="0.25">
      <c r="B524" s="74"/>
      <c r="C524" s="81"/>
      <c r="D524" s="81"/>
      <c r="E524" s="81"/>
      <c r="F524" s="81"/>
      <c r="H524" s="77"/>
      <c r="J524" s="86"/>
      <c r="K524" s="86"/>
      <c r="M524" s="77"/>
      <c r="O524" s="86"/>
      <c r="P524" s="92"/>
    </row>
    <row r="525" spans="2:16" ht="15.75" hidden="1" x14ac:dyDescent="0.25">
      <c r="B525" s="70" t="str">
        <f>B521</f>
        <v xml:space="preserve">  </v>
      </c>
      <c r="C525" s="14" t="s">
        <v>106</v>
      </c>
      <c r="E525" s="86" t="str">
        <f>IFERROR(VLOOKUP(B525,Calculations!$G$10:$W$448,17,FALSE),0)</f>
        <v xml:space="preserve">  </v>
      </c>
      <c r="F525" s="86"/>
      <c r="H525" s="133" t="s">
        <v>34</v>
      </c>
      <c r="I525" s="133"/>
      <c r="J525" s="133"/>
      <c r="K525" s="133"/>
      <c r="M525" s="14" t="s">
        <v>105</v>
      </c>
      <c r="O525" s="86" t="str">
        <f>E525</f>
        <v xml:space="preserve">  </v>
      </c>
      <c r="P525" s="92"/>
    </row>
    <row r="526" spans="2:16" ht="15.75" hidden="1" x14ac:dyDescent="0.25">
      <c r="B526" s="75"/>
      <c r="C526" s="82"/>
      <c r="D526" s="76" t="s">
        <v>31</v>
      </c>
      <c r="E526" s="89"/>
      <c r="F526" s="89" t="str">
        <f>E525</f>
        <v xml:space="preserve">  </v>
      </c>
      <c r="G526" s="76"/>
      <c r="H526" s="134"/>
      <c r="I526" s="134"/>
      <c r="J526" s="134"/>
      <c r="K526" s="134"/>
      <c r="L526" s="76"/>
      <c r="M526" s="82"/>
      <c r="N526" s="76" t="s">
        <v>31</v>
      </c>
      <c r="O526" s="89"/>
      <c r="P526" s="90" t="str">
        <f>O525</f>
        <v xml:space="preserve">  </v>
      </c>
    </row>
    <row r="527" spans="2:16" ht="15.75" hidden="1" x14ac:dyDescent="0.25">
      <c r="B527" s="60" t="str">
        <f>IFERROR(IF(EOMONTH(B525,1)&gt;Questionnaire!$I$9,"  ",EOMONTH(B525,1)),"  ")</f>
        <v xml:space="preserve">  </v>
      </c>
      <c r="C527" s="61" t="s">
        <v>32</v>
      </c>
      <c r="D527" s="61"/>
      <c r="E527" s="84">
        <f>IFERROR(-VLOOKUP(B527,Calculations!$G$10:$N$448,8,FALSE),0)</f>
        <v>0</v>
      </c>
      <c r="F527" s="84"/>
      <c r="G527" s="61"/>
      <c r="H527" s="61" t="s">
        <v>102</v>
      </c>
      <c r="I527" s="61"/>
      <c r="J527" s="84">
        <f>K529</f>
        <v>0</v>
      </c>
      <c r="K527" s="84"/>
      <c r="L527" s="61"/>
      <c r="M527" s="61" t="s">
        <v>102</v>
      </c>
      <c r="N527" s="68"/>
      <c r="O527" s="84">
        <f>J527</f>
        <v>0</v>
      </c>
      <c r="P527" s="91"/>
    </row>
    <row r="528" spans="2:16" ht="15.75" hidden="1" x14ac:dyDescent="0.25">
      <c r="B528" s="74"/>
      <c r="C528" s="14" t="s">
        <v>33</v>
      </c>
      <c r="E528" s="86" t="str">
        <f>IFERROR(VLOOKUP(B527,Calculations!$G$10:$M$448,7,FALSE),0)</f>
        <v xml:space="preserve">  </v>
      </c>
      <c r="F528" s="86"/>
      <c r="H528" s="14" t="s">
        <v>35</v>
      </c>
      <c r="J528" s="86" t="str">
        <f>K530</f>
        <v xml:space="preserve">  </v>
      </c>
      <c r="K528" s="86"/>
      <c r="M528" s="14" t="s">
        <v>94</v>
      </c>
      <c r="N528" s="73"/>
      <c r="O528" s="86" t="str">
        <f>J528</f>
        <v xml:space="preserve">  </v>
      </c>
      <c r="P528" s="92"/>
    </row>
    <row r="529" spans="2:16" ht="15.75" hidden="1" x14ac:dyDescent="0.25">
      <c r="B529" s="74"/>
      <c r="C529" s="73"/>
      <c r="D529" s="14" t="s">
        <v>31</v>
      </c>
      <c r="E529" s="86"/>
      <c r="F529" s="86">
        <f>IFERROR(E527+E528,0)</f>
        <v>0</v>
      </c>
      <c r="H529" s="73"/>
      <c r="I529" s="14" t="s">
        <v>32</v>
      </c>
      <c r="J529" s="86"/>
      <c r="K529" s="86">
        <f>E527</f>
        <v>0</v>
      </c>
      <c r="M529" s="72"/>
      <c r="N529" s="14" t="s">
        <v>31</v>
      </c>
      <c r="O529" s="86"/>
      <c r="P529" s="92">
        <f>F529</f>
        <v>0</v>
      </c>
    </row>
    <row r="530" spans="2:16" ht="15.75" hidden="1" x14ac:dyDescent="0.25">
      <c r="B530" s="74"/>
      <c r="C530" s="73"/>
      <c r="E530" s="86"/>
      <c r="F530" s="86"/>
      <c r="H530" s="73"/>
      <c r="I530" s="14" t="s">
        <v>33</v>
      </c>
      <c r="J530" s="86"/>
      <c r="K530" s="86" t="str">
        <f>E528</f>
        <v xml:space="preserve">  </v>
      </c>
      <c r="M530" s="72"/>
      <c r="N530" s="73"/>
      <c r="O530" s="86"/>
      <c r="P530" s="92"/>
    </row>
    <row r="531" spans="2:16" ht="15.75" hidden="1" x14ac:dyDescent="0.25">
      <c r="B531" s="74"/>
      <c r="C531" s="73"/>
      <c r="E531" s="86"/>
      <c r="F531" s="86"/>
      <c r="H531" s="73"/>
      <c r="J531" s="86"/>
      <c r="K531" s="86"/>
      <c r="M531" s="72"/>
      <c r="N531" s="73"/>
      <c r="O531" s="86"/>
      <c r="P531" s="92"/>
    </row>
    <row r="532" spans="2:16" ht="15.75" hidden="1" x14ac:dyDescent="0.25">
      <c r="B532" s="70" t="str">
        <f>B527</f>
        <v xml:space="preserve">  </v>
      </c>
      <c r="C532" s="133" t="s">
        <v>34</v>
      </c>
      <c r="D532" s="133"/>
      <c r="E532" s="133"/>
      <c r="F532" s="133"/>
      <c r="H532" s="14" t="s">
        <v>103</v>
      </c>
      <c r="J532" s="86" t="str">
        <f>IFERROR(VLOOKUP(B532,Calculations!$Z$10:$AB$448,3,FALSE),0)</f>
        <v xml:space="preserve">  </v>
      </c>
      <c r="K532" s="86"/>
      <c r="M532" s="14" t="s">
        <v>104</v>
      </c>
      <c r="O532" s="86" t="str">
        <f>J532</f>
        <v xml:space="preserve">  </v>
      </c>
      <c r="P532" s="92"/>
    </row>
    <row r="533" spans="2:16" ht="15.75" hidden="1" x14ac:dyDescent="0.25">
      <c r="B533" s="74"/>
      <c r="C533" s="133"/>
      <c r="D533" s="133"/>
      <c r="E533" s="133"/>
      <c r="F533" s="133"/>
      <c r="H533" s="77"/>
      <c r="I533" s="14" t="s">
        <v>91</v>
      </c>
      <c r="J533" s="86"/>
      <c r="K533" s="86" t="str">
        <f>J532</f>
        <v xml:space="preserve">  </v>
      </c>
      <c r="M533" s="77"/>
      <c r="N533" s="14" t="s">
        <v>91</v>
      </c>
      <c r="O533" s="86"/>
      <c r="P533" s="92" t="str">
        <f>O532</f>
        <v xml:space="preserve">  </v>
      </c>
    </row>
    <row r="534" spans="2:16" ht="15.75" hidden="1" x14ac:dyDescent="0.25">
      <c r="B534" s="74"/>
      <c r="C534" s="133"/>
      <c r="D534" s="133"/>
      <c r="E534" s="133"/>
      <c r="F534" s="133"/>
      <c r="H534" s="77"/>
      <c r="J534" s="86"/>
      <c r="K534" s="86"/>
      <c r="M534" s="77"/>
      <c r="O534" s="86"/>
      <c r="P534" s="92"/>
    </row>
    <row r="535" spans="2:16" ht="15.75" hidden="1" x14ac:dyDescent="0.25">
      <c r="B535" s="74"/>
      <c r="C535" s="81"/>
      <c r="D535" s="81"/>
      <c r="E535" s="81"/>
      <c r="F535" s="81"/>
      <c r="H535" s="77"/>
      <c r="J535" s="86"/>
      <c r="K535" s="86"/>
      <c r="M535" s="77"/>
      <c r="O535" s="86"/>
      <c r="P535" s="92"/>
    </row>
    <row r="536" spans="2:16" ht="15.75" hidden="1" x14ac:dyDescent="0.25">
      <c r="B536" s="70" t="str">
        <f>B532</f>
        <v xml:space="preserve">  </v>
      </c>
      <c r="C536" s="14" t="s">
        <v>106</v>
      </c>
      <c r="E536" s="86" t="str">
        <f>IFERROR(VLOOKUP(B536,Calculations!$G$10:$W$448,17,FALSE),0)</f>
        <v xml:space="preserve">  </v>
      </c>
      <c r="F536" s="86"/>
      <c r="H536" s="133" t="s">
        <v>34</v>
      </c>
      <c r="I536" s="133"/>
      <c r="J536" s="133"/>
      <c r="K536" s="133"/>
      <c r="M536" s="14" t="s">
        <v>105</v>
      </c>
      <c r="O536" s="86" t="str">
        <f>E536</f>
        <v xml:space="preserve">  </v>
      </c>
      <c r="P536" s="92"/>
    </row>
    <row r="537" spans="2:16" ht="15.75" hidden="1" x14ac:dyDescent="0.25">
      <c r="B537" s="75"/>
      <c r="C537" s="82"/>
      <c r="D537" s="76" t="s">
        <v>31</v>
      </c>
      <c r="E537" s="89"/>
      <c r="F537" s="89" t="str">
        <f>E536</f>
        <v xml:space="preserve">  </v>
      </c>
      <c r="G537" s="76"/>
      <c r="H537" s="134"/>
      <c r="I537" s="134"/>
      <c r="J537" s="134"/>
      <c r="K537" s="134"/>
      <c r="L537" s="76"/>
      <c r="M537" s="82"/>
      <c r="N537" s="76" t="s">
        <v>31</v>
      </c>
      <c r="O537" s="89"/>
      <c r="P537" s="90" t="str">
        <f>O536</f>
        <v xml:space="preserve">  </v>
      </c>
    </row>
    <row r="538" spans="2:16" ht="15.75" hidden="1" x14ac:dyDescent="0.25">
      <c r="B538" s="60" t="str">
        <f>IFERROR(IF(EOMONTH(B536,1)&gt;Questionnaire!$I$9,"  ",EOMONTH(B536,1)),"  ")</f>
        <v xml:space="preserve">  </v>
      </c>
      <c r="C538" s="61" t="s">
        <v>32</v>
      </c>
      <c r="D538" s="61"/>
      <c r="E538" s="84">
        <f>IFERROR(-VLOOKUP(B538,Calculations!$G$10:$N$448,8,FALSE),0)</f>
        <v>0</v>
      </c>
      <c r="F538" s="84"/>
      <c r="G538" s="61"/>
      <c r="H538" s="61" t="s">
        <v>102</v>
      </c>
      <c r="I538" s="61"/>
      <c r="J538" s="84">
        <f>K540</f>
        <v>0</v>
      </c>
      <c r="K538" s="84"/>
      <c r="L538" s="61"/>
      <c r="M538" s="61" t="s">
        <v>102</v>
      </c>
      <c r="N538" s="68"/>
      <c r="O538" s="84">
        <f>J538</f>
        <v>0</v>
      </c>
      <c r="P538" s="91"/>
    </row>
    <row r="539" spans="2:16" ht="15.75" hidden="1" x14ac:dyDescent="0.25">
      <c r="B539" s="74"/>
      <c r="C539" s="14" t="s">
        <v>33</v>
      </c>
      <c r="E539" s="86" t="str">
        <f>IFERROR(VLOOKUP(B538,Calculations!$G$10:$M$448,7,FALSE),0)</f>
        <v xml:space="preserve">  </v>
      </c>
      <c r="F539" s="86"/>
      <c r="H539" s="14" t="s">
        <v>35</v>
      </c>
      <c r="J539" s="86" t="str">
        <f>K541</f>
        <v xml:space="preserve">  </v>
      </c>
      <c r="K539" s="86"/>
      <c r="M539" s="14" t="s">
        <v>94</v>
      </c>
      <c r="N539" s="73"/>
      <c r="O539" s="86" t="str">
        <f>J539</f>
        <v xml:space="preserve">  </v>
      </c>
      <c r="P539" s="92"/>
    </row>
    <row r="540" spans="2:16" ht="15.75" hidden="1" x14ac:dyDescent="0.25">
      <c r="B540" s="74"/>
      <c r="C540" s="73"/>
      <c r="D540" s="14" t="s">
        <v>31</v>
      </c>
      <c r="E540" s="86"/>
      <c r="F540" s="86">
        <f>IFERROR(E538+E539,0)</f>
        <v>0</v>
      </c>
      <c r="H540" s="73"/>
      <c r="I540" s="14" t="s">
        <v>32</v>
      </c>
      <c r="J540" s="86"/>
      <c r="K540" s="86">
        <f>E538</f>
        <v>0</v>
      </c>
      <c r="M540" s="72"/>
      <c r="N540" s="14" t="s">
        <v>31</v>
      </c>
      <c r="O540" s="86"/>
      <c r="P540" s="92">
        <f>F540</f>
        <v>0</v>
      </c>
    </row>
    <row r="541" spans="2:16" ht="15.75" hidden="1" x14ac:dyDescent="0.25">
      <c r="B541" s="74"/>
      <c r="C541" s="73"/>
      <c r="E541" s="86"/>
      <c r="F541" s="86"/>
      <c r="H541" s="73"/>
      <c r="I541" s="14" t="s">
        <v>33</v>
      </c>
      <c r="J541" s="86"/>
      <c r="K541" s="86" t="str">
        <f>E539</f>
        <v xml:space="preserve">  </v>
      </c>
      <c r="M541" s="72"/>
      <c r="N541" s="73"/>
      <c r="O541" s="86"/>
      <c r="P541" s="92"/>
    </row>
    <row r="542" spans="2:16" ht="15.75" hidden="1" x14ac:dyDescent="0.25">
      <c r="B542" s="74"/>
      <c r="C542" s="73"/>
      <c r="E542" s="86"/>
      <c r="F542" s="86"/>
      <c r="H542" s="73"/>
      <c r="J542" s="86"/>
      <c r="K542" s="86"/>
      <c r="M542" s="72"/>
      <c r="N542" s="73"/>
      <c r="O542" s="86"/>
      <c r="P542" s="92"/>
    </row>
    <row r="543" spans="2:16" ht="15.75" hidden="1" x14ac:dyDescent="0.25">
      <c r="B543" s="70" t="str">
        <f>B538</f>
        <v xml:space="preserve">  </v>
      </c>
      <c r="C543" s="133" t="s">
        <v>34</v>
      </c>
      <c r="D543" s="133"/>
      <c r="E543" s="133"/>
      <c r="F543" s="133"/>
      <c r="H543" s="14" t="s">
        <v>103</v>
      </c>
      <c r="J543" s="86" t="str">
        <f>IFERROR(VLOOKUP(B543,Calculations!$Z$10:$AB$448,3,FALSE),0)</f>
        <v xml:space="preserve">  </v>
      </c>
      <c r="K543" s="86"/>
      <c r="M543" s="14" t="s">
        <v>104</v>
      </c>
      <c r="O543" s="86" t="str">
        <f>J543</f>
        <v xml:space="preserve">  </v>
      </c>
      <c r="P543" s="92"/>
    </row>
    <row r="544" spans="2:16" ht="15.75" hidden="1" x14ac:dyDescent="0.25">
      <c r="B544" s="74"/>
      <c r="C544" s="133"/>
      <c r="D544" s="133"/>
      <c r="E544" s="133"/>
      <c r="F544" s="133"/>
      <c r="H544" s="77"/>
      <c r="I544" s="14" t="s">
        <v>91</v>
      </c>
      <c r="J544" s="86"/>
      <c r="K544" s="86" t="str">
        <f>J543</f>
        <v xml:space="preserve">  </v>
      </c>
      <c r="M544" s="77"/>
      <c r="N544" s="14" t="s">
        <v>91</v>
      </c>
      <c r="O544" s="86"/>
      <c r="P544" s="92" t="str">
        <f>O543</f>
        <v xml:space="preserve">  </v>
      </c>
    </row>
    <row r="545" spans="2:16" ht="15.75" hidden="1" x14ac:dyDescent="0.25">
      <c r="B545" s="74"/>
      <c r="C545" s="133"/>
      <c r="D545" s="133"/>
      <c r="E545" s="133"/>
      <c r="F545" s="133"/>
      <c r="H545" s="77"/>
      <c r="J545" s="86"/>
      <c r="K545" s="86"/>
      <c r="M545" s="77"/>
      <c r="O545" s="86"/>
      <c r="P545" s="92"/>
    </row>
    <row r="546" spans="2:16" ht="15.75" hidden="1" x14ac:dyDescent="0.25">
      <c r="B546" s="74"/>
      <c r="C546" s="81"/>
      <c r="D546" s="81"/>
      <c r="E546" s="81"/>
      <c r="F546" s="81"/>
      <c r="H546" s="77"/>
      <c r="J546" s="86"/>
      <c r="K546" s="86"/>
      <c r="M546" s="77"/>
      <c r="O546" s="86"/>
      <c r="P546" s="92"/>
    </row>
    <row r="547" spans="2:16" ht="15.75" hidden="1" x14ac:dyDescent="0.25">
      <c r="B547" s="70" t="str">
        <f>B543</f>
        <v xml:space="preserve">  </v>
      </c>
      <c r="C547" s="14" t="s">
        <v>106</v>
      </c>
      <c r="E547" s="86" t="str">
        <f>IFERROR(VLOOKUP(B547,Calculations!$G$10:$W$448,17,FALSE),0)</f>
        <v xml:space="preserve">  </v>
      </c>
      <c r="F547" s="86"/>
      <c r="H547" s="133" t="s">
        <v>34</v>
      </c>
      <c r="I547" s="133"/>
      <c r="J547" s="133"/>
      <c r="K547" s="133"/>
      <c r="M547" s="14" t="s">
        <v>105</v>
      </c>
      <c r="O547" s="86" t="str">
        <f>E547</f>
        <v xml:space="preserve">  </v>
      </c>
      <c r="P547" s="92"/>
    </row>
    <row r="548" spans="2:16" ht="15.75" hidden="1" x14ac:dyDescent="0.25">
      <c r="B548" s="75"/>
      <c r="C548" s="82"/>
      <c r="D548" s="76" t="s">
        <v>31</v>
      </c>
      <c r="E548" s="89"/>
      <c r="F548" s="89" t="str">
        <f>E547</f>
        <v xml:space="preserve">  </v>
      </c>
      <c r="G548" s="76"/>
      <c r="H548" s="134"/>
      <c r="I548" s="134"/>
      <c r="J548" s="134"/>
      <c r="K548" s="134"/>
      <c r="L548" s="76"/>
      <c r="M548" s="82"/>
      <c r="N548" s="76" t="s">
        <v>31</v>
      </c>
      <c r="O548" s="89"/>
      <c r="P548" s="90" t="str">
        <f>O547</f>
        <v xml:space="preserve">  </v>
      </c>
    </row>
    <row r="549" spans="2:16" ht="15.75" hidden="1" x14ac:dyDescent="0.25">
      <c r="B549" s="60" t="str">
        <f>IFERROR(IF(EOMONTH(B547,1)&gt;Questionnaire!$I$9,"  ",EOMONTH(B547,1)),"  ")</f>
        <v xml:space="preserve">  </v>
      </c>
      <c r="C549" s="61" t="s">
        <v>32</v>
      </c>
      <c r="D549" s="61"/>
      <c r="E549" s="84">
        <f>IFERROR(-VLOOKUP(B549,Calculations!$G$10:$N$448,8,FALSE),0)</f>
        <v>0</v>
      </c>
      <c r="F549" s="84"/>
      <c r="G549" s="61"/>
      <c r="H549" s="61" t="s">
        <v>102</v>
      </c>
      <c r="I549" s="61"/>
      <c r="J549" s="84">
        <f>K551</f>
        <v>0</v>
      </c>
      <c r="K549" s="84"/>
      <c r="L549" s="61"/>
      <c r="M549" s="61" t="s">
        <v>102</v>
      </c>
      <c r="N549" s="68"/>
      <c r="O549" s="84">
        <f>J549</f>
        <v>0</v>
      </c>
      <c r="P549" s="91"/>
    </row>
    <row r="550" spans="2:16" ht="15.75" hidden="1" x14ac:dyDescent="0.25">
      <c r="B550" s="74"/>
      <c r="C550" s="14" t="s">
        <v>33</v>
      </c>
      <c r="E550" s="86" t="str">
        <f>IFERROR(VLOOKUP(B549,Calculations!$G$10:$M$448,7,FALSE),0)</f>
        <v xml:space="preserve">  </v>
      </c>
      <c r="F550" s="86"/>
      <c r="H550" s="14" t="s">
        <v>35</v>
      </c>
      <c r="J550" s="86" t="str">
        <f>K552</f>
        <v xml:space="preserve">  </v>
      </c>
      <c r="K550" s="86"/>
      <c r="M550" s="14" t="s">
        <v>94</v>
      </c>
      <c r="N550" s="73"/>
      <c r="O550" s="86" t="str">
        <f>J550</f>
        <v xml:space="preserve">  </v>
      </c>
      <c r="P550" s="92"/>
    </row>
    <row r="551" spans="2:16" ht="15.75" hidden="1" x14ac:dyDescent="0.25">
      <c r="B551" s="74"/>
      <c r="C551" s="73"/>
      <c r="D551" s="14" t="s">
        <v>31</v>
      </c>
      <c r="E551" s="86"/>
      <c r="F551" s="86">
        <f>IFERROR(E549+E550,0)</f>
        <v>0</v>
      </c>
      <c r="H551" s="73"/>
      <c r="I551" s="14" t="s">
        <v>32</v>
      </c>
      <c r="J551" s="86"/>
      <c r="K551" s="86">
        <f>E549</f>
        <v>0</v>
      </c>
      <c r="M551" s="72"/>
      <c r="N551" s="14" t="s">
        <v>31</v>
      </c>
      <c r="O551" s="86"/>
      <c r="P551" s="92">
        <f>F551</f>
        <v>0</v>
      </c>
    </row>
    <row r="552" spans="2:16" ht="15.75" hidden="1" x14ac:dyDescent="0.25">
      <c r="B552" s="74"/>
      <c r="C552" s="73"/>
      <c r="E552" s="86"/>
      <c r="F552" s="86"/>
      <c r="H552" s="73"/>
      <c r="I552" s="14" t="s">
        <v>33</v>
      </c>
      <c r="J552" s="86"/>
      <c r="K552" s="86" t="str">
        <f>E550</f>
        <v xml:space="preserve">  </v>
      </c>
      <c r="M552" s="72"/>
      <c r="N552" s="73"/>
      <c r="O552" s="86"/>
      <c r="P552" s="92"/>
    </row>
    <row r="553" spans="2:16" ht="15.75" hidden="1" x14ac:dyDescent="0.25">
      <c r="B553" s="74"/>
      <c r="C553" s="73"/>
      <c r="E553" s="86"/>
      <c r="F553" s="86"/>
      <c r="H553" s="73"/>
      <c r="J553" s="86"/>
      <c r="K553" s="86"/>
      <c r="M553" s="72"/>
      <c r="N553" s="73"/>
      <c r="O553" s="86"/>
      <c r="P553" s="92"/>
    </row>
    <row r="554" spans="2:16" ht="15.75" hidden="1" x14ac:dyDescent="0.25">
      <c r="B554" s="70" t="str">
        <f>B549</f>
        <v xml:space="preserve">  </v>
      </c>
      <c r="C554" s="133" t="s">
        <v>34</v>
      </c>
      <c r="D554" s="133"/>
      <c r="E554" s="133"/>
      <c r="F554" s="133"/>
      <c r="H554" s="14" t="s">
        <v>103</v>
      </c>
      <c r="J554" s="86" t="str">
        <f>IFERROR(VLOOKUP(B554,Calculations!$Z$10:$AB$448,3,FALSE),0)</f>
        <v xml:space="preserve">  </v>
      </c>
      <c r="K554" s="86"/>
      <c r="M554" s="14" t="s">
        <v>104</v>
      </c>
      <c r="O554" s="86" t="str">
        <f>J554</f>
        <v xml:space="preserve">  </v>
      </c>
      <c r="P554" s="92"/>
    </row>
    <row r="555" spans="2:16" ht="15.75" hidden="1" x14ac:dyDescent="0.25">
      <c r="B555" s="74"/>
      <c r="C555" s="133"/>
      <c r="D555" s="133"/>
      <c r="E555" s="133"/>
      <c r="F555" s="133"/>
      <c r="H555" s="77"/>
      <c r="I555" s="14" t="s">
        <v>91</v>
      </c>
      <c r="J555" s="86"/>
      <c r="K555" s="86" t="str">
        <f>J554</f>
        <v xml:space="preserve">  </v>
      </c>
      <c r="M555" s="77"/>
      <c r="N555" s="14" t="s">
        <v>91</v>
      </c>
      <c r="O555" s="86"/>
      <c r="P555" s="92" t="str">
        <f>O554</f>
        <v xml:space="preserve">  </v>
      </c>
    </row>
    <row r="556" spans="2:16" ht="15.75" hidden="1" x14ac:dyDescent="0.25">
      <c r="B556" s="74"/>
      <c r="C556" s="133"/>
      <c r="D556" s="133"/>
      <c r="E556" s="133"/>
      <c r="F556" s="133"/>
      <c r="H556" s="77"/>
      <c r="J556" s="86"/>
      <c r="K556" s="86"/>
      <c r="M556" s="77"/>
      <c r="O556" s="86"/>
      <c r="P556" s="92"/>
    </row>
    <row r="557" spans="2:16" ht="15.75" hidden="1" x14ac:dyDescent="0.25">
      <c r="B557" s="74"/>
      <c r="C557" s="81"/>
      <c r="D557" s="81"/>
      <c r="E557" s="81"/>
      <c r="F557" s="81"/>
      <c r="H557" s="77"/>
      <c r="J557" s="86"/>
      <c r="K557" s="86"/>
      <c r="M557" s="77"/>
      <c r="O557" s="86"/>
      <c r="P557" s="92"/>
    </row>
    <row r="558" spans="2:16" ht="15.75" hidden="1" x14ac:dyDescent="0.25">
      <c r="B558" s="70" t="str">
        <f>B554</f>
        <v xml:space="preserve">  </v>
      </c>
      <c r="C558" s="14" t="s">
        <v>106</v>
      </c>
      <c r="E558" s="86" t="str">
        <f>IFERROR(VLOOKUP(B558,Calculations!$G$10:$W$448,17,FALSE),0)</f>
        <v xml:space="preserve">  </v>
      </c>
      <c r="F558" s="86"/>
      <c r="H558" s="133" t="s">
        <v>34</v>
      </c>
      <c r="I558" s="133"/>
      <c r="J558" s="133"/>
      <c r="K558" s="133"/>
      <c r="M558" s="14" t="s">
        <v>105</v>
      </c>
      <c r="O558" s="86" t="str">
        <f>E558</f>
        <v xml:space="preserve">  </v>
      </c>
      <c r="P558" s="92"/>
    </row>
    <row r="559" spans="2:16" ht="15.75" hidden="1" x14ac:dyDescent="0.25">
      <c r="B559" s="75"/>
      <c r="C559" s="82"/>
      <c r="D559" s="76" t="s">
        <v>31</v>
      </c>
      <c r="E559" s="89"/>
      <c r="F559" s="89" t="str">
        <f>E558</f>
        <v xml:space="preserve">  </v>
      </c>
      <c r="G559" s="76"/>
      <c r="H559" s="134"/>
      <c r="I559" s="134"/>
      <c r="J559" s="134"/>
      <c r="K559" s="134"/>
      <c r="L559" s="76"/>
      <c r="M559" s="82"/>
      <c r="N559" s="76" t="s">
        <v>31</v>
      </c>
      <c r="O559" s="89"/>
      <c r="P559" s="90" t="str">
        <f>O558</f>
        <v xml:space="preserve">  </v>
      </c>
    </row>
    <row r="560" spans="2:16" ht="15.75" hidden="1" x14ac:dyDescent="0.25">
      <c r="B560" s="60" t="str">
        <f>IFERROR(IF(EOMONTH(B558,1)&gt;Questionnaire!$I$9,"  ",EOMONTH(B558,1)),"  ")</f>
        <v xml:space="preserve">  </v>
      </c>
      <c r="C560" s="61" t="s">
        <v>32</v>
      </c>
      <c r="D560" s="61"/>
      <c r="E560" s="84">
        <f>IFERROR(-VLOOKUP(B560,Calculations!$G$10:$N$448,8,FALSE),0)</f>
        <v>0</v>
      </c>
      <c r="F560" s="84"/>
      <c r="G560" s="61"/>
      <c r="H560" s="61" t="s">
        <v>102</v>
      </c>
      <c r="I560" s="61"/>
      <c r="J560" s="84">
        <f>K562</f>
        <v>0</v>
      </c>
      <c r="K560" s="84"/>
      <c r="L560" s="61"/>
      <c r="M560" s="61" t="s">
        <v>102</v>
      </c>
      <c r="N560" s="68"/>
      <c r="O560" s="84">
        <f>J560</f>
        <v>0</v>
      </c>
      <c r="P560" s="91"/>
    </row>
    <row r="561" spans="2:16" ht="15.75" hidden="1" x14ac:dyDescent="0.25">
      <c r="B561" s="74"/>
      <c r="C561" s="14" t="s">
        <v>33</v>
      </c>
      <c r="E561" s="86" t="str">
        <f>IFERROR(VLOOKUP(B560,Calculations!$G$10:$M$448,7,FALSE),0)</f>
        <v xml:space="preserve">  </v>
      </c>
      <c r="F561" s="86"/>
      <c r="H561" s="14" t="s">
        <v>35</v>
      </c>
      <c r="J561" s="86" t="str">
        <f>K563</f>
        <v xml:space="preserve">  </v>
      </c>
      <c r="K561" s="86"/>
      <c r="M561" s="14" t="s">
        <v>94</v>
      </c>
      <c r="N561" s="73"/>
      <c r="O561" s="86" t="str">
        <f>J561</f>
        <v xml:space="preserve">  </v>
      </c>
      <c r="P561" s="92"/>
    </row>
    <row r="562" spans="2:16" ht="15.75" hidden="1" x14ac:dyDescent="0.25">
      <c r="B562" s="74"/>
      <c r="C562" s="73"/>
      <c r="D562" s="14" t="s">
        <v>31</v>
      </c>
      <c r="E562" s="86"/>
      <c r="F562" s="86">
        <f>IFERROR(E560+E561,0)</f>
        <v>0</v>
      </c>
      <c r="H562" s="73"/>
      <c r="I562" s="14" t="s">
        <v>32</v>
      </c>
      <c r="J562" s="86"/>
      <c r="K562" s="86">
        <f>E560</f>
        <v>0</v>
      </c>
      <c r="M562" s="72"/>
      <c r="N562" s="14" t="s">
        <v>31</v>
      </c>
      <c r="O562" s="86"/>
      <c r="P562" s="92">
        <f>F562</f>
        <v>0</v>
      </c>
    </row>
    <row r="563" spans="2:16" ht="15.75" hidden="1" x14ac:dyDescent="0.25">
      <c r="B563" s="74"/>
      <c r="C563" s="73"/>
      <c r="E563" s="86"/>
      <c r="F563" s="86"/>
      <c r="H563" s="73"/>
      <c r="I563" s="14" t="s">
        <v>33</v>
      </c>
      <c r="J563" s="86"/>
      <c r="K563" s="86" t="str">
        <f>E561</f>
        <v xml:space="preserve">  </v>
      </c>
      <c r="M563" s="72"/>
      <c r="N563" s="73"/>
      <c r="O563" s="86"/>
      <c r="P563" s="92"/>
    </row>
    <row r="564" spans="2:16" ht="15.75" hidden="1" x14ac:dyDescent="0.25">
      <c r="B564" s="74"/>
      <c r="C564" s="73"/>
      <c r="E564" s="86"/>
      <c r="F564" s="86"/>
      <c r="H564" s="73"/>
      <c r="J564" s="86"/>
      <c r="K564" s="86"/>
      <c r="M564" s="72"/>
      <c r="N564" s="73"/>
      <c r="O564" s="86"/>
      <c r="P564" s="92"/>
    </row>
    <row r="565" spans="2:16" ht="15.75" hidden="1" x14ac:dyDescent="0.25">
      <c r="B565" s="70" t="str">
        <f>B560</f>
        <v xml:space="preserve">  </v>
      </c>
      <c r="C565" s="133" t="s">
        <v>34</v>
      </c>
      <c r="D565" s="133"/>
      <c r="E565" s="133"/>
      <c r="F565" s="133"/>
      <c r="H565" s="14" t="s">
        <v>103</v>
      </c>
      <c r="J565" s="86" t="str">
        <f>IFERROR(VLOOKUP(B565,Calculations!$Z$10:$AB$448,3,FALSE),0)</f>
        <v xml:space="preserve">  </v>
      </c>
      <c r="K565" s="86"/>
      <c r="M565" s="14" t="s">
        <v>104</v>
      </c>
      <c r="O565" s="86" t="str">
        <f>J565</f>
        <v xml:space="preserve">  </v>
      </c>
      <c r="P565" s="92"/>
    </row>
    <row r="566" spans="2:16" ht="15.75" hidden="1" x14ac:dyDescent="0.25">
      <c r="B566" s="74"/>
      <c r="C566" s="133"/>
      <c r="D566" s="133"/>
      <c r="E566" s="133"/>
      <c r="F566" s="133"/>
      <c r="H566" s="77"/>
      <c r="I566" s="14" t="s">
        <v>91</v>
      </c>
      <c r="J566" s="86"/>
      <c r="K566" s="86" t="str">
        <f>J565</f>
        <v xml:space="preserve">  </v>
      </c>
      <c r="M566" s="77"/>
      <c r="N566" s="14" t="s">
        <v>91</v>
      </c>
      <c r="O566" s="86"/>
      <c r="P566" s="92" t="str">
        <f>O565</f>
        <v xml:space="preserve">  </v>
      </c>
    </row>
    <row r="567" spans="2:16" ht="15.75" hidden="1" x14ac:dyDescent="0.25">
      <c r="B567" s="74"/>
      <c r="C567" s="133"/>
      <c r="D567" s="133"/>
      <c r="E567" s="133"/>
      <c r="F567" s="133"/>
      <c r="H567" s="77"/>
      <c r="J567" s="86"/>
      <c r="K567" s="86"/>
      <c r="M567" s="77"/>
      <c r="O567" s="86"/>
      <c r="P567" s="92"/>
    </row>
    <row r="568" spans="2:16" ht="15.75" hidden="1" x14ac:dyDescent="0.25">
      <c r="B568" s="74"/>
      <c r="C568" s="81"/>
      <c r="D568" s="81"/>
      <c r="E568" s="81"/>
      <c r="F568" s="81"/>
      <c r="H568" s="77"/>
      <c r="J568" s="86"/>
      <c r="K568" s="86"/>
      <c r="M568" s="77"/>
      <c r="O568" s="86"/>
      <c r="P568" s="92"/>
    </row>
    <row r="569" spans="2:16" ht="15.75" hidden="1" x14ac:dyDescent="0.25">
      <c r="B569" s="70" t="str">
        <f>B565</f>
        <v xml:space="preserve">  </v>
      </c>
      <c r="C569" s="14" t="s">
        <v>106</v>
      </c>
      <c r="E569" s="86" t="str">
        <f>IFERROR(VLOOKUP(B569,Calculations!$G$10:$W$448,17,FALSE),0)</f>
        <v xml:space="preserve">  </v>
      </c>
      <c r="F569" s="86"/>
      <c r="H569" s="133" t="s">
        <v>34</v>
      </c>
      <c r="I569" s="133"/>
      <c r="J569" s="133"/>
      <c r="K569" s="133"/>
      <c r="M569" s="14" t="s">
        <v>105</v>
      </c>
      <c r="O569" s="86" t="str">
        <f>E569</f>
        <v xml:space="preserve">  </v>
      </c>
      <c r="P569" s="92"/>
    </row>
    <row r="570" spans="2:16" ht="15.75" hidden="1" x14ac:dyDescent="0.25">
      <c r="B570" s="75"/>
      <c r="C570" s="82"/>
      <c r="D570" s="76" t="s">
        <v>31</v>
      </c>
      <c r="E570" s="89"/>
      <c r="F570" s="89" t="str">
        <f>E569</f>
        <v xml:space="preserve">  </v>
      </c>
      <c r="G570" s="76"/>
      <c r="H570" s="134"/>
      <c r="I570" s="134"/>
      <c r="J570" s="134"/>
      <c r="K570" s="134"/>
      <c r="L570" s="76"/>
      <c r="M570" s="82"/>
      <c r="N570" s="76" t="s">
        <v>31</v>
      </c>
      <c r="O570" s="89"/>
      <c r="P570" s="90" t="str">
        <f>O569</f>
        <v xml:space="preserve">  </v>
      </c>
    </row>
    <row r="571" spans="2:16" ht="15.75" hidden="1" x14ac:dyDescent="0.25">
      <c r="B571" s="60" t="str">
        <f>IFERROR(IF(EOMONTH(B569,1)&gt;Questionnaire!$I$9,"  ",EOMONTH(B569,1)),"  ")</f>
        <v xml:space="preserve">  </v>
      </c>
      <c r="C571" s="61" t="s">
        <v>32</v>
      </c>
      <c r="D571" s="61"/>
      <c r="E571" s="84">
        <f>IFERROR(-VLOOKUP(B571,Calculations!$G$10:$N$448,8,FALSE),0)</f>
        <v>0</v>
      </c>
      <c r="F571" s="84"/>
      <c r="G571" s="61"/>
      <c r="H571" s="61" t="s">
        <v>102</v>
      </c>
      <c r="I571" s="61"/>
      <c r="J571" s="84">
        <f>K573</f>
        <v>0</v>
      </c>
      <c r="K571" s="84"/>
      <c r="L571" s="61"/>
      <c r="M571" s="61" t="s">
        <v>102</v>
      </c>
      <c r="N571" s="68"/>
      <c r="O571" s="84">
        <f>J571</f>
        <v>0</v>
      </c>
      <c r="P571" s="91"/>
    </row>
    <row r="572" spans="2:16" ht="15.75" hidden="1" x14ac:dyDescent="0.25">
      <c r="B572" s="74"/>
      <c r="C572" s="14" t="s">
        <v>33</v>
      </c>
      <c r="E572" s="86" t="str">
        <f>IFERROR(VLOOKUP(B571,Calculations!$G$10:$M$448,7,FALSE),0)</f>
        <v xml:space="preserve">  </v>
      </c>
      <c r="F572" s="86"/>
      <c r="H572" s="14" t="s">
        <v>35</v>
      </c>
      <c r="J572" s="86" t="str">
        <f>K574</f>
        <v xml:space="preserve">  </v>
      </c>
      <c r="K572" s="86"/>
      <c r="M572" s="14" t="s">
        <v>94</v>
      </c>
      <c r="N572" s="73"/>
      <c r="O572" s="86" t="str">
        <f>J572</f>
        <v xml:space="preserve">  </v>
      </c>
      <c r="P572" s="92"/>
    </row>
    <row r="573" spans="2:16" ht="15.75" hidden="1" x14ac:dyDescent="0.25">
      <c r="B573" s="74"/>
      <c r="C573" s="73"/>
      <c r="D573" s="14" t="s">
        <v>31</v>
      </c>
      <c r="E573" s="86"/>
      <c r="F573" s="86">
        <f>IFERROR(E571+E572,0)</f>
        <v>0</v>
      </c>
      <c r="H573" s="73"/>
      <c r="I573" s="14" t="s">
        <v>32</v>
      </c>
      <c r="J573" s="86"/>
      <c r="K573" s="86">
        <f>E571</f>
        <v>0</v>
      </c>
      <c r="M573" s="72"/>
      <c r="N573" s="14" t="s">
        <v>31</v>
      </c>
      <c r="O573" s="86"/>
      <c r="P573" s="92">
        <f>F573</f>
        <v>0</v>
      </c>
    </row>
    <row r="574" spans="2:16" ht="15.75" hidden="1" x14ac:dyDescent="0.25">
      <c r="B574" s="74"/>
      <c r="C574" s="73"/>
      <c r="E574" s="86"/>
      <c r="F574" s="86"/>
      <c r="H574" s="73"/>
      <c r="I574" s="14" t="s">
        <v>33</v>
      </c>
      <c r="J574" s="86"/>
      <c r="K574" s="86" t="str">
        <f>E572</f>
        <v xml:space="preserve">  </v>
      </c>
      <c r="M574" s="72"/>
      <c r="N574" s="73"/>
      <c r="O574" s="86"/>
      <c r="P574" s="92"/>
    </row>
    <row r="575" spans="2:16" ht="15.75" hidden="1" x14ac:dyDescent="0.25">
      <c r="B575" s="74"/>
      <c r="C575" s="73"/>
      <c r="E575" s="86"/>
      <c r="F575" s="86"/>
      <c r="H575" s="73"/>
      <c r="J575" s="86"/>
      <c r="K575" s="86"/>
      <c r="M575" s="72"/>
      <c r="N575" s="73"/>
      <c r="O575" s="86"/>
      <c r="P575" s="92"/>
    </row>
    <row r="576" spans="2:16" ht="15.75" hidden="1" x14ac:dyDescent="0.25">
      <c r="B576" s="70" t="str">
        <f>B571</f>
        <v xml:space="preserve">  </v>
      </c>
      <c r="C576" s="133" t="s">
        <v>34</v>
      </c>
      <c r="D576" s="133"/>
      <c r="E576" s="133"/>
      <c r="F576" s="133"/>
      <c r="H576" s="14" t="s">
        <v>103</v>
      </c>
      <c r="J576" s="86" t="str">
        <f>IFERROR(VLOOKUP(B576,Calculations!$Z$10:$AB$448,3,FALSE),0)</f>
        <v xml:space="preserve">  </v>
      </c>
      <c r="K576" s="86"/>
      <c r="M576" s="14" t="s">
        <v>104</v>
      </c>
      <c r="O576" s="86" t="str">
        <f>J576</f>
        <v xml:space="preserve">  </v>
      </c>
      <c r="P576" s="92"/>
    </row>
    <row r="577" spans="2:16" ht="15.75" hidden="1" x14ac:dyDescent="0.25">
      <c r="B577" s="74"/>
      <c r="C577" s="133"/>
      <c r="D577" s="133"/>
      <c r="E577" s="133"/>
      <c r="F577" s="133"/>
      <c r="H577" s="77"/>
      <c r="I577" s="14" t="s">
        <v>91</v>
      </c>
      <c r="J577" s="86"/>
      <c r="K577" s="86" t="str">
        <f>J576</f>
        <v xml:space="preserve">  </v>
      </c>
      <c r="M577" s="77"/>
      <c r="N577" s="14" t="s">
        <v>91</v>
      </c>
      <c r="O577" s="86"/>
      <c r="P577" s="92" t="str">
        <f>O576</f>
        <v xml:space="preserve">  </v>
      </c>
    </row>
    <row r="578" spans="2:16" ht="15.75" hidden="1" x14ac:dyDescent="0.25">
      <c r="B578" s="74"/>
      <c r="C578" s="133"/>
      <c r="D578" s="133"/>
      <c r="E578" s="133"/>
      <c r="F578" s="133"/>
      <c r="H578" s="77"/>
      <c r="J578" s="86"/>
      <c r="K578" s="86"/>
      <c r="M578" s="77"/>
      <c r="O578" s="86"/>
      <c r="P578" s="92"/>
    </row>
    <row r="579" spans="2:16" ht="15.75" hidden="1" x14ac:dyDescent="0.25">
      <c r="B579" s="74"/>
      <c r="C579" s="81"/>
      <c r="D579" s="81"/>
      <c r="E579" s="81"/>
      <c r="F579" s="81"/>
      <c r="H579" s="77"/>
      <c r="J579" s="86"/>
      <c r="K579" s="86"/>
      <c r="M579" s="77"/>
      <c r="O579" s="86"/>
      <c r="P579" s="92"/>
    </row>
    <row r="580" spans="2:16" ht="15.75" hidden="1" x14ac:dyDescent="0.25">
      <c r="B580" s="70" t="str">
        <f>B576</f>
        <v xml:space="preserve">  </v>
      </c>
      <c r="C580" s="14" t="s">
        <v>106</v>
      </c>
      <c r="E580" s="86" t="str">
        <f>IFERROR(VLOOKUP(B580,Calculations!$G$10:$W$448,17,FALSE),0)</f>
        <v xml:space="preserve">  </v>
      </c>
      <c r="F580" s="86"/>
      <c r="H580" s="133" t="s">
        <v>34</v>
      </c>
      <c r="I580" s="133"/>
      <c r="J580" s="133"/>
      <c r="K580" s="133"/>
      <c r="M580" s="14" t="s">
        <v>105</v>
      </c>
      <c r="O580" s="86" t="str">
        <f>E580</f>
        <v xml:space="preserve">  </v>
      </c>
      <c r="P580" s="92"/>
    </row>
    <row r="581" spans="2:16" ht="15.75" hidden="1" x14ac:dyDescent="0.25">
      <c r="B581" s="75"/>
      <c r="C581" s="82"/>
      <c r="D581" s="76" t="s">
        <v>31</v>
      </c>
      <c r="E581" s="89"/>
      <c r="F581" s="89" t="str">
        <f>E580</f>
        <v xml:space="preserve">  </v>
      </c>
      <c r="G581" s="76"/>
      <c r="H581" s="134"/>
      <c r="I581" s="134"/>
      <c r="J581" s="134"/>
      <c r="K581" s="134"/>
      <c r="L581" s="76"/>
      <c r="M581" s="82"/>
      <c r="N581" s="76" t="s">
        <v>31</v>
      </c>
      <c r="O581" s="89"/>
      <c r="P581" s="90" t="str">
        <f>O580</f>
        <v xml:space="preserve">  </v>
      </c>
    </row>
    <row r="582" spans="2:16" ht="15.75" hidden="1" x14ac:dyDescent="0.25">
      <c r="B582" s="60" t="str">
        <f>IFERROR(IF(EOMONTH(B580,1)&gt;Questionnaire!$I$9,"  ",EOMONTH(B580,1)),"  ")</f>
        <v xml:space="preserve">  </v>
      </c>
      <c r="C582" s="61" t="s">
        <v>32</v>
      </c>
      <c r="D582" s="61"/>
      <c r="E582" s="84">
        <f>IFERROR(-VLOOKUP(B582,Calculations!$G$10:$N$448,8,FALSE),0)</f>
        <v>0</v>
      </c>
      <c r="F582" s="84"/>
      <c r="G582" s="61"/>
      <c r="H582" s="61" t="s">
        <v>102</v>
      </c>
      <c r="I582" s="61"/>
      <c r="J582" s="84">
        <f>K584</f>
        <v>0</v>
      </c>
      <c r="K582" s="84"/>
      <c r="L582" s="61"/>
      <c r="M582" s="61" t="s">
        <v>102</v>
      </c>
      <c r="N582" s="68"/>
      <c r="O582" s="84">
        <f>J582</f>
        <v>0</v>
      </c>
      <c r="P582" s="91"/>
    </row>
    <row r="583" spans="2:16" ht="15.75" hidden="1" x14ac:dyDescent="0.25">
      <c r="B583" s="74"/>
      <c r="C583" s="14" t="s">
        <v>33</v>
      </c>
      <c r="E583" s="86" t="str">
        <f>IFERROR(VLOOKUP(B582,Calculations!$G$10:$M$448,7,FALSE),0)</f>
        <v xml:space="preserve">  </v>
      </c>
      <c r="F583" s="86"/>
      <c r="H583" s="14" t="s">
        <v>35</v>
      </c>
      <c r="J583" s="86" t="str">
        <f>K585</f>
        <v xml:space="preserve">  </v>
      </c>
      <c r="K583" s="86"/>
      <c r="M583" s="14" t="s">
        <v>94</v>
      </c>
      <c r="N583" s="73"/>
      <c r="O583" s="86" t="str">
        <f>J583</f>
        <v xml:space="preserve">  </v>
      </c>
      <c r="P583" s="92"/>
    </row>
    <row r="584" spans="2:16" ht="15.75" hidden="1" x14ac:dyDescent="0.25">
      <c r="B584" s="74"/>
      <c r="C584" s="73"/>
      <c r="D584" s="14" t="s">
        <v>31</v>
      </c>
      <c r="E584" s="86"/>
      <c r="F584" s="86">
        <f>IFERROR(E582+E583,0)</f>
        <v>0</v>
      </c>
      <c r="H584" s="73"/>
      <c r="I584" s="14" t="s">
        <v>32</v>
      </c>
      <c r="J584" s="86"/>
      <c r="K584" s="86">
        <f>E582</f>
        <v>0</v>
      </c>
      <c r="M584" s="72"/>
      <c r="N584" s="14" t="s">
        <v>31</v>
      </c>
      <c r="O584" s="86"/>
      <c r="P584" s="92">
        <f>F584</f>
        <v>0</v>
      </c>
    </row>
    <row r="585" spans="2:16" ht="15.75" hidden="1" x14ac:dyDescent="0.25">
      <c r="B585" s="74"/>
      <c r="C585" s="73"/>
      <c r="E585" s="86"/>
      <c r="F585" s="86"/>
      <c r="H585" s="73"/>
      <c r="I585" s="14" t="s">
        <v>33</v>
      </c>
      <c r="J585" s="86"/>
      <c r="K585" s="86" t="str">
        <f>E583</f>
        <v xml:space="preserve">  </v>
      </c>
      <c r="M585" s="72"/>
      <c r="N585" s="73"/>
      <c r="O585" s="86"/>
      <c r="P585" s="92"/>
    </row>
    <row r="586" spans="2:16" ht="15.75" hidden="1" x14ac:dyDescent="0.25">
      <c r="B586" s="74"/>
      <c r="C586" s="73"/>
      <c r="E586" s="86"/>
      <c r="F586" s="86"/>
      <c r="H586" s="73"/>
      <c r="J586" s="86"/>
      <c r="K586" s="86"/>
      <c r="M586" s="72"/>
      <c r="N586" s="73"/>
      <c r="O586" s="86"/>
      <c r="P586" s="92"/>
    </row>
    <row r="587" spans="2:16" ht="15.75" hidden="1" x14ac:dyDescent="0.25">
      <c r="B587" s="70" t="str">
        <f>B582</f>
        <v xml:space="preserve">  </v>
      </c>
      <c r="C587" s="133" t="s">
        <v>34</v>
      </c>
      <c r="D587" s="133"/>
      <c r="E587" s="133"/>
      <c r="F587" s="133"/>
      <c r="H587" s="14" t="s">
        <v>103</v>
      </c>
      <c r="J587" s="86">
        <f>IFERROR(VLOOKUP(B596,Calculations!$Z$10:$AB$448,3,FALSE),0)</f>
        <v>0</v>
      </c>
      <c r="K587" s="86"/>
      <c r="M587" s="14" t="s">
        <v>104</v>
      </c>
      <c r="O587" s="86">
        <f>J596</f>
        <v>0</v>
      </c>
      <c r="P587" s="92"/>
    </row>
    <row r="588" spans="2:16" ht="15.75" hidden="1" x14ac:dyDescent="0.25">
      <c r="B588" s="74"/>
      <c r="C588" s="133"/>
      <c r="D588" s="133"/>
      <c r="E588" s="133"/>
      <c r="F588" s="133"/>
      <c r="H588" s="77"/>
      <c r="I588" s="14" t="s">
        <v>91</v>
      </c>
      <c r="J588" s="86"/>
      <c r="K588" s="86">
        <f>J596</f>
        <v>0</v>
      </c>
      <c r="M588" s="77"/>
      <c r="N588" s="14" t="s">
        <v>91</v>
      </c>
      <c r="O588" s="86"/>
      <c r="P588" s="92">
        <f>O596</f>
        <v>0</v>
      </c>
    </row>
    <row r="589" spans="2:16" ht="15.75" hidden="1" x14ac:dyDescent="0.25">
      <c r="B589" s="74"/>
      <c r="C589" s="133"/>
      <c r="D589" s="133"/>
      <c r="E589" s="133"/>
      <c r="F589" s="133"/>
      <c r="H589" s="77"/>
      <c r="J589" s="86"/>
      <c r="K589" s="86"/>
      <c r="M589" s="77"/>
      <c r="O589" s="86"/>
      <c r="P589" s="92"/>
    </row>
    <row r="590" spans="2:16" ht="15.75" hidden="1" x14ac:dyDescent="0.25">
      <c r="B590" s="74"/>
      <c r="C590" s="81"/>
      <c r="D590" s="81"/>
      <c r="E590" s="81"/>
      <c r="F590" s="81"/>
      <c r="H590" s="77"/>
      <c r="J590" s="86"/>
      <c r="K590" s="86"/>
      <c r="M590" s="77"/>
      <c r="O590" s="86"/>
      <c r="P590" s="92"/>
    </row>
    <row r="591" spans="2:16" ht="15.75" hidden="1" x14ac:dyDescent="0.25">
      <c r="B591" s="70">
        <f>B596</f>
        <v>0</v>
      </c>
      <c r="C591" s="14" t="s">
        <v>106</v>
      </c>
      <c r="E591" s="86">
        <f>IFERROR(VLOOKUP(B591,Calculations!$G$10:$W$448,17,FALSE),0)</f>
        <v>0</v>
      </c>
      <c r="F591" s="86"/>
      <c r="H591" s="133" t="s">
        <v>34</v>
      </c>
      <c r="I591" s="133"/>
      <c r="J591" s="133"/>
      <c r="K591" s="133"/>
      <c r="M591" s="14" t="s">
        <v>105</v>
      </c>
      <c r="O591" s="86">
        <f>E591</f>
        <v>0</v>
      </c>
      <c r="P591" s="92"/>
    </row>
    <row r="592" spans="2:16" ht="15.75" hidden="1" x14ac:dyDescent="0.25">
      <c r="B592" s="75"/>
      <c r="C592" s="82"/>
      <c r="D592" s="76" t="s">
        <v>31</v>
      </c>
      <c r="E592" s="89"/>
      <c r="F592" s="89">
        <f>E591</f>
        <v>0</v>
      </c>
      <c r="G592" s="76"/>
      <c r="H592" s="134"/>
      <c r="I592" s="134"/>
      <c r="J592" s="134"/>
      <c r="K592" s="134"/>
      <c r="L592" s="76"/>
      <c r="M592" s="82"/>
      <c r="N592" s="76" t="s">
        <v>31</v>
      </c>
      <c r="O592" s="89"/>
      <c r="P592" s="90">
        <f>O591</f>
        <v>0</v>
      </c>
    </row>
    <row r="593" spans="2:16" ht="15.75" hidden="1" x14ac:dyDescent="0.25">
      <c r="B593" s="60" t="str">
        <f>IFERROR(IF(EOMONTH(B591,1)&gt;Questionnaire!$I$9,"  ",EOMONTH(B591,1)),"  ")</f>
        <v xml:space="preserve">  </v>
      </c>
      <c r="C593" s="61" t="s">
        <v>32</v>
      </c>
      <c r="D593" s="61"/>
      <c r="E593" s="84">
        <f>IFERROR(-VLOOKUP(B593,Calculations!$G$10:$N$448,8,FALSE),0)</f>
        <v>0</v>
      </c>
      <c r="F593" s="84"/>
      <c r="G593" s="61"/>
      <c r="H593" s="61" t="s">
        <v>102</v>
      </c>
      <c r="I593" s="61"/>
      <c r="J593" s="84">
        <f>K595</f>
        <v>0</v>
      </c>
      <c r="K593" s="84"/>
      <c r="L593" s="61"/>
      <c r="M593" s="61" t="s">
        <v>102</v>
      </c>
      <c r="N593" s="68"/>
      <c r="O593" s="84">
        <f>J593</f>
        <v>0</v>
      </c>
      <c r="P593" s="91"/>
    </row>
    <row r="594" spans="2:16" ht="15.75" hidden="1" x14ac:dyDescent="0.25">
      <c r="B594" s="74"/>
      <c r="C594" s="14" t="s">
        <v>33</v>
      </c>
      <c r="E594" s="86" t="str">
        <f>IFERROR(VLOOKUP(B593,Calculations!$G$10:$M$448,7,FALSE),0)</f>
        <v xml:space="preserve">  </v>
      </c>
      <c r="F594" s="86"/>
      <c r="H594" s="14" t="s">
        <v>35</v>
      </c>
      <c r="J594" s="86" t="str">
        <f>K596</f>
        <v xml:space="preserve">  </v>
      </c>
      <c r="K594" s="86"/>
      <c r="M594" s="14" t="s">
        <v>94</v>
      </c>
      <c r="N594" s="73"/>
      <c r="O594" s="86" t="str">
        <f>J594</f>
        <v xml:space="preserve">  </v>
      </c>
      <c r="P594" s="92"/>
    </row>
    <row r="595" spans="2:16" ht="15.75" hidden="1" x14ac:dyDescent="0.25">
      <c r="B595" s="74"/>
      <c r="C595" s="73"/>
      <c r="D595" s="14" t="s">
        <v>31</v>
      </c>
      <c r="E595" s="86"/>
      <c r="F595" s="86">
        <f>IFERROR(E593+E594,0)</f>
        <v>0</v>
      </c>
      <c r="H595" s="73"/>
      <c r="I595" s="14" t="s">
        <v>32</v>
      </c>
      <c r="J595" s="86"/>
      <c r="K595" s="86">
        <f>E593</f>
        <v>0</v>
      </c>
      <c r="M595" s="72"/>
      <c r="N595" s="14" t="s">
        <v>31</v>
      </c>
      <c r="O595" s="86"/>
      <c r="P595" s="92">
        <f>F595</f>
        <v>0</v>
      </c>
    </row>
    <row r="596" spans="2:16" ht="15.75" hidden="1" x14ac:dyDescent="0.25">
      <c r="B596" s="74"/>
      <c r="C596" s="73"/>
      <c r="E596" s="86"/>
      <c r="F596" s="86"/>
      <c r="H596" s="73"/>
      <c r="I596" s="14" t="s">
        <v>33</v>
      </c>
      <c r="J596" s="86"/>
      <c r="K596" s="86" t="str">
        <f>E594</f>
        <v xml:space="preserve">  </v>
      </c>
      <c r="M596" s="72"/>
      <c r="N596" s="73"/>
      <c r="O596" s="86"/>
      <c r="P596" s="92"/>
    </row>
    <row r="597" spans="2:16" ht="15.75" hidden="1" x14ac:dyDescent="0.25">
      <c r="B597" s="74"/>
      <c r="C597" s="73"/>
      <c r="E597" s="86"/>
      <c r="F597" s="86"/>
      <c r="H597" s="73"/>
      <c r="J597" s="86"/>
      <c r="K597" s="86"/>
      <c r="M597" s="72"/>
      <c r="N597" s="73"/>
      <c r="O597" s="86"/>
      <c r="P597" s="92"/>
    </row>
    <row r="598" spans="2:16" ht="15.75" hidden="1" x14ac:dyDescent="0.25">
      <c r="B598" s="70" t="str">
        <f>B593</f>
        <v xml:space="preserve">  </v>
      </c>
      <c r="C598" s="133" t="s">
        <v>34</v>
      </c>
      <c r="D598" s="133"/>
      <c r="E598" s="133"/>
      <c r="F598" s="133"/>
      <c r="H598" s="14" t="s">
        <v>103</v>
      </c>
      <c r="J598" s="86" t="str">
        <f>IFERROR(VLOOKUP(B598,Calculations!$Z$10:$AB$448,3,FALSE),0)</f>
        <v xml:space="preserve">  </v>
      </c>
      <c r="K598" s="86"/>
      <c r="M598" s="14" t="s">
        <v>104</v>
      </c>
      <c r="O598" s="86" t="str">
        <f>J598</f>
        <v xml:space="preserve">  </v>
      </c>
      <c r="P598" s="92"/>
    </row>
    <row r="599" spans="2:16" ht="15.75" hidden="1" x14ac:dyDescent="0.25">
      <c r="B599" s="74"/>
      <c r="C599" s="133"/>
      <c r="D599" s="133"/>
      <c r="E599" s="133"/>
      <c r="F599" s="133"/>
      <c r="H599" s="77"/>
      <c r="I599" s="14" t="s">
        <v>91</v>
      </c>
      <c r="J599" s="86"/>
      <c r="K599" s="86" t="str">
        <f>J598</f>
        <v xml:space="preserve">  </v>
      </c>
      <c r="M599" s="77"/>
      <c r="N599" s="14" t="s">
        <v>91</v>
      </c>
      <c r="O599" s="86"/>
      <c r="P599" s="92" t="str">
        <f>O598</f>
        <v xml:space="preserve">  </v>
      </c>
    </row>
    <row r="600" spans="2:16" ht="15.75" hidden="1" x14ac:dyDescent="0.25">
      <c r="B600" s="74"/>
      <c r="C600" s="133"/>
      <c r="D600" s="133"/>
      <c r="E600" s="133"/>
      <c r="F600" s="133"/>
      <c r="H600" s="77"/>
      <c r="J600" s="86"/>
      <c r="K600" s="86"/>
      <c r="M600" s="77"/>
      <c r="O600" s="86"/>
      <c r="P600" s="92"/>
    </row>
    <row r="601" spans="2:16" ht="15.75" hidden="1" x14ac:dyDescent="0.25">
      <c r="B601" s="74"/>
      <c r="C601" s="81"/>
      <c r="D601" s="81"/>
      <c r="E601" s="81"/>
      <c r="F601" s="81"/>
      <c r="H601" s="77"/>
      <c r="J601" s="86"/>
      <c r="K601" s="86"/>
      <c r="M601" s="77"/>
      <c r="O601" s="86"/>
      <c r="P601" s="92"/>
    </row>
    <row r="602" spans="2:16" ht="15.75" hidden="1" x14ac:dyDescent="0.25">
      <c r="B602" s="70" t="str">
        <f>B598</f>
        <v xml:space="preserve">  </v>
      </c>
      <c r="C602" s="14" t="s">
        <v>106</v>
      </c>
      <c r="E602" s="86" t="str">
        <f>IFERROR(VLOOKUP(B602,Calculations!$G$10:$W$448,17,FALSE),0)</f>
        <v xml:space="preserve">  </v>
      </c>
      <c r="F602" s="86"/>
      <c r="H602" s="133" t="s">
        <v>34</v>
      </c>
      <c r="I602" s="133"/>
      <c r="J602" s="133"/>
      <c r="K602" s="133"/>
      <c r="M602" s="14" t="s">
        <v>105</v>
      </c>
      <c r="O602" s="86" t="str">
        <f>E602</f>
        <v xml:space="preserve">  </v>
      </c>
      <c r="P602" s="92"/>
    </row>
    <row r="603" spans="2:16" ht="15.75" hidden="1" x14ac:dyDescent="0.25">
      <c r="B603" s="75"/>
      <c r="C603" s="82"/>
      <c r="D603" s="76" t="s">
        <v>31</v>
      </c>
      <c r="E603" s="89"/>
      <c r="F603" s="89" t="str">
        <f>E602</f>
        <v xml:space="preserve">  </v>
      </c>
      <c r="G603" s="76"/>
      <c r="H603" s="134"/>
      <c r="I603" s="134"/>
      <c r="J603" s="134"/>
      <c r="K603" s="134"/>
      <c r="L603" s="76"/>
      <c r="M603" s="82"/>
      <c r="N603" s="76" t="s">
        <v>31</v>
      </c>
      <c r="O603" s="89"/>
      <c r="P603" s="90" t="str">
        <f>O602</f>
        <v xml:space="preserve">  </v>
      </c>
    </row>
    <row r="604" spans="2:16" ht="15.75" hidden="1" x14ac:dyDescent="0.25">
      <c r="B604" s="60" t="str">
        <f>IFERROR(IF(EOMONTH(B602,1)&gt;Questionnaire!$I$9,"  ",EOMONTH(B602,1)),"  ")</f>
        <v xml:space="preserve">  </v>
      </c>
      <c r="C604" s="61" t="s">
        <v>32</v>
      </c>
      <c r="D604" s="61"/>
      <c r="E604" s="84">
        <f>IFERROR(-VLOOKUP(B604,Calculations!$G$10:$N$448,8,FALSE),0)</f>
        <v>0</v>
      </c>
      <c r="F604" s="84"/>
      <c r="G604" s="61"/>
      <c r="H604" s="61" t="s">
        <v>102</v>
      </c>
      <c r="I604" s="61"/>
      <c r="J604" s="84">
        <f>K606</f>
        <v>0</v>
      </c>
      <c r="K604" s="84"/>
      <c r="L604" s="61"/>
      <c r="M604" s="61" t="s">
        <v>102</v>
      </c>
      <c r="N604" s="68"/>
      <c r="O604" s="84">
        <f>J604</f>
        <v>0</v>
      </c>
      <c r="P604" s="91"/>
    </row>
    <row r="605" spans="2:16" ht="15.75" hidden="1" x14ac:dyDescent="0.25">
      <c r="B605" s="74"/>
      <c r="C605" s="14" t="s">
        <v>33</v>
      </c>
      <c r="E605" s="86" t="str">
        <f>IFERROR(VLOOKUP(B604,Calculations!$G$10:$M$448,7,FALSE),0)</f>
        <v xml:space="preserve">  </v>
      </c>
      <c r="F605" s="86"/>
      <c r="H605" s="14" t="s">
        <v>35</v>
      </c>
      <c r="J605" s="86" t="str">
        <f>K607</f>
        <v xml:space="preserve">  </v>
      </c>
      <c r="K605" s="86"/>
      <c r="M605" s="14" t="s">
        <v>94</v>
      </c>
      <c r="N605" s="73"/>
      <c r="O605" s="86" t="str">
        <f>J605</f>
        <v xml:space="preserve">  </v>
      </c>
      <c r="P605" s="92"/>
    </row>
    <row r="606" spans="2:16" ht="15.75" hidden="1" x14ac:dyDescent="0.25">
      <c r="B606" s="74"/>
      <c r="C606" s="73"/>
      <c r="D606" s="14" t="s">
        <v>31</v>
      </c>
      <c r="E606" s="86"/>
      <c r="F606" s="86">
        <f>IFERROR(E604+E605,0)</f>
        <v>0</v>
      </c>
      <c r="H606" s="73"/>
      <c r="I606" s="14" t="s">
        <v>32</v>
      </c>
      <c r="J606" s="86"/>
      <c r="K606" s="86">
        <f>E604</f>
        <v>0</v>
      </c>
      <c r="M606" s="72"/>
      <c r="N606" s="14" t="s">
        <v>31</v>
      </c>
      <c r="O606" s="86"/>
      <c r="P606" s="92">
        <f>F606</f>
        <v>0</v>
      </c>
    </row>
    <row r="607" spans="2:16" ht="15.75" hidden="1" x14ac:dyDescent="0.25">
      <c r="B607" s="74"/>
      <c r="C607" s="73"/>
      <c r="E607" s="86"/>
      <c r="F607" s="86"/>
      <c r="H607" s="73"/>
      <c r="I607" s="14" t="s">
        <v>33</v>
      </c>
      <c r="J607" s="86"/>
      <c r="K607" s="86" t="str">
        <f>E605</f>
        <v xml:space="preserve">  </v>
      </c>
      <c r="M607" s="72"/>
      <c r="N607" s="73"/>
      <c r="O607" s="86"/>
      <c r="P607" s="92"/>
    </row>
    <row r="608" spans="2:16" ht="15.75" hidden="1" x14ac:dyDescent="0.25">
      <c r="B608" s="74"/>
      <c r="C608" s="73"/>
      <c r="E608" s="86"/>
      <c r="F608" s="86"/>
      <c r="H608" s="73"/>
      <c r="J608" s="86"/>
      <c r="K608" s="86"/>
      <c r="M608" s="72"/>
      <c r="N608" s="73"/>
      <c r="O608" s="86"/>
      <c r="P608" s="92"/>
    </row>
    <row r="609" spans="2:16" ht="15.75" hidden="1" x14ac:dyDescent="0.25">
      <c r="B609" s="70" t="str">
        <f>B604</f>
        <v xml:space="preserve">  </v>
      </c>
      <c r="C609" s="133" t="s">
        <v>34</v>
      </c>
      <c r="D609" s="133"/>
      <c r="E609" s="133"/>
      <c r="F609" s="133"/>
      <c r="H609" s="14" t="s">
        <v>103</v>
      </c>
      <c r="J609" s="86" t="str">
        <f>IFERROR(VLOOKUP(B609,Calculations!$Z$10:$AB$448,3,FALSE),0)</f>
        <v xml:space="preserve">  </v>
      </c>
      <c r="K609" s="86"/>
      <c r="M609" s="14" t="s">
        <v>104</v>
      </c>
      <c r="O609" s="86" t="str">
        <f>J609</f>
        <v xml:space="preserve">  </v>
      </c>
      <c r="P609" s="92"/>
    </row>
    <row r="610" spans="2:16" ht="15.75" hidden="1" x14ac:dyDescent="0.25">
      <c r="B610" s="74"/>
      <c r="C610" s="133"/>
      <c r="D610" s="133"/>
      <c r="E610" s="133"/>
      <c r="F610" s="133"/>
      <c r="H610" s="77"/>
      <c r="I610" s="14" t="s">
        <v>91</v>
      </c>
      <c r="J610" s="86"/>
      <c r="K610" s="86" t="str">
        <f>J609</f>
        <v xml:space="preserve">  </v>
      </c>
      <c r="M610" s="77"/>
      <c r="N610" s="14" t="s">
        <v>91</v>
      </c>
      <c r="O610" s="86"/>
      <c r="P610" s="92" t="str">
        <f>O609</f>
        <v xml:space="preserve">  </v>
      </c>
    </row>
    <row r="611" spans="2:16" ht="15.75" hidden="1" x14ac:dyDescent="0.25">
      <c r="B611" s="74"/>
      <c r="C611" s="133"/>
      <c r="D611" s="133"/>
      <c r="E611" s="133"/>
      <c r="F611" s="133"/>
      <c r="H611" s="77"/>
      <c r="J611" s="86"/>
      <c r="K611" s="86"/>
      <c r="M611" s="77"/>
      <c r="O611" s="86"/>
      <c r="P611" s="92"/>
    </row>
    <row r="612" spans="2:16" ht="15.75" hidden="1" x14ac:dyDescent="0.25">
      <c r="B612" s="74"/>
      <c r="C612" s="81"/>
      <c r="D612" s="81"/>
      <c r="E612" s="81"/>
      <c r="F612" s="81"/>
      <c r="H612" s="77"/>
      <c r="J612" s="86"/>
      <c r="K612" s="86"/>
      <c r="M612" s="77"/>
      <c r="O612" s="86"/>
      <c r="P612" s="92"/>
    </row>
    <row r="613" spans="2:16" ht="15.75" hidden="1" x14ac:dyDescent="0.25">
      <c r="B613" s="70" t="str">
        <f>B609</f>
        <v xml:space="preserve">  </v>
      </c>
      <c r="C613" s="14" t="s">
        <v>106</v>
      </c>
      <c r="E613" s="86" t="str">
        <f>IFERROR(VLOOKUP(B613,Calculations!$G$10:$W$448,17,FALSE),0)</f>
        <v xml:space="preserve">  </v>
      </c>
      <c r="F613" s="86"/>
      <c r="H613" s="133" t="s">
        <v>34</v>
      </c>
      <c r="I613" s="133"/>
      <c r="J613" s="133"/>
      <c r="K613" s="133"/>
      <c r="M613" s="14" t="s">
        <v>105</v>
      </c>
      <c r="O613" s="86" t="str">
        <f>E613</f>
        <v xml:space="preserve">  </v>
      </c>
      <c r="P613" s="92"/>
    </row>
    <row r="614" spans="2:16" ht="15.75" hidden="1" x14ac:dyDescent="0.25">
      <c r="B614" s="75"/>
      <c r="C614" s="82"/>
      <c r="D614" s="76" t="s">
        <v>31</v>
      </c>
      <c r="E614" s="89"/>
      <c r="F614" s="89" t="str">
        <f>E613</f>
        <v xml:space="preserve">  </v>
      </c>
      <c r="G614" s="76"/>
      <c r="H614" s="134"/>
      <c r="I614" s="134"/>
      <c r="J614" s="134"/>
      <c r="K614" s="134"/>
      <c r="L614" s="76"/>
      <c r="M614" s="82"/>
      <c r="N614" s="76" t="s">
        <v>31</v>
      </c>
      <c r="O614" s="89"/>
      <c r="P614" s="90" t="str">
        <f>O613</f>
        <v xml:space="preserve">  </v>
      </c>
    </row>
    <row r="615" spans="2:16" ht="15.75" hidden="1" x14ac:dyDescent="0.25">
      <c r="B615" s="60" t="str">
        <f>IFERROR(IF(EOMONTH(B613,1)&gt;Questionnaire!$I$9,"  ",EOMONTH(B613,1)),"  ")</f>
        <v xml:space="preserve">  </v>
      </c>
      <c r="C615" s="61" t="s">
        <v>32</v>
      </c>
      <c r="D615" s="61"/>
      <c r="E615" s="84">
        <f>IFERROR(-VLOOKUP(B615,Calculations!$G$10:$N$448,8,FALSE),0)</f>
        <v>0</v>
      </c>
      <c r="F615" s="84"/>
      <c r="G615" s="61"/>
      <c r="H615" s="61" t="s">
        <v>102</v>
      </c>
      <c r="I615" s="61"/>
      <c r="J615" s="84">
        <f>K617</f>
        <v>0</v>
      </c>
      <c r="K615" s="84"/>
      <c r="L615" s="61"/>
      <c r="M615" s="61" t="s">
        <v>102</v>
      </c>
      <c r="N615" s="68"/>
      <c r="O615" s="84">
        <f>J615</f>
        <v>0</v>
      </c>
      <c r="P615" s="91"/>
    </row>
    <row r="616" spans="2:16" ht="15.75" hidden="1" x14ac:dyDescent="0.25">
      <c r="B616" s="74"/>
      <c r="C616" s="14" t="s">
        <v>33</v>
      </c>
      <c r="E616" s="86" t="str">
        <f>IFERROR(VLOOKUP(B615,Calculations!$G$10:$M$448,7,FALSE),0)</f>
        <v xml:space="preserve">  </v>
      </c>
      <c r="F616" s="86"/>
      <c r="H616" s="14" t="s">
        <v>35</v>
      </c>
      <c r="J616" s="86" t="str">
        <f>K618</f>
        <v xml:space="preserve">  </v>
      </c>
      <c r="K616" s="86"/>
      <c r="M616" s="14" t="s">
        <v>94</v>
      </c>
      <c r="N616" s="73"/>
      <c r="O616" s="86" t="str">
        <f>J616</f>
        <v xml:space="preserve">  </v>
      </c>
      <c r="P616" s="92"/>
    </row>
    <row r="617" spans="2:16" ht="15.75" hidden="1" x14ac:dyDescent="0.25">
      <c r="B617" s="74"/>
      <c r="C617" s="73"/>
      <c r="D617" s="14" t="s">
        <v>31</v>
      </c>
      <c r="E617" s="86"/>
      <c r="F617" s="86">
        <f>IFERROR(E615+E616,0)</f>
        <v>0</v>
      </c>
      <c r="H617" s="73"/>
      <c r="I617" s="14" t="s">
        <v>32</v>
      </c>
      <c r="J617" s="86"/>
      <c r="K617" s="86">
        <f>E615</f>
        <v>0</v>
      </c>
      <c r="M617" s="72"/>
      <c r="N617" s="14" t="s">
        <v>31</v>
      </c>
      <c r="O617" s="86"/>
      <c r="P617" s="92">
        <f>F617</f>
        <v>0</v>
      </c>
    </row>
    <row r="618" spans="2:16" ht="15.75" hidden="1" x14ac:dyDescent="0.25">
      <c r="B618" s="74"/>
      <c r="C618" s="73"/>
      <c r="E618" s="86"/>
      <c r="F618" s="86"/>
      <c r="H618" s="73"/>
      <c r="I618" s="14" t="s">
        <v>33</v>
      </c>
      <c r="J618" s="86"/>
      <c r="K618" s="86" t="str">
        <f>E616</f>
        <v xml:space="preserve">  </v>
      </c>
      <c r="M618" s="72"/>
      <c r="N618" s="73"/>
      <c r="O618" s="86"/>
      <c r="P618" s="92"/>
    </row>
    <row r="619" spans="2:16" ht="15.75" hidden="1" x14ac:dyDescent="0.25">
      <c r="B619" s="74"/>
      <c r="C619" s="73"/>
      <c r="E619" s="86"/>
      <c r="F619" s="86"/>
      <c r="H619" s="73"/>
      <c r="J619" s="86"/>
      <c r="K619" s="86"/>
      <c r="M619" s="72"/>
      <c r="N619" s="73"/>
      <c r="O619" s="86"/>
      <c r="P619" s="92"/>
    </row>
    <row r="620" spans="2:16" ht="15.75" hidden="1" x14ac:dyDescent="0.25">
      <c r="B620" s="70" t="str">
        <f>B615</f>
        <v xml:space="preserve">  </v>
      </c>
      <c r="C620" s="133" t="s">
        <v>34</v>
      </c>
      <c r="D620" s="133"/>
      <c r="E620" s="133"/>
      <c r="F620" s="133"/>
      <c r="H620" s="14" t="s">
        <v>103</v>
      </c>
      <c r="J620" s="86" t="str">
        <f>IFERROR(VLOOKUP(B620,Calculations!$Z$10:$AB$448,3,FALSE),0)</f>
        <v xml:space="preserve">  </v>
      </c>
      <c r="K620" s="86"/>
      <c r="M620" s="14" t="s">
        <v>104</v>
      </c>
      <c r="O620" s="86" t="str">
        <f>J620</f>
        <v xml:space="preserve">  </v>
      </c>
      <c r="P620" s="92"/>
    </row>
    <row r="621" spans="2:16" ht="15.75" hidden="1" x14ac:dyDescent="0.25">
      <c r="B621" s="74"/>
      <c r="C621" s="133"/>
      <c r="D621" s="133"/>
      <c r="E621" s="133"/>
      <c r="F621" s="133"/>
      <c r="H621" s="77"/>
      <c r="I621" s="14" t="s">
        <v>91</v>
      </c>
      <c r="J621" s="86"/>
      <c r="K621" s="86" t="str">
        <f>J620</f>
        <v xml:space="preserve">  </v>
      </c>
      <c r="M621" s="77"/>
      <c r="N621" s="14" t="s">
        <v>91</v>
      </c>
      <c r="O621" s="86"/>
      <c r="P621" s="92" t="str">
        <f>O620</f>
        <v xml:space="preserve">  </v>
      </c>
    </row>
    <row r="622" spans="2:16" ht="15.75" hidden="1" x14ac:dyDescent="0.25">
      <c r="B622" s="74"/>
      <c r="C622" s="133"/>
      <c r="D622" s="133"/>
      <c r="E622" s="133"/>
      <c r="F622" s="133"/>
      <c r="H622" s="77"/>
      <c r="J622" s="86"/>
      <c r="K622" s="86"/>
      <c r="M622" s="77"/>
      <c r="O622" s="86"/>
      <c r="P622" s="92"/>
    </row>
    <row r="623" spans="2:16" ht="15.75" hidden="1" x14ac:dyDescent="0.25">
      <c r="B623" s="74"/>
      <c r="C623" s="81"/>
      <c r="D623" s="81"/>
      <c r="E623" s="81"/>
      <c r="F623" s="81"/>
      <c r="H623" s="77"/>
      <c r="J623" s="86"/>
      <c r="K623" s="86"/>
      <c r="M623" s="77"/>
      <c r="O623" s="86"/>
      <c r="P623" s="92"/>
    </row>
    <row r="624" spans="2:16" ht="15.75" hidden="1" x14ac:dyDescent="0.25">
      <c r="B624" s="70" t="str">
        <f>B620</f>
        <v xml:space="preserve">  </v>
      </c>
      <c r="C624" s="14" t="s">
        <v>106</v>
      </c>
      <c r="E624" s="86" t="str">
        <f>IFERROR(VLOOKUP(B624,Calculations!$G$10:$W$448,17,FALSE),0)</f>
        <v xml:space="preserve">  </v>
      </c>
      <c r="F624" s="86"/>
      <c r="H624" s="133" t="s">
        <v>34</v>
      </c>
      <c r="I624" s="133"/>
      <c r="J624" s="133"/>
      <c r="K624" s="133"/>
      <c r="M624" s="14" t="s">
        <v>105</v>
      </c>
      <c r="O624" s="86" t="str">
        <f>E624</f>
        <v xml:space="preserve">  </v>
      </c>
      <c r="P624" s="92"/>
    </row>
    <row r="625" spans="2:16" ht="15.75" hidden="1" x14ac:dyDescent="0.25">
      <c r="B625" s="75"/>
      <c r="C625" s="82"/>
      <c r="D625" s="76" t="s">
        <v>31</v>
      </c>
      <c r="E625" s="89"/>
      <c r="F625" s="89" t="str">
        <f>E624</f>
        <v xml:space="preserve">  </v>
      </c>
      <c r="G625" s="76"/>
      <c r="H625" s="134"/>
      <c r="I625" s="134"/>
      <c r="J625" s="134"/>
      <c r="K625" s="134"/>
      <c r="L625" s="76"/>
      <c r="M625" s="82"/>
      <c r="N625" s="76" t="s">
        <v>31</v>
      </c>
      <c r="O625" s="89"/>
      <c r="P625" s="90" t="str">
        <f>O624</f>
        <v xml:space="preserve">  </v>
      </c>
    </row>
    <row r="626" spans="2:16" ht="15.75" hidden="1" x14ac:dyDescent="0.25">
      <c r="B626" s="60" t="str">
        <f>IFERROR(IF(EOMONTH(B624,1)&gt;Questionnaire!$I$9,"  ",EOMONTH(B624,1)),"  ")</f>
        <v xml:space="preserve">  </v>
      </c>
      <c r="C626" s="61" t="s">
        <v>32</v>
      </c>
      <c r="D626" s="61"/>
      <c r="E626" s="84">
        <f>IFERROR(-VLOOKUP(B626,Calculations!$G$10:$N$448,8,FALSE),0)</f>
        <v>0</v>
      </c>
      <c r="F626" s="84"/>
      <c r="G626" s="61"/>
      <c r="H626" s="61" t="s">
        <v>102</v>
      </c>
      <c r="I626" s="61"/>
      <c r="J626" s="84">
        <f>K628</f>
        <v>0</v>
      </c>
      <c r="K626" s="84"/>
      <c r="L626" s="61"/>
      <c r="M626" s="61" t="s">
        <v>102</v>
      </c>
      <c r="N626" s="68"/>
      <c r="O626" s="84">
        <f>J626</f>
        <v>0</v>
      </c>
      <c r="P626" s="91"/>
    </row>
    <row r="627" spans="2:16" ht="15.75" hidden="1" x14ac:dyDescent="0.25">
      <c r="B627" s="74"/>
      <c r="C627" s="14" t="s">
        <v>33</v>
      </c>
      <c r="E627" s="86" t="str">
        <f>IFERROR(VLOOKUP(B626,Calculations!$G$10:$M$448,7,FALSE),0)</f>
        <v xml:space="preserve">  </v>
      </c>
      <c r="F627" s="86"/>
      <c r="H627" s="14" t="s">
        <v>35</v>
      </c>
      <c r="J627" s="86" t="str">
        <f>K629</f>
        <v xml:space="preserve">  </v>
      </c>
      <c r="K627" s="86"/>
      <c r="M627" s="14" t="s">
        <v>94</v>
      </c>
      <c r="N627" s="73"/>
      <c r="O627" s="86" t="str">
        <f>J627</f>
        <v xml:space="preserve">  </v>
      </c>
      <c r="P627" s="92"/>
    </row>
    <row r="628" spans="2:16" ht="15.75" hidden="1" x14ac:dyDescent="0.25">
      <c r="B628" s="74"/>
      <c r="C628" s="73"/>
      <c r="D628" s="14" t="s">
        <v>31</v>
      </c>
      <c r="E628" s="86"/>
      <c r="F628" s="86">
        <f>IFERROR(E626+E627,0)</f>
        <v>0</v>
      </c>
      <c r="H628" s="73"/>
      <c r="I628" s="14" t="s">
        <v>32</v>
      </c>
      <c r="J628" s="86"/>
      <c r="K628" s="86">
        <f>E626</f>
        <v>0</v>
      </c>
      <c r="M628" s="72"/>
      <c r="N628" s="14" t="s">
        <v>31</v>
      </c>
      <c r="O628" s="86"/>
      <c r="P628" s="92">
        <f>F628</f>
        <v>0</v>
      </c>
    </row>
    <row r="629" spans="2:16" ht="15.75" hidden="1" x14ac:dyDescent="0.25">
      <c r="B629" s="74"/>
      <c r="C629" s="73"/>
      <c r="E629" s="86"/>
      <c r="F629" s="86"/>
      <c r="H629" s="73"/>
      <c r="I629" s="14" t="s">
        <v>33</v>
      </c>
      <c r="J629" s="86"/>
      <c r="K629" s="86" t="str">
        <f>E627</f>
        <v xml:space="preserve">  </v>
      </c>
      <c r="M629" s="72"/>
      <c r="N629" s="73"/>
      <c r="O629" s="86"/>
      <c r="P629" s="92"/>
    </row>
    <row r="630" spans="2:16" ht="15.75" hidden="1" x14ac:dyDescent="0.25">
      <c r="B630" s="74"/>
      <c r="C630" s="73"/>
      <c r="E630" s="86"/>
      <c r="F630" s="86"/>
      <c r="H630" s="73"/>
      <c r="J630" s="86"/>
      <c r="K630" s="86"/>
      <c r="M630" s="72"/>
      <c r="N630" s="73"/>
      <c r="O630" s="86"/>
      <c r="P630" s="92"/>
    </row>
    <row r="631" spans="2:16" ht="15.75" hidden="1" x14ac:dyDescent="0.25">
      <c r="B631" s="70" t="str">
        <f>B626</f>
        <v xml:space="preserve">  </v>
      </c>
      <c r="C631" s="133" t="s">
        <v>34</v>
      </c>
      <c r="D631" s="133"/>
      <c r="E631" s="133"/>
      <c r="F631" s="133"/>
      <c r="H631" s="14" t="s">
        <v>103</v>
      </c>
      <c r="J631" s="86" t="str">
        <f>IFERROR(VLOOKUP(B631,Calculations!$Z$10:$AB$448,3,FALSE),0)</f>
        <v xml:space="preserve">  </v>
      </c>
      <c r="K631" s="86"/>
      <c r="M631" s="14" t="s">
        <v>104</v>
      </c>
      <c r="O631" s="86" t="str">
        <f>J631</f>
        <v xml:space="preserve">  </v>
      </c>
      <c r="P631" s="92"/>
    </row>
    <row r="632" spans="2:16" ht="15.75" hidden="1" x14ac:dyDescent="0.25">
      <c r="B632" s="74"/>
      <c r="C632" s="133"/>
      <c r="D632" s="133"/>
      <c r="E632" s="133"/>
      <c r="F632" s="133"/>
      <c r="H632" s="77"/>
      <c r="I632" s="14" t="s">
        <v>91</v>
      </c>
      <c r="J632" s="86"/>
      <c r="K632" s="86" t="str">
        <f>J631</f>
        <v xml:space="preserve">  </v>
      </c>
      <c r="M632" s="77"/>
      <c r="N632" s="14" t="s">
        <v>91</v>
      </c>
      <c r="O632" s="86"/>
      <c r="P632" s="92" t="str">
        <f>O631</f>
        <v xml:space="preserve">  </v>
      </c>
    </row>
    <row r="633" spans="2:16" ht="15.75" hidden="1" x14ac:dyDescent="0.25">
      <c r="B633" s="74"/>
      <c r="C633" s="133"/>
      <c r="D633" s="133"/>
      <c r="E633" s="133"/>
      <c r="F633" s="133"/>
      <c r="H633" s="77"/>
      <c r="J633" s="86"/>
      <c r="K633" s="86"/>
      <c r="M633" s="77"/>
      <c r="O633" s="86"/>
      <c r="P633" s="92"/>
    </row>
    <row r="634" spans="2:16" ht="15.75" hidden="1" x14ac:dyDescent="0.25">
      <c r="B634" s="74"/>
      <c r="C634" s="81"/>
      <c r="D634" s="81"/>
      <c r="E634" s="81"/>
      <c r="F634" s="81"/>
      <c r="H634" s="77"/>
      <c r="J634" s="86"/>
      <c r="K634" s="86"/>
      <c r="M634" s="77"/>
      <c r="O634" s="86"/>
      <c r="P634" s="92"/>
    </row>
    <row r="635" spans="2:16" ht="15.75" hidden="1" x14ac:dyDescent="0.25">
      <c r="B635" s="70" t="str">
        <f>B631</f>
        <v xml:space="preserve">  </v>
      </c>
      <c r="C635" s="14" t="s">
        <v>106</v>
      </c>
      <c r="E635" s="86" t="str">
        <f>IFERROR(VLOOKUP(B635,Calculations!$G$10:$W$448,17,FALSE),0)</f>
        <v xml:space="preserve">  </v>
      </c>
      <c r="F635" s="86"/>
      <c r="H635" s="133" t="s">
        <v>34</v>
      </c>
      <c r="I635" s="133"/>
      <c r="J635" s="133"/>
      <c r="K635" s="133"/>
      <c r="M635" s="14" t="s">
        <v>105</v>
      </c>
      <c r="O635" s="86" t="str">
        <f>E635</f>
        <v xml:space="preserve">  </v>
      </c>
      <c r="P635" s="92"/>
    </row>
    <row r="636" spans="2:16" ht="15.75" hidden="1" x14ac:dyDescent="0.25">
      <c r="B636" s="75"/>
      <c r="C636" s="82"/>
      <c r="D636" s="76" t="s">
        <v>31</v>
      </c>
      <c r="E636" s="89"/>
      <c r="F636" s="89" t="str">
        <f>E635</f>
        <v xml:space="preserve">  </v>
      </c>
      <c r="G636" s="76"/>
      <c r="H636" s="134"/>
      <c r="I636" s="134"/>
      <c r="J636" s="134"/>
      <c r="K636" s="134"/>
      <c r="L636" s="76"/>
      <c r="M636" s="82"/>
      <c r="N636" s="76" t="s">
        <v>31</v>
      </c>
      <c r="O636" s="89"/>
      <c r="P636" s="90" t="str">
        <f>O635</f>
        <v xml:space="preserve">  </v>
      </c>
    </row>
    <row r="637" spans="2:16" ht="15.75" hidden="1" x14ac:dyDescent="0.25">
      <c r="B637" s="60" t="str">
        <f>IFERROR(IF(EOMONTH(B635,1)&gt;Questionnaire!$I$9,"  ",EOMONTH(B635,1)),"  ")</f>
        <v xml:space="preserve">  </v>
      </c>
      <c r="C637" s="61" t="s">
        <v>32</v>
      </c>
      <c r="D637" s="61"/>
      <c r="E637" s="84">
        <f>IFERROR(-VLOOKUP(B637,Calculations!$G$10:$N$448,8,FALSE),0)</f>
        <v>0</v>
      </c>
      <c r="F637" s="84"/>
      <c r="G637" s="61"/>
      <c r="H637" s="61" t="s">
        <v>102</v>
      </c>
      <c r="I637" s="61"/>
      <c r="J637" s="84">
        <f>K639</f>
        <v>0</v>
      </c>
      <c r="K637" s="84"/>
      <c r="L637" s="61"/>
      <c r="M637" s="61" t="s">
        <v>102</v>
      </c>
      <c r="N637" s="68"/>
      <c r="O637" s="84">
        <f>J637</f>
        <v>0</v>
      </c>
      <c r="P637" s="91"/>
    </row>
    <row r="638" spans="2:16" ht="15.75" hidden="1" x14ac:dyDescent="0.25">
      <c r="B638" s="74"/>
      <c r="C638" s="14" t="s">
        <v>33</v>
      </c>
      <c r="E638" s="86" t="str">
        <f>IFERROR(VLOOKUP(B637,Calculations!$G$10:$M$448,7,FALSE),0)</f>
        <v xml:space="preserve">  </v>
      </c>
      <c r="F638" s="86"/>
      <c r="H638" s="14" t="s">
        <v>35</v>
      </c>
      <c r="J638" s="86" t="str">
        <f>K640</f>
        <v xml:space="preserve">  </v>
      </c>
      <c r="K638" s="86"/>
      <c r="M638" s="14" t="s">
        <v>94</v>
      </c>
      <c r="N638" s="73"/>
      <c r="O638" s="86" t="str">
        <f>J638</f>
        <v xml:space="preserve">  </v>
      </c>
      <c r="P638" s="92"/>
    </row>
    <row r="639" spans="2:16" ht="15.75" hidden="1" x14ac:dyDescent="0.25">
      <c r="B639" s="74"/>
      <c r="C639" s="73"/>
      <c r="D639" s="14" t="s">
        <v>31</v>
      </c>
      <c r="E639" s="86"/>
      <c r="F639" s="86">
        <f>IFERROR(E637+E638,0)</f>
        <v>0</v>
      </c>
      <c r="H639" s="73"/>
      <c r="I639" s="14" t="s">
        <v>32</v>
      </c>
      <c r="J639" s="86"/>
      <c r="K639" s="86">
        <f>E637</f>
        <v>0</v>
      </c>
      <c r="M639" s="72"/>
      <c r="N639" s="14" t="s">
        <v>31</v>
      </c>
      <c r="O639" s="86"/>
      <c r="P639" s="92">
        <f>F639</f>
        <v>0</v>
      </c>
    </row>
    <row r="640" spans="2:16" ht="15.75" hidden="1" x14ac:dyDescent="0.25">
      <c r="B640" s="74"/>
      <c r="C640" s="73"/>
      <c r="E640" s="86"/>
      <c r="F640" s="86"/>
      <c r="H640" s="73"/>
      <c r="I640" s="14" t="s">
        <v>33</v>
      </c>
      <c r="J640" s="86"/>
      <c r="K640" s="86" t="str">
        <f>E638</f>
        <v xml:space="preserve">  </v>
      </c>
      <c r="M640" s="72"/>
      <c r="N640" s="73"/>
      <c r="O640" s="86"/>
      <c r="P640" s="92"/>
    </row>
    <row r="641" spans="2:16" ht="15.75" hidden="1" x14ac:dyDescent="0.25">
      <c r="B641" s="74"/>
      <c r="C641" s="73"/>
      <c r="E641" s="86"/>
      <c r="F641" s="86"/>
      <c r="H641" s="73"/>
      <c r="J641" s="86"/>
      <c r="K641" s="86"/>
      <c r="M641" s="72"/>
      <c r="N641" s="73"/>
      <c r="O641" s="86"/>
      <c r="P641" s="92"/>
    </row>
    <row r="642" spans="2:16" ht="15.75" hidden="1" x14ac:dyDescent="0.25">
      <c r="B642" s="70" t="str">
        <f>B637</f>
        <v xml:space="preserve">  </v>
      </c>
      <c r="C642" s="133" t="s">
        <v>34</v>
      </c>
      <c r="D642" s="133"/>
      <c r="E642" s="133"/>
      <c r="F642" s="133"/>
      <c r="H642" s="14" t="s">
        <v>103</v>
      </c>
      <c r="J642" s="86" t="str">
        <f>IFERROR(VLOOKUP(B642,Calculations!$Z$10:$AB$448,3,FALSE),0)</f>
        <v xml:space="preserve">  </v>
      </c>
      <c r="K642" s="86"/>
      <c r="M642" s="14" t="s">
        <v>104</v>
      </c>
      <c r="O642" s="86" t="str">
        <f>J642</f>
        <v xml:space="preserve">  </v>
      </c>
      <c r="P642" s="92"/>
    </row>
    <row r="643" spans="2:16" ht="15.75" hidden="1" x14ac:dyDescent="0.25">
      <c r="B643" s="74"/>
      <c r="C643" s="133"/>
      <c r="D643" s="133"/>
      <c r="E643" s="133"/>
      <c r="F643" s="133"/>
      <c r="H643" s="77"/>
      <c r="I643" s="14" t="s">
        <v>91</v>
      </c>
      <c r="J643" s="86"/>
      <c r="K643" s="86" t="str">
        <f>J642</f>
        <v xml:space="preserve">  </v>
      </c>
      <c r="M643" s="77"/>
      <c r="N643" s="14" t="s">
        <v>91</v>
      </c>
      <c r="O643" s="86"/>
      <c r="P643" s="92" t="str">
        <f>O642</f>
        <v xml:space="preserve">  </v>
      </c>
    </row>
    <row r="644" spans="2:16" ht="15.75" hidden="1" x14ac:dyDescent="0.25">
      <c r="B644" s="74"/>
      <c r="C644" s="133"/>
      <c r="D644" s="133"/>
      <c r="E644" s="133"/>
      <c r="F644" s="133"/>
      <c r="H644" s="77"/>
      <c r="J644" s="86"/>
      <c r="K644" s="86"/>
      <c r="M644" s="77"/>
      <c r="O644" s="86"/>
      <c r="P644" s="92"/>
    </row>
    <row r="645" spans="2:16" ht="15.75" hidden="1" x14ac:dyDescent="0.25">
      <c r="B645" s="74"/>
      <c r="C645" s="81"/>
      <c r="D645" s="81"/>
      <c r="E645" s="81"/>
      <c r="F645" s="81"/>
      <c r="H645" s="77"/>
      <c r="J645" s="86"/>
      <c r="K645" s="86"/>
      <c r="M645" s="77"/>
      <c r="O645" s="86"/>
      <c r="P645" s="92"/>
    </row>
    <row r="646" spans="2:16" ht="15.75" hidden="1" x14ac:dyDescent="0.25">
      <c r="B646" s="70" t="str">
        <f>B642</f>
        <v xml:space="preserve">  </v>
      </c>
      <c r="C646" s="14" t="s">
        <v>106</v>
      </c>
      <c r="E646" s="86" t="str">
        <f>IFERROR(VLOOKUP(B646,Calculations!$G$10:$W$448,17,FALSE),0)</f>
        <v xml:space="preserve">  </v>
      </c>
      <c r="F646" s="86"/>
      <c r="H646" s="133" t="s">
        <v>34</v>
      </c>
      <c r="I646" s="133"/>
      <c r="J646" s="133"/>
      <c r="K646" s="133"/>
      <c r="M646" s="14" t="s">
        <v>105</v>
      </c>
      <c r="O646" s="86" t="str">
        <f>E646</f>
        <v xml:space="preserve">  </v>
      </c>
      <c r="P646" s="92"/>
    </row>
    <row r="647" spans="2:16" ht="15.75" hidden="1" x14ac:dyDescent="0.25">
      <c r="B647" s="75"/>
      <c r="C647" s="82"/>
      <c r="D647" s="76" t="s">
        <v>31</v>
      </c>
      <c r="E647" s="89"/>
      <c r="F647" s="89" t="str">
        <f>E646</f>
        <v xml:space="preserve">  </v>
      </c>
      <c r="G647" s="76"/>
      <c r="H647" s="134"/>
      <c r="I647" s="134"/>
      <c r="J647" s="134"/>
      <c r="K647" s="134"/>
      <c r="L647" s="76"/>
      <c r="M647" s="82"/>
      <c r="N647" s="76" t="s">
        <v>31</v>
      </c>
      <c r="O647" s="89"/>
      <c r="P647" s="90" t="str">
        <f>O646</f>
        <v xml:space="preserve">  </v>
      </c>
    </row>
    <row r="648" spans="2:16" ht="15.75" hidden="1" x14ac:dyDescent="0.25">
      <c r="B648" s="60" t="str">
        <f>IFERROR(IF(EOMONTH(B646,1)&gt;Questionnaire!$I$9,"  ",EOMONTH(B646,1)),"  ")</f>
        <v xml:space="preserve">  </v>
      </c>
      <c r="C648" s="61" t="s">
        <v>32</v>
      </c>
      <c r="D648" s="61"/>
      <c r="E648" s="84">
        <f>IFERROR(-VLOOKUP(B648,Calculations!$G$10:$N$448,8,FALSE),0)</f>
        <v>0</v>
      </c>
      <c r="F648" s="84"/>
      <c r="G648" s="61"/>
      <c r="H648" s="61" t="s">
        <v>102</v>
      </c>
      <c r="I648" s="61"/>
      <c r="J648" s="84">
        <f>K650</f>
        <v>0</v>
      </c>
      <c r="K648" s="84"/>
      <c r="L648" s="61"/>
      <c r="M648" s="61" t="s">
        <v>102</v>
      </c>
      <c r="N648" s="68"/>
      <c r="O648" s="84">
        <f>J648</f>
        <v>0</v>
      </c>
      <c r="P648" s="91"/>
    </row>
    <row r="649" spans="2:16" ht="15.75" hidden="1" x14ac:dyDescent="0.25">
      <c r="B649" s="74"/>
      <c r="C649" s="14" t="s">
        <v>33</v>
      </c>
      <c r="E649" s="86" t="str">
        <f>IFERROR(VLOOKUP(B648,Calculations!$G$10:$M$448,7,FALSE),0)</f>
        <v xml:space="preserve">  </v>
      </c>
      <c r="F649" s="86"/>
      <c r="H649" s="14" t="s">
        <v>35</v>
      </c>
      <c r="J649" s="86" t="str">
        <f>K651</f>
        <v xml:space="preserve">  </v>
      </c>
      <c r="K649" s="86"/>
      <c r="M649" s="14" t="s">
        <v>94</v>
      </c>
      <c r="N649" s="73"/>
      <c r="O649" s="86" t="str">
        <f>J649</f>
        <v xml:space="preserve">  </v>
      </c>
      <c r="P649" s="92"/>
    </row>
    <row r="650" spans="2:16" ht="15.75" hidden="1" x14ac:dyDescent="0.25">
      <c r="B650" s="74"/>
      <c r="C650" s="73"/>
      <c r="D650" s="14" t="s">
        <v>31</v>
      </c>
      <c r="E650" s="86"/>
      <c r="F650" s="86">
        <f>IFERROR(E648+E649,0)</f>
        <v>0</v>
      </c>
      <c r="H650" s="73"/>
      <c r="I650" s="14" t="s">
        <v>32</v>
      </c>
      <c r="J650" s="86"/>
      <c r="K650" s="86">
        <f>E648</f>
        <v>0</v>
      </c>
      <c r="M650" s="72"/>
      <c r="N650" s="14" t="s">
        <v>31</v>
      </c>
      <c r="O650" s="86"/>
      <c r="P650" s="92">
        <f>F650</f>
        <v>0</v>
      </c>
    </row>
    <row r="651" spans="2:16" ht="15.75" hidden="1" x14ac:dyDescent="0.25">
      <c r="B651" s="74"/>
      <c r="C651" s="73"/>
      <c r="E651" s="86"/>
      <c r="F651" s="86"/>
      <c r="H651" s="73"/>
      <c r="I651" s="14" t="s">
        <v>33</v>
      </c>
      <c r="J651" s="86"/>
      <c r="K651" s="86" t="str">
        <f>E649</f>
        <v xml:space="preserve">  </v>
      </c>
      <c r="M651" s="72"/>
      <c r="N651" s="73"/>
      <c r="O651" s="86"/>
      <c r="P651" s="92"/>
    </row>
    <row r="652" spans="2:16" ht="15.75" hidden="1" x14ac:dyDescent="0.25">
      <c r="B652" s="74"/>
      <c r="C652" s="73"/>
      <c r="E652" s="86"/>
      <c r="F652" s="86"/>
      <c r="H652" s="73"/>
      <c r="J652" s="86"/>
      <c r="K652" s="86"/>
      <c r="M652" s="72"/>
      <c r="N652" s="73"/>
      <c r="O652" s="86"/>
      <c r="P652" s="92"/>
    </row>
    <row r="653" spans="2:16" ht="15.75" hidden="1" x14ac:dyDescent="0.25">
      <c r="B653" s="70" t="str">
        <f>B648</f>
        <v xml:space="preserve">  </v>
      </c>
      <c r="C653" s="133" t="s">
        <v>34</v>
      </c>
      <c r="D653" s="133"/>
      <c r="E653" s="133"/>
      <c r="F653" s="133"/>
      <c r="H653" s="14" t="s">
        <v>103</v>
      </c>
      <c r="J653" s="86" t="str">
        <f>IFERROR(VLOOKUP(B653,Calculations!$Z$10:$AB$448,3,FALSE),0)</f>
        <v xml:space="preserve">  </v>
      </c>
      <c r="K653" s="86"/>
      <c r="M653" s="14" t="s">
        <v>104</v>
      </c>
      <c r="O653" s="86" t="str">
        <f>J653</f>
        <v xml:space="preserve">  </v>
      </c>
      <c r="P653" s="92"/>
    </row>
    <row r="654" spans="2:16" ht="15.75" hidden="1" x14ac:dyDescent="0.25">
      <c r="B654" s="74"/>
      <c r="C654" s="133"/>
      <c r="D654" s="133"/>
      <c r="E654" s="133"/>
      <c r="F654" s="133"/>
      <c r="H654" s="77"/>
      <c r="I654" s="14" t="s">
        <v>91</v>
      </c>
      <c r="J654" s="86"/>
      <c r="K654" s="86" t="str">
        <f>J653</f>
        <v xml:space="preserve">  </v>
      </c>
      <c r="M654" s="77"/>
      <c r="N654" s="14" t="s">
        <v>91</v>
      </c>
      <c r="O654" s="86"/>
      <c r="P654" s="92" t="str">
        <f>O653</f>
        <v xml:space="preserve">  </v>
      </c>
    </row>
    <row r="655" spans="2:16" ht="15.75" hidden="1" x14ac:dyDescent="0.25">
      <c r="B655" s="74"/>
      <c r="C655" s="133"/>
      <c r="D655" s="133"/>
      <c r="E655" s="133"/>
      <c r="F655" s="133"/>
      <c r="H655" s="77"/>
      <c r="J655" s="86"/>
      <c r="K655" s="86"/>
      <c r="M655" s="77"/>
      <c r="O655" s="86"/>
      <c r="P655" s="92"/>
    </row>
    <row r="656" spans="2:16" ht="15.75" hidden="1" x14ac:dyDescent="0.25">
      <c r="B656" s="74"/>
      <c r="C656" s="81"/>
      <c r="D656" s="81"/>
      <c r="E656" s="81"/>
      <c r="F656" s="81"/>
      <c r="H656" s="77"/>
      <c r="J656" s="86"/>
      <c r="K656" s="86"/>
      <c r="M656" s="77"/>
      <c r="O656" s="86"/>
      <c r="P656" s="92"/>
    </row>
    <row r="657" spans="2:16" ht="15.75" hidden="1" x14ac:dyDescent="0.25">
      <c r="B657" s="70" t="str">
        <f>B653</f>
        <v xml:space="preserve">  </v>
      </c>
      <c r="C657" s="14" t="s">
        <v>106</v>
      </c>
      <c r="E657" s="86" t="str">
        <f>IFERROR(VLOOKUP(B657,Calculations!$G$10:$W$448,17,FALSE),0)</f>
        <v xml:space="preserve">  </v>
      </c>
      <c r="F657" s="86"/>
      <c r="H657" s="133" t="s">
        <v>34</v>
      </c>
      <c r="I657" s="133"/>
      <c r="J657" s="133"/>
      <c r="K657" s="133"/>
      <c r="M657" s="14" t="s">
        <v>105</v>
      </c>
      <c r="O657" s="86" t="str">
        <f>E657</f>
        <v xml:space="preserve">  </v>
      </c>
      <c r="P657" s="92"/>
    </row>
    <row r="658" spans="2:16" ht="15.75" hidden="1" x14ac:dyDescent="0.25">
      <c r="B658" s="75"/>
      <c r="C658" s="82"/>
      <c r="D658" s="76" t="s">
        <v>31</v>
      </c>
      <c r="E658" s="89"/>
      <c r="F658" s="89" t="str">
        <f>E657</f>
        <v xml:space="preserve">  </v>
      </c>
      <c r="G658" s="76"/>
      <c r="H658" s="134"/>
      <c r="I658" s="134"/>
      <c r="J658" s="134"/>
      <c r="K658" s="134"/>
      <c r="L658" s="76"/>
      <c r="M658" s="82"/>
      <c r="N658" s="76" t="s">
        <v>31</v>
      </c>
      <c r="O658" s="89"/>
      <c r="P658" s="90" t="str">
        <f>O657</f>
        <v xml:space="preserve">  </v>
      </c>
    </row>
    <row r="659" spans="2:16" ht="15.75" hidden="1" x14ac:dyDescent="0.25">
      <c r="B659" s="60" t="str">
        <f>IFERROR(IF(EOMONTH(B657,1)&gt;Questionnaire!$I$9,"  ",EOMONTH(B657,1)),"  ")</f>
        <v xml:space="preserve">  </v>
      </c>
      <c r="C659" s="61" t="s">
        <v>32</v>
      </c>
      <c r="D659" s="61"/>
      <c r="E659" s="84">
        <f>IFERROR(-VLOOKUP(B659,Calculations!$G$10:$N$448,8,FALSE),0)</f>
        <v>0</v>
      </c>
      <c r="F659" s="84"/>
      <c r="G659" s="61"/>
      <c r="H659" s="61" t="s">
        <v>102</v>
      </c>
      <c r="I659" s="61"/>
      <c r="J659" s="84">
        <f>K661</f>
        <v>0</v>
      </c>
      <c r="K659" s="84"/>
      <c r="L659" s="61"/>
      <c r="M659" s="61" t="s">
        <v>102</v>
      </c>
      <c r="N659" s="68"/>
      <c r="O659" s="84">
        <f>J659</f>
        <v>0</v>
      </c>
      <c r="P659" s="91"/>
    </row>
    <row r="660" spans="2:16" ht="15.75" hidden="1" x14ac:dyDescent="0.25">
      <c r="B660" s="74"/>
      <c r="C660" s="14" t="s">
        <v>33</v>
      </c>
      <c r="E660" s="86" t="str">
        <f>IFERROR(VLOOKUP(B659,Calculations!$G$10:$M$448,7,FALSE),0)</f>
        <v xml:space="preserve">  </v>
      </c>
      <c r="F660" s="86"/>
      <c r="H660" s="14" t="s">
        <v>35</v>
      </c>
      <c r="J660" s="86" t="str">
        <f>K662</f>
        <v xml:space="preserve">  </v>
      </c>
      <c r="K660" s="86"/>
      <c r="M660" s="14" t="s">
        <v>94</v>
      </c>
      <c r="N660" s="73"/>
      <c r="O660" s="86" t="str">
        <f>J660</f>
        <v xml:space="preserve">  </v>
      </c>
      <c r="P660" s="92"/>
    </row>
    <row r="661" spans="2:16" ht="15.75" hidden="1" x14ac:dyDescent="0.25">
      <c r="B661" s="74"/>
      <c r="C661" s="73"/>
      <c r="D661" s="14" t="s">
        <v>31</v>
      </c>
      <c r="E661" s="86"/>
      <c r="F661" s="86">
        <f>IFERROR(E659+E660,0)</f>
        <v>0</v>
      </c>
      <c r="H661" s="73"/>
      <c r="I661" s="14" t="s">
        <v>32</v>
      </c>
      <c r="J661" s="86"/>
      <c r="K661" s="86">
        <f>E659</f>
        <v>0</v>
      </c>
      <c r="M661" s="72"/>
      <c r="N661" s="14" t="s">
        <v>31</v>
      </c>
      <c r="O661" s="86"/>
      <c r="P661" s="92">
        <f>F661</f>
        <v>0</v>
      </c>
    </row>
    <row r="662" spans="2:16" ht="15.75" hidden="1" x14ac:dyDescent="0.25">
      <c r="B662" s="74"/>
      <c r="C662" s="73"/>
      <c r="E662" s="86"/>
      <c r="F662" s="86"/>
      <c r="H662" s="73"/>
      <c r="I662" s="14" t="s">
        <v>33</v>
      </c>
      <c r="J662" s="86"/>
      <c r="K662" s="86" t="str">
        <f>E660</f>
        <v xml:space="preserve">  </v>
      </c>
      <c r="M662" s="72"/>
      <c r="N662" s="73"/>
      <c r="O662" s="86"/>
      <c r="P662" s="92"/>
    </row>
    <row r="663" spans="2:16" ht="15.75" hidden="1" x14ac:dyDescent="0.25">
      <c r="B663" s="74"/>
      <c r="C663" s="73"/>
      <c r="E663" s="86"/>
      <c r="F663" s="86"/>
      <c r="H663" s="73"/>
      <c r="J663" s="86"/>
      <c r="K663" s="86"/>
      <c r="M663" s="72"/>
      <c r="N663" s="73"/>
      <c r="O663" s="86"/>
      <c r="P663" s="92"/>
    </row>
    <row r="664" spans="2:16" ht="15.75" hidden="1" x14ac:dyDescent="0.25">
      <c r="B664" s="70" t="str">
        <f>B659</f>
        <v xml:space="preserve">  </v>
      </c>
      <c r="C664" s="133" t="s">
        <v>34</v>
      </c>
      <c r="D664" s="133"/>
      <c r="E664" s="133"/>
      <c r="F664" s="133"/>
      <c r="H664" s="14" t="s">
        <v>103</v>
      </c>
      <c r="J664" s="86" t="str">
        <f>IFERROR(VLOOKUP(B664,Calculations!$Z$10:$AB$448,3,FALSE),0)</f>
        <v xml:space="preserve">  </v>
      </c>
      <c r="K664" s="86"/>
      <c r="M664" s="14" t="s">
        <v>104</v>
      </c>
      <c r="O664" s="86" t="str">
        <f>J664</f>
        <v xml:space="preserve">  </v>
      </c>
      <c r="P664" s="92"/>
    </row>
    <row r="665" spans="2:16" ht="15.75" hidden="1" x14ac:dyDescent="0.25">
      <c r="B665" s="74"/>
      <c r="C665" s="133"/>
      <c r="D665" s="133"/>
      <c r="E665" s="133"/>
      <c r="F665" s="133"/>
      <c r="H665" s="77"/>
      <c r="I665" s="14" t="s">
        <v>91</v>
      </c>
      <c r="J665" s="86"/>
      <c r="K665" s="86" t="str">
        <f>J664</f>
        <v xml:space="preserve">  </v>
      </c>
      <c r="M665" s="77"/>
      <c r="N665" s="14" t="s">
        <v>91</v>
      </c>
      <c r="O665" s="86"/>
      <c r="P665" s="92" t="str">
        <f>O664</f>
        <v xml:space="preserve">  </v>
      </c>
    </row>
    <row r="666" spans="2:16" ht="15.75" hidden="1" x14ac:dyDescent="0.25">
      <c r="B666" s="74"/>
      <c r="C666" s="133"/>
      <c r="D666" s="133"/>
      <c r="E666" s="133"/>
      <c r="F666" s="133"/>
      <c r="H666" s="77"/>
      <c r="J666" s="86"/>
      <c r="K666" s="86"/>
      <c r="M666" s="77"/>
      <c r="O666" s="86"/>
      <c r="P666" s="92"/>
    </row>
    <row r="667" spans="2:16" ht="15.75" hidden="1" x14ac:dyDescent="0.25">
      <c r="B667" s="74"/>
      <c r="C667" s="81"/>
      <c r="D667" s="81"/>
      <c r="E667" s="81"/>
      <c r="F667" s="81"/>
      <c r="H667" s="77"/>
      <c r="J667" s="86"/>
      <c r="K667" s="86"/>
      <c r="M667" s="77"/>
      <c r="O667" s="86"/>
      <c r="P667" s="92"/>
    </row>
    <row r="668" spans="2:16" ht="15.75" hidden="1" x14ac:dyDescent="0.25">
      <c r="B668" s="70" t="str">
        <f>B664</f>
        <v xml:space="preserve">  </v>
      </c>
      <c r="C668" s="14" t="s">
        <v>106</v>
      </c>
      <c r="E668" s="86" t="str">
        <f>IFERROR(VLOOKUP(B668,Calculations!$G$10:$W$448,17,FALSE),0)</f>
        <v xml:space="preserve">  </v>
      </c>
      <c r="F668" s="86"/>
      <c r="H668" s="133" t="s">
        <v>34</v>
      </c>
      <c r="I668" s="133"/>
      <c r="J668" s="133"/>
      <c r="K668" s="133"/>
      <c r="M668" s="14" t="s">
        <v>105</v>
      </c>
      <c r="O668" s="86" t="str">
        <f>E668</f>
        <v xml:space="preserve">  </v>
      </c>
      <c r="P668" s="92"/>
    </row>
    <row r="669" spans="2:16" ht="15.75" hidden="1" x14ac:dyDescent="0.25">
      <c r="B669" s="75"/>
      <c r="C669" s="82"/>
      <c r="D669" s="76" t="s">
        <v>31</v>
      </c>
      <c r="E669" s="89"/>
      <c r="F669" s="89" t="str">
        <f>E668</f>
        <v xml:space="preserve">  </v>
      </c>
      <c r="G669" s="76"/>
      <c r="H669" s="134"/>
      <c r="I669" s="134"/>
      <c r="J669" s="134"/>
      <c r="K669" s="134"/>
      <c r="L669" s="76"/>
      <c r="M669" s="82"/>
      <c r="N669" s="76" t="s">
        <v>31</v>
      </c>
      <c r="O669" s="89"/>
      <c r="P669" s="90" t="str">
        <f>O668</f>
        <v xml:space="preserve">  </v>
      </c>
    </row>
    <row r="670" spans="2:16" ht="15.75" hidden="1" x14ac:dyDescent="0.25">
      <c r="B670" s="60" t="str">
        <f>IFERROR(IF(EOMONTH(B668,1)&gt;Questionnaire!$I$9,"  ",EOMONTH(B668,1)),"  ")</f>
        <v xml:space="preserve">  </v>
      </c>
      <c r="C670" s="61" t="s">
        <v>32</v>
      </c>
      <c r="D670" s="61"/>
      <c r="E670" s="84">
        <f>IFERROR(-VLOOKUP(B670,Calculations!$G$10:$N$448,8,FALSE),0)</f>
        <v>0</v>
      </c>
      <c r="F670" s="84"/>
      <c r="G670" s="61"/>
      <c r="H670" s="61" t="s">
        <v>102</v>
      </c>
      <c r="I670" s="61"/>
      <c r="J670" s="84">
        <f>K672</f>
        <v>0</v>
      </c>
      <c r="K670" s="84"/>
      <c r="L670" s="61"/>
      <c r="M670" s="61" t="s">
        <v>102</v>
      </c>
      <c r="N670" s="68"/>
      <c r="O670" s="84">
        <f>J670</f>
        <v>0</v>
      </c>
      <c r="P670" s="91"/>
    </row>
    <row r="671" spans="2:16" ht="15.75" hidden="1" x14ac:dyDescent="0.25">
      <c r="B671" s="74"/>
      <c r="C671" s="14" t="s">
        <v>33</v>
      </c>
      <c r="E671" s="86" t="str">
        <f>IFERROR(VLOOKUP(B670,Calculations!$G$10:$M$448,7,FALSE),0)</f>
        <v xml:space="preserve">  </v>
      </c>
      <c r="F671" s="86"/>
      <c r="H671" s="14" t="s">
        <v>35</v>
      </c>
      <c r="J671" s="86" t="str">
        <f>K673</f>
        <v xml:space="preserve">  </v>
      </c>
      <c r="K671" s="86"/>
      <c r="M671" s="14" t="s">
        <v>94</v>
      </c>
      <c r="N671" s="73"/>
      <c r="O671" s="86" t="str">
        <f>J671</f>
        <v xml:space="preserve">  </v>
      </c>
      <c r="P671" s="92"/>
    </row>
    <row r="672" spans="2:16" ht="15.75" hidden="1" x14ac:dyDescent="0.25">
      <c r="B672" s="74"/>
      <c r="C672" s="73"/>
      <c r="D672" s="14" t="s">
        <v>31</v>
      </c>
      <c r="E672" s="86"/>
      <c r="F672" s="86">
        <f>IFERROR(E670+E671,0)</f>
        <v>0</v>
      </c>
      <c r="H672" s="73"/>
      <c r="I672" s="14" t="s">
        <v>32</v>
      </c>
      <c r="J672" s="86"/>
      <c r="K672" s="86">
        <f>E670</f>
        <v>0</v>
      </c>
      <c r="M672" s="72"/>
      <c r="N672" s="14" t="s">
        <v>31</v>
      </c>
      <c r="O672" s="86"/>
      <c r="P672" s="92">
        <f>F672</f>
        <v>0</v>
      </c>
    </row>
    <row r="673" spans="2:16" ht="15.75" hidden="1" x14ac:dyDescent="0.25">
      <c r="B673" s="74"/>
      <c r="C673" s="73"/>
      <c r="E673" s="86"/>
      <c r="F673" s="86"/>
      <c r="H673" s="73"/>
      <c r="I673" s="14" t="s">
        <v>33</v>
      </c>
      <c r="J673" s="86"/>
      <c r="K673" s="86" t="str">
        <f>E671</f>
        <v xml:space="preserve">  </v>
      </c>
      <c r="M673" s="72"/>
      <c r="N673" s="73"/>
      <c r="O673" s="86"/>
      <c r="P673" s="92"/>
    </row>
    <row r="674" spans="2:16" ht="15.75" hidden="1" x14ac:dyDescent="0.25">
      <c r="B674" s="74"/>
      <c r="C674" s="73"/>
      <c r="E674" s="86"/>
      <c r="F674" s="86"/>
      <c r="H674" s="73"/>
      <c r="J674" s="86"/>
      <c r="K674" s="86"/>
      <c r="M674" s="72"/>
      <c r="N674" s="73"/>
      <c r="O674" s="86"/>
      <c r="P674" s="92"/>
    </row>
    <row r="675" spans="2:16" ht="15.75" hidden="1" x14ac:dyDescent="0.25">
      <c r="B675" s="70" t="str">
        <f>B670</f>
        <v xml:space="preserve">  </v>
      </c>
      <c r="C675" s="133" t="s">
        <v>34</v>
      </c>
      <c r="D675" s="133"/>
      <c r="E675" s="133"/>
      <c r="F675" s="133"/>
      <c r="H675" s="14" t="s">
        <v>103</v>
      </c>
      <c r="J675" s="86" t="str">
        <f>IFERROR(VLOOKUP(B675,Calculations!$Z$10:$AB$448,3,FALSE),0)</f>
        <v xml:space="preserve">  </v>
      </c>
      <c r="K675" s="86"/>
      <c r="M675" s="14" t="s">
        <v>104</v>
      </c>
      <c r="O675" s="86" t="str">
        <f>J675</f>
        <v xml:space="preserve">  </v>
      </c>
      <c r="P675" s="92"/>
    </row>
    <row r="676" spans="2:16" ht="15.75" hidden="1" x14ac:dyDescent="0.25">
      <c r="B676" s="74"/>
      <c r="C676" s="133"/>
      <c r="D676" s="133"/>
      <c r="E676" s="133"/>
      <c r="F676" s="133"/>
      <c r="H676" s="77"/>
      <c r="I676" s="14" t="s">
        <v>91</v>
      </c>
      <c r="J676" s="86"/>
      <c r="K676" s="86" t="str">
        <f>J675</f>
        <v xml:space="preserve">  </v>
      </c>
      <c r="M676" s="77"/>
      <c r="N676" s="14" t="s">
        <v>91</v>
      </c>
      <c r="O676" s="86"/>
      <c r="P676" s="92" t="str">
        <f>O675</f>
        <v xml:space="preserve">  </v>
      </c>
    </row>
    <row r="677" spans="2:16" ht="15.75" hidden="1" x14ac:dyDescent="0.25">
      <c r="B677" s="74"/>
      <c r="C677" s="133"/>
      <c r="D677" s="133"/>
      <c r="E677" s="133"/>
      <c r="F677" s="133"/>
      <c r="H677" s="77"/>
      <c r="J677" s="86"/>
      <c r="K677" s="86"/>
      <c r="M677" s="77"/>
      <c r="O677" s="86"/>
      <c r="P677" s="92"/>
    </row>
    <row r="678" spans="2:16" ht="15.75" hidden="1" x14ac:dyDescent="0.25">
      <c r="B678" s="74"/>
      <c r="C678" s="81"/>
      <c r="D678" s="81"/>
      <c r="E678" s="81"/>
      <c r="F678" s="81"/>
      <c r="H678" s="77"/>
      <c r="J678" s="86"/>
      <c r="K678" s="86"/>
      <c r="M678" s="77"/>
      <c r="O678" s="86"/>
      <c r="P678" s="92"/>
    </row>
    <row r="679" spans="2:16" ht="15.75" hidden="1" x14ac:dyDescent="0.25">
      <c r="B679" s="70" t="str">
        <f>B675</f>
        <v xml:space="preserve">  </v>
      </c>
      <c r="C679" s="14" t="s">
        <v>106</v>
      </c>
      <c r="E679" s="86" t="str">
        <f>IFERROR(VLOOKUP(B679,Calculations!$G$10:$W$448,17,FALSE),0)</f>
        <v xml:space="preserve">  </v>
      </c>
      <c r="F679" s="86"/>
      <c r="H679" s="133" t="s">
        <v>34</v>
      </c>
      <c r="I679" s="133"/>
      <c r="J679" s="133"/>
      <c r="K679" s="133"/>
      <c r="M679" s="14" t="s">
        <v>105</v>
      </c>
      <c r="O679" s="86" t="str">
        <f>E679</f>
        <v xml:space="preserve">  </v>
      </c>
      <c r="P679" s="92"/>
    </row>
    <row r="680" spans="2:16" ht="15.75" hidden="1" x14ac:dyDescent="0.25">
      <c r="B680" s="75"/>
      <c r="C680" s="82"/>
      <c r="D680" s="76" t="s">
        <v>31</v>
      </c>
      <c r="E680" s="89"/>
      <c r="F680" s="89" t="str">
        <f>E679</f>
        <v xml:space="preserve">  </v>
      </c>
      <c r="G680" s="76"/>
      <c r="H680" s="134"/>
      <c r="I680" s="134"/>
      <c r="J680" s="134"/>
      <c r="K680" s="134"/>
      <c r="L680" s="76"/>
      <c r="M680" s="82"/>
      <c r="N680" s="76" t="s">
        <v>31</v>
      </c>
      <c r="O680" s="89"/>
      <c r="P680" s="90" t="str">
        <f>O679</f>
        <v xml:space="preserve">  </v>
      </c>
    </row>
    <row r="681" spans="2:16" ht="15.75" hidden="1" x14ac:dyDescent="0.25">
      <c r="B681" s="60" t="str">
        <f>IFERROR(IF(EOMONTH(B679,1)&gt;Questionnaire!$I$9,"  ",EOMONTH(B679,1)),"  ")</f>
        <v xml:space="preserve">  </v>
      </c>
      <c r="C681" s="61" t="s">
        <v>32</v>
      </c>
      <c r="D681" s="61"/>
      <c r="E681" s="84">
        <f>IFERROR(-VLOOKUP(B681,Calculations!$G$10:$N$448,8,FALSE),0)</f>
        <v>0</v>
      </c>
      <c r="F681" s="84"/>
      <c r="G681" s="61"/>
      <c r="H681" s="61" t="s">
        <v>102</v>
      </c>
      <c r="I681" s="61"/>
      <c r="J681" s="84">
        <f>K683</f>
        <v>0</v>
      </c>
      <c r="K681" s="84"/>
      <c r="L681" s="61"/>
      <c r="M681" s="61" t="s">
        <v>102</v>
      </c>
      <c r="N681" s="68"/>
      <c r="O681" s="84">
        <f>J681</f>
        <v>0</v>
      </c>
      <c r="P681" s="91"/>
    </row>
    <row r="682" spans="2:16" ht="15.75" hidden="1" x14ac:dyDescent="0.25">
      <c r="B682" s="74"/>
      <c r="C682" s="14" t="s">
        <v>33</v>
      </c>
      <c r="E682" s="86" t="str">
        <f>IFERROR(VLOOKUP(B681,Calculations!$G$10:$M$448,7,FALSE),0)</f>
        <v xml:space="preserve">  </v>
      </c>
      <c r="F682" s="86"/>
      <c r="H682" s="14" t="s">
        <v>35</v>
      </c>
      <c r="J682" s="86" t="str">
        <f>K684</f>
        <v xml:space="preserve">  </v>
      </c>
      <c r="K682" s="86"/>
      <c r="M682" s="14" t="s">
        <v>94</v>
      </c>
      <c r="N682" s="73"/>
      <c r="O682" s="86" t="str">
        <f>J682</f>
        <v xml:space="preserve">  </v>
      </c>
      <c r="P682" s="92"/>
    </row>
    <row r="683" spans="2:16" ht="15.75" hidden="1" x14ac:dyDescent="0.25">
      <c r="B683" s="74"/>
      <c r="C683" s="73"/>
      <c r="D683" s="14" t="s">
        <v>31</v>
      </c>
      <c r="E683" s="86"/>
      <c r="F683" s="86">
        <f>IFERROR(E681+E682,0)</f>
        <v>0</v>
      </c>
      <c r="H683" s="73"/>
      <c r="I683" s="14" t="s">
        <v>32</v>
      </c>
      <c r="J683" s="86"/>
      <c r="K683" s="86">
        <f>E681</f>
        <v>0</v>
      </c>
      <c r="M683" s="72"/>
      <c r="N683" s="14" t="s">
        <v>31</v>
      </c>
      <c r="O683" s="86"/>
      <c r="P683" s="92">
        <f>F683</f>
        <v>0</v>
      </c>
    </row>
    <row r="684" spans="2:16" ht="15.75" hidden="1" x14ac:dyDescent="0.25">
      <c r="B684" s="74"/>
      <c r="C684" s="73"/>
      <c r="E684" s="86"/>
      <c r="F684" s="86"/>
      <c r="H684" s="73"/>
      <c r="I684" s="14" t="s">
        <v>33</v>
      </c>
      <c r="J684" s="86"/>
      <c r="K684" s="86" t="str">
        <f>E682</f>
        <v xml:space="preserve">  </v>
      </c>
      <c r="M684" s="72"/>
      <c r="N684" s="73"/>
      <c r="O684" s="86"/>
      <c r="P684" s="92"/>
    </row>
    <row r="685" spans="2:16" ht="15.75" hidden="1" x14ac:dyDescent="0.25">
      <c r="B685" s="74"/>
      <c r="C685" s="73"/>
      <c r="E685" s="86"/>
      <c r="F685" s="86"/>
      <c r="H685" s="73"/>
      <c r="J685" s="86"/>
      <c r="K685" s="86"/>
      <c r="M685" s="72"/>
      <c r="N685" s="73"/>
      <c r="O685" s="86"/>
      <c r="P685" s="92"/>
    </row>
    <row r="686" spans="2:16" ht="15.75" hidden="1" x14ac:dyDescent="0.25">
      <c r="B686" s="70" t="str">
        <f>B681</f>
        <v xml:space="preserve">  </v>
      </c>
      <c r="C686" s="133" t="s">
        <v>34</v>
      </c>
      <c r="D686" s="133"/>
      <c r="E686" s="133"/>
      <c r="F686" s="133"/>
      <c r="H686" s="14" t="s">
        <v>103</v>
      </c>
      <c r="J686" s="86" t="str">
        <f>IFERROR(VLOOKUP(B686,Calculations!$Z$10:$AB$448,3,FALSE),0)</f>
        <v xml:space="preserve">  </v>
      </c>
      <c r="K686" s="86"/>
      <c r="M686" s="14" t="s">
        <v>104</v>
      </c>
      <c r="O686" s="86" t="str">
        <f>J686</f>
        <v xml:space="preserve">  </v>
      </c>
      <c r="P686" s="92"/>
    </row>
    <row r="687" spans="2:16" ht="15.75" hidden="1" x14ac:dyDescent="0.25">
      <c r="B687" s="74"/>
      <c r="C687" s="133"/>
      <c r="D687" s="133"/>
      <c r="E687" s="133"/>
      <c r="F687" s="133"/>
      <c r="H687" s="77"/>
      <c r="I687" s="14" t="s">
        <v>91</v>
      </c>
      <c r="J687" s="86"/>
      <c r="K687" s="86" t="str">
        <f>J686</f>
        <v xml:space="preserve">  </v>
      </c>
      <c r="M687" s="77"/>
      <c r="N687" s="14" t="s">
        <v>91</v>
      </c>
      <c r="O687" s="86"/>
      <c r="P687" s="92" t="str">
        <f>O686</f>
        <v xml:space="preserve">  </v>
      </c>
    </row>
    <row r="688" spans="2:16" ht="15.75" hidden="1" x14ac:dyDescent="0.25">
      <c r="B688" s="74"/>
      <c r="C688" s="133"/>
      <c r="D688" s="133"/>
      <c r="E688" s="133"/>
      <c r="F688" s="133"/>
      <c r="H688" s="77"/>
      <c r="J688" s="86"/>
      <c r="K688" s="86"/>
      <c r="M688" s="77"/>
      <c r="O688" s="86"/>
      <c r="P688" s="92"/>
    </row>
    <row r="689" spans="2:16" ht="15.75" hidden="1" x14ac:dyDescent="0.25">
      <c r="B689" s="74"/>
      <c r="C689" s="81"/>
      <c r="D689" s="81"/>
      <c r="E689" s="81"/>
      <c r="F689" s="81"/>
      <c r="H689" s="77"/>
      <c r="J689" s="86"/>
      <c r="K689" s="86"/>
      <c r="M689" s="77"/>
      <c r="O689" s="86"/>
      <c r="P689" s="92"/>
    </row>
    <row r="690" spans="2:16" ht="15.75" hidden="1" x14ac:dyDescent="0.25">
      <c r="B690" s="70" t="str">
        <f>B686</f>
        <v xml:space="preserve">  </v>
      </c>
      <c r="C690" s="14" t="s">
        <v>106</v>
      </c>
      <c r="E690" s="86" t="str">
        <f>IFERROR(VLOOKUP(B690,Calculations!$G$10:$W$448,17,FALSE),0)</f>
        <v xml:space="preserve">  </v>
      </c>
      <c r="F690" s="86"/>
      <c r="H690" s="133" t="s">
        <v>34</v>
      </c>
      <c r="I690" s="133"/>
      <c r="J690" s="133"/>
      <c r="K690" s="133"/>
      <c r="M690" s="14" t="s">
        <v>105</v>
      </c>
      <c r="O690" s="86" t="str">
        <f>E690</f>
        <v xml:space="preserve">  </v>
      </c>
      <c r="P690" s="92"/>
    </row>
    <row r="691" spans="2:16" ht="15.75" hidden="1" x14ac:dyDescent="0.25">
      <c r="B691" s="75"/>
      <c r="C691" s="82"/>
      <c r="D691" s="76" t="s">
        <v>31</v>
      </c>
      <c r="E691" s="89"/>
      <c r="F691" s="89" t="str">
        <f>E690</f>
        <v xml:space="preserve">  </v>
      </c>
      <c r="G691" s="76"/>
      <c r="H691" s="134"/>
      <c r="I691" s="134"/>
      <c r="J691" s="134"/>
      <c r="K691" s="134"/>
      <c r="L691" s="76"/>
      <c r="M691" s="82"/>
      <c r="N691" s="76" t="s">
        <v>31</v>
      </c>
      <c r="O691" s="89"/>
      <c r="P691" s="90" t="str">
        <f>O690</f>
        <v xml:space="preserve">  </v>
      </c>
    </row>
    <row r="692" spans="2:16" ht="15.75" hidden="1" x14ac:dyDescent="0.25">
      <c r="B692" s="60" t="str">
        <f>IFERROR(IF(EOMONTH(B690,1)&gt;Questionnaire!$I$9,"  ",EOMONTH(B690,1)),"  ")</f>
        <v xml:space="preserve">  </v>
      </c>
      <c r="C692" s="61" t="s">
        <v>32</v>
      </c>
      <c r="D692" s="61"/>
      <c r="E692" s="84">
        <f>IFERROR(-VLOOKUP(B692,Calculations!$G$10:$N$448,8,FALSE),0)</f>
        <v>0</v>
      </c>
      <c r="F692" s="84"/>
      <c r="G692" s="61"/>
      <c r="H692" s="61" t="s">
        <v>102</v>
      </c>
      <c r="I692" s="61"/>
      <c r="J692" s="84">
        <f>K694</f>
        <v>0</v>
      </c>
      <c r="K692" s="84"/>
      <c r="L692" s="61"/>
      <c r="M692" s="61" t="s">
        <v>102</v>
      </c>
      <c r="N692" s="68"/>
      <c r="O692" s="84">
        <f>J692</f>
        <v>0</v>
      </c>
      <c r="P692" s="91"/>
    </row>
    <row r="693" spans="2:16" ht="15.75" hidden="1" x14ac:dyDescent="0.25">
      <c r="B693" s="74"/>
      <c r="C693" s="14" t="s">
        <v>33</v>
      </c>
      <c r="E693" s="86" t="str">
        <f>IFERROR(VLOOKUP(B692,Calculations!$G$10:$M$448,7,FALSE),0)</f>
        <v xml:space="preserve">  </v>
      </c>
      <c r="F693" s="86"/>
      <c r="H693" s="14" t="s">
        <v>35</v>
      </c>
      <c r="J693" s="86" t="str">
        <f>K695</f>
        <v xml:space="preserve">  </v>
      </c>
      <c r="K693" s="86"/>
      <c r="M693" s="14" t="s">
        <v>94</v>
      </c>
      <c r="N693" s="73"/>
      <c r="O693" s="86" t="str">
        <f>J693</f>
        <v xml:space="preserve">  </v>
      </c>
      <c r="P693" s="92"/>
    </row>
    <row r="694" spans="2:16" ht="15.75" hidden="1" x14ac:dyDescent="0.25">
      <c r="B694" s="74"/>
      <c r="C694" s="73"/>
      <c r="D694" s="14" t="s">
        <v>31</v>
      </c>
      <c r="E694" s="86"/>
      <c r="F694" s="86">
        <f>IFERROR(E692+E693,0)</f>
        <v>0</v>
      </c>
      <c r="H694" s="73"/>
      <c r="I694" s="14" t="s">
        <v>32</v>
      </c>
      <c r="J694" s="86"/>
      <c r="K694" s="86">
        <f>E692</f>
        <v>0</v>
      </c>
      <c r="M694" s="72"/>
      <c r="N694" s="14" t="s">
        <v>31</v>
      </c>
      <c r="O694" s="86"/>
      <c r="P694" s="92">
        <f>F694</f>
        <v>0</v>
      </c>
    </row>
    <row r="695" spans="2:16" ht="15.75" hidden="1" x14ac:dyDescent="0.25">
      <c r="B695" s="74"/>
      <c r="C695" s="73"/>
      <c r="E695" s="86"/>
      <c r="F695" s="86"/>
      <c r="H695" s="73"/>
      <c r="I695" s="14" t="s">
        <v>33</v>
      </c>
      <c r="J695" s="86"/>
      <c r="K695" s="86" t="str">
        <f>E693</f>
        <v xml:space="preserve">  </v>
      </c>
      <c r="M695" s="72"/>
      <c r="N695" s="73"/>
      <c r="O695" s="86"/>
      <c r="P695" s="92"/>
    </row>
    <row r="696" spans="2:16" ht="15.75" hidden="1" x14ac:dyDescent="0.25">
      <c r="B696" s="74"/>
      <c r="C696" s="73"/>
      <c r="E696" s="86"/>
      <c r="F696" s="86"/>
      <c r="H696" s="73"/>
      <c r="J696" s="86"/>
      <c r="K696" s="86"/>
      <c r="M696" s="72"/>
      <c r="N696" s="73"/>
      <c r="O696" s="86"/>
      <c r="P696" s="92"/>
    </row>
    <row r="697" spans="2:16" ht="15.75" hidden="1" x14ac:dyDescent="0.25">
      <c r="B697" s="70" t="str">
        <f>B692</f>
        <v xml:space="preserve">  </v>
      </c>
      <c r="C697" s="133" t="s">
        <v>34</v>
      </c>
      <c r="D697" s="133"/>
      <c r="E697" s="133"/>
      <c r="F697" s="133"/>
      <c r="H697" s="14" t="s">
        <v>103</v>
      </c>
      <c r="J697" s="86" t="str">
        <f>IFERROR(VLOOKUP(B697,Calculations!$Z$10:$AB$448,3,FALSE),0)</f>
        <v xml:space="preserve">  </v>
      </c>
      <c r="K697" s="86"/>
      <c r="M697" s="14" t="s">
        <v>104</v>
      </c>
      <c r="O697" s="86" t="str">
        <f>J697</f>
        <v xml:space="preserve">  </v>
      </c>
      <c r="P697" s="92"/>
    </row>
    <row r="698" spans="2:16" ht="15.75" hidden="1" x14ac:dyDescent="0.25">
      <c r="B698" s="74"/>
      <c r="C698" s="133"/>
      <c r="D698" s="133"/>
      <c r="E698" s="133"/>
      <c r="F698" s="133"/>
      <c r="H698" s="77"/>
      <c r="I698" s="14" t="s">
        <v>91</v>
      </c>
      <c r="J698" s="86"/>
      <c r="K698" s="86" t="str">
        <f>J697</f>
        <v xml:space="preserve">  </v>
      </c>
      <c r="M698" s="77"/>
      <c r="N698" s="14" t="s">
        <v>91</v>
      </c>
      <c r="O698" s="86"/>
      <c r="P698" s="92" t="str">
        <f>O697</f>
        <v xml:space="preserve">  </v>
      </c>
    </row>
    <row r="699" spans="2:16" ht="15.75" hidden="1" x14ac:dyDescent="0.25">
      <c r="B699" s="74"/>
      <c r="C699" s="133"/>
      <c r="D699" s="133"/>
      <c r="E699" s="133"/>
      <c r="F699" s="133"/>
      <c r="H699" s="77"/>
      <c r="J699" s="86"/>
      <c r="K699" s="86"/>
      <c r="M699" s="77"/>
      <c r="O699" s="86"/>
      <c r="P699" s="92"/>
    </row>
    <row r="700" spans="2:16" ht="15.75" hidden="1" x14ac:dyDescent="0.25">
      <c r="B700" s="74"/>
      <c r="C700" s="81"/>
      <c r="D700" s="81"/>
      <c r="E700" s="81"/>
      <c r="F700" s="81"/>
      <c r="H700" s="77"/>
      <c r="J700" s="86"/>
      <c r="K700" s="86"/>
      <c r="M700" s="77"/>
      <c r="O700" s="86"/>
      <c r="P700" s="92"/>
    </row>
    <row r="701" spans="2:16" ht="15.75" hidden="1" x14ac:dyDescent="0.25">
      <c r="B701" s="70" t="str">
        <f>B697</f>
        <v xml:space="preserve">  </v>
      </c>
      <c r="C701" s="14" t="s">
        <v>106</v>
      </c>
      <c r="E701" s="86" t="str">
        <f>IFERROR(VLOOKUP(B701,Calculations!$G$10:$W$448,17,FALSE),0)</f>
        <v xml:space="preserve">  </v>
      </c>
      <c r="F701" s="86"/>
      <c r="H701" s="133" t="s">
        <v>34</v>
      </c>
      <c r="I701" s="133"/>
      <c r="J701" s="133"/>
      <c r="K701" s="133"/>
      <c r="M701" s="14" t="s">
        <v>105</v>
      </c>
      <c r="O701" s="86" t="str">
        <f>E701</f>
        <v xml:space="preserve">  </v>
      </c>
      <c r="P701" s="92"/>
    </row>
    <row r="702" spans="2:16" ht="15.75" hidden="1" x14ac:dyDescent="0.25">
      <c r="B702" s="75"/>
      <c r="C702" s="82"/>
      <c r="D702" s="76" t="s">
        <v>31</v>
      </c>
      <c r="E702" s="89"/>
      <c r="F702" s="89" t="str">
        <f>E701</f>
        <v xml:space="preserve">  </v>
      </c>
      <c r="G702" s="76"/>
      <c r="H702" s="134"/>
      <c r="I702" s="134"/>
      <c r="J702" s="134"/>
      <c r="K702" s="134"/>
      <c r="L702" s="76"/>
      <c r="M702" s="82"/>
      <c r="N702" s="76" t="s">
        <v>31</v>
      </c>
      <c r="O702" s="89"/>
      <c r="P702" s="90" t="str">
        <f>O701</f>
        <v xml:space="preserve">  </v>
      </c>
    </row>
    <row r="703" spans="2:16" ht="15.75" hidden="1" x14ac:dyDescent="0.25">
      <c r="B703" s="60" t="str">
        <f>IFERROR(IF(EOMONTH(B701,1)&gt;Questionnaire!$I$9,"  ",EOMONTH(B701,1)),"  ")</f>
        <v xml:space="preserve">  </v>
      </c>
      <c r="C703" s="61" t="s">
        <v>32</v>
      </c>
      <c r="D703" s="61"/>
      <c r="E703" s="84">
        <f>IFERROR(-VLOOKUP(B703,Calculations!$G$10:$N$448,8,FALSE),0)</f>
        <v>0</v>
      </c>
      <c r="F703" s="84"/>
      <c r="G703" s="61"/>
      <c r="H703" s="61" t="s">
        <v>102</v>
      </c>
      <c r="I703" s="61"/>
      <c r="J703" s="84">
        <f>K705</f>
        <v>0</v>
      </c>
      <c r="K703" s="84"/>
      <c r="L703" s="61"/>
      <c r="M703" s="61" t="s">
        <v>102</v>
      </c>
      <c r="N703" s="68"/>
      <c r="O703" s="84">
        <f>J703</f>
        <v>0</v>
      </c>
      <c r="P703" s="91"/>
    </row>
    <row r="704" spans="2:16" ht="15.75" hidden="1" x14ac:dyDescent="0.25">
      <c r="B704" s="74"/>
      <c r="C704" s="14" t="s">
        <v>33</v>
      </c>
      <c r="E704" s="86" t="str">
        <f>IFERROR(VLOOKUP(B703,Calculations!$G$10:$M$448,7,FALSE),0)</f>
        <v xml:space="preserve">  </v>
      </c>
      <c r="F704" s="86"/>
      <c r="H704" s="14" t="s">
        <v>35</v>
      </c>
      <c r="J704" s="86" t="str">
        <f>K706</f>
        <v xml:space="preserve">  </v>
      </c>
      <c r="K704" s="86"/>
      <c r="M704" s="14" t="s">
        <v>94</v>
      </c>
      <c r="N704" s="73"/>
      <c r="O704" s="86" t="str">
        <f>J704</f>
        <v xml:space="preserve">  </v>
      </c>
      <c r="P704" s="92"/>
    </row>
    <row r="705" spans="2:16" ht="15.75" hidden="1" x14ac:dyDescent="0.25">
      <c r="B705" s="74"/>
      <c r="C705" s="73"/>
      <c r="D705" s="14" t="s">
        <v>31</v>
      </c>
      <c r="E705" s="86"/>
      <c r="F705" s="86">
        <f>IFERROR(E703+E704,0)</f>
        <v>0</v>
      </c>
      <c r="H705" s="73"/>
      <c r="I705" s="14" t="s">
        <v>32</v>
      </c>
      <c r="J705" s="86"/>
      <c r="K705" s="86">
        <f>E703</f>
        <v>0</v>
      </c>
      <c r="M705" s="72"/>
      <c r="N705" s="14" t="s">
        <v>31</v>
      </c>
      <c r="O705" s="86"/>
      <c r="P705" s="92">
        <f>F705</f>
        <v>0</v>
      </c>
    </row>
    <row r="706" spans="2:16" ht="15.75" hidden="1" x14ac:dyDescent="0.25">
      <c r="B706" s="74"/>
      <c r="C706" s="73"/>
      <c r="E706" s="86"/>
      <c r="F706" s="86"/>
      <c r="H706" s="73"/>
      <c r="I706" s="14" t="s">
        <v>33</v>
      </c>
      <c r="J706" s="86"/>
      <c r="K706" s="86" t="str">
        <f>E704</f>
        <v xml:space="preserve">  </v>
      </c>
      <c r="M706" s="72"/>
      <c r="N706" s="73"/>
      <c r="O706" s="86"/>
      <c r="P706" s="92"/>
    </row>
    <row r="707" spans="2:16" ht="15.75" hidden="1" x14ac:dyDescent="0.25">
      <c r="B707" s="74"/>
      <c r="C707" s="73"/>
      <c r="E707" s="86"/>
      <c r="F707" s="86"/>
      <c r="H707" s="73"/>
      <c r="J707" s="86"/>
      <c r="K707" s="86"/>
      <c r="M707" s="72"/>
      <c r="N707" s="73"/>
      <c r="O707" s="86"/>
      <c r="P707" s="92"/>
    </row>
    <row r="708" spans="2:16" ht="15.75" hidden="1" x14ac:dyDescent="0.25">
      <c r="B708" s="70" t="str">
        <f>B703</f>
        <v xml:space="preserve">  </v>
      </c>
      <c r="C708" s="133" t="s">
        <v>34</v>
      </c>
      <c r="D708" s="133"/>
      <c r="E708" s="133"/>
      <c r="F708" s="133"/>
      <c r="H708" s="14" t="s">
        <v>103</v>
      </c>
      <c r="J708" s="86" t="str">
        <f>IFERROR(VLOOKUP(B708,Calculations!$Z$10:$AB$448,3,FALSE),0)</f>
        <v xml:space="preserve">  </v>
      </c>
      <c r="K708" s="86"/>
      <c r="M708" s="14" t="s">
        <v>104</v>
      </c>
      <c r="O708" s="86" t="str">
        <f>J708</f>
        <v xml:space="preserve">  </v>
      </c>
      <c r="P708" s="92"/>
    </row>
    <row r="709" spans="2:16" ht="15.75" hidden="1" x14ac:dyDescent="0.25">
      <c r="B709" s="74"/>
      <c r="C709" s="133"/>
      <c r="D709" s="133"/>
      <c r="E709" s="133"/>
      <c r="F709" s="133"/>
      <c r="H709" s="77"/>
      <c r="I709" s="14" t="s">
        <v>91</v>
      </c>
      <c r="J709" s="86"/>
      <c r="K709" s="86" t="str">
        <f>J708</f>
        <v xml:space="preserve">  </v>
      </c>
      <c r="M709" s="77"/>
      <c r="N709" s="14" t="s">
        <v>91</v>
      </c>
      <c r="O709" s="86"/>
      <c r="P709" s="92" t="str">
        <f>O708</f>
        <v xml:space="preserve">  </v>
      </c>
    </row>
    <row r="710" spans="2:16" ht="15.75" hidden="1" x14ac:dyDescent="0.25">
      <c r="B710" s="74"/>
      <c r="C710" s="133"/>
      <c r="D710" s="133"/>
      <c r="E710" s="133"/>
      <c r="F710" s="133"/>
      <c r="H710" s="77"/>
      <c r="J710" s="86"/>
      <c r="K710" s="86"/>
      <c r="M710" s="77"/>
      <c r="O710" s="86"/>
      <c r="P710" s="92"/>
    </row>
    <row r="711" spans="2:16" ht="15.75" hidden="1" x14ac:dyDescent="0.25">
      <c r="B711" s="74"/>
      <c r="C711" s="81"/>
      <c r="D711" s="81"/>
      <c r="E711" s="81"/>
      <c r="F711" s="81"/>
      <c r="H711" s="77"/>
      <c r="J711" s="86"/>
      <c r="K711" s="86"/>
      <c r="M711" s="77"/>
      <c r="O711" s="86"/>
      <c r="P711" s="92"/>
    </row>
    <row r="712" spans="2:16" ht="15.75" hidden="1" x14ac:dyDescent="0.25">
      <c r="B712" s="70" t="str">
        <f>B708</f>
        <v xml:space="preserve">  </v>
      </c>
      <c r="C712" s="14" t="s">
        <v>106</v>
      </c>
      <c r="E712" s="86" t="str">
        <f>IFERROR(VLOOKUP(B712,Calculations!$G$10:$W$448,17,FALSE),0)</f>
        <v xml:space="preserve">  </v>
      </c>
      <c r="F712" s="86"/>
      <c r="H712" s="133" t="s">
        <v>34</v>
      </c>
      <c r="I712" s="133"/>
      <c r="J712" s="133"/>
      <c r="K712" s="133"/>
      <c r="M712" s="14" t="s">
        <v>105</v>
      </c>
      <c r="O712" s="86" t="str">
        <f>E712</f>
        <v xml:space="preserve">  </v>
      </c>
      <c r="P712" s="92"/>
    </row>
    <row r="713" spans="2:16" ht="15.75" hidden="1" x14ac:dyDescent="0.25">
      <c r="B713" s="75"/>
      <c r="C713" s="82"/>
      <c r="D713" s="76" t="s">
        <v>31</v>
      </c>
      <c r="E713" s="89"/>
      <c r="F713" s="89" t="str">
        <f>E712</f>
        <v xml:space="preserve">  </v>
      </c>
      <c r="G713" s="76"/>
      <c r="H713" s="134"/>
      <c r="I713" s="134"/>
      <c r="J713" s="134"/>
      <c r="K713" s="134"/>
      <c r="L713" s="76"/>
      <c r="M713" s="82"/>
      <c r="N713" s="76" t="s">
        <v>31</v>
      </c>
      <c r="O713" s="89"/>
      <c r="P713" s="90" t="str">
        <f>O712</f>
        <v xml:space="preserve">  </v>
      </c>
    </row>
    <row r="714" spans="2:16" ht="15.75" hidden="1" x14ac:dyDescent="0.25">
      <c r="B714" s="60" t="str">
        <f>IFERROR(IF(EOMONTH(B712,1)&gt;Questionnaire!$I$9,"  ",EOMONTH(B712,1)),"  ")</f>
        <v xml:space="preserve">  </v>
      </c>
      <c r="C714" s="61" t="s">
        <v>32</v>
      </c>
      <c r="D714" s="61"/>
      <c r="E714" s="84">
        <f>IFERROR(-VLOOKUP(B714,Calculations!$G$10:$N$448,8,FALSE),0)</f>
        <v>0</v>
      </c>
      <c r="F714" s="84"/>
      <c r="G714" s="61"/>
      <c r="H714" s="61" t="s">
        <v>102</v>
      </c>
      <c r="I714" s="61"/>
      <c r="J714" s="84">
        <f>K716</f>
        <v>0</v>
      </c>
      <c r="K714" s="84"/>
      <c r="L714" s="61"/>
      <c r="M714" s="61" t="s">
        <v>102</v>
      </c>
      <c r="N714" s="68"/>
      <c r="O714" s="84">
        <f>J714</f>
        <v>0</v>
      </c>
      <c r="P714" s="91"/>
    </row>
    <row r="715" spans="2:16" ht="15.75" hidden="1" x14ac:dyDescent="0.25">
      <c r="B715" s="74"/>
      <c r="C715" s="14" t="s">
        <v>33</v>
      </c>
      <c r="E715" s="86" t="str">
        <f>IFERROR(VLOOKUP(B714,Calculations!$G$10:$M$448,7,FALSE),0)</f>
        <v xml:space="preserve">  </v>
      </c>
      <c r="F715" s="86"/>
      <c r="H715" s="14" t="s">
        <v>35</v>
      </c>
      <c r="J715" s="86" t="str">
        <f>K717</f>
        <v xml:space="preserve">  </v>
      </c>
      <c r="K715" s="86"/>
      <c r="M715" s="14" t="s">
        <v>94</v>
      </c>
      <c r="N715" s="73"/>
      <c r="O715" s="86" t="str">
        <f>J715</f>
        <v xml:space="preserve">  </v>
      </c>
      <c r="P715" s="92"/>
    </row>
    <row r="716" spans="2:16" ht="15.75" hidden="1" x14ac:dyDescent="0.25">
      <c r="B716" s="74"/>
      <c r="C716" s="73"/>
      <c r="D716" s="14" t="s">
        <v>31</v>
      </c>
      <c r="E716" s="86"/>
      <c r="F716" s="86">
        <f>IFERROR(E714+E715,0)</f>
        <v>0</v>
      </c>
      <c r="H716" s="73"/>
      <c r="I716" s="14" t="s">
        <v>32</v>
      </c>
      <c r="J716" s="86"/>
      <c r="K716" s="86">
        <f>E714</f>
        <v>0</v>
      </c>
      <c r="M716" s="72"/>
      <c r="N716" s="14" t="s">
        <v>31</v>
      </c>
      <c r="O716" s="86"/>
      <c r="P716" s="92">
        <f>F716</f>
        <v>0</v>
      </c>
    </row>
    <row r="717" spans="2:16" ht="15.75" hidden="1" x14ac:dyDescent="0.25">
      <c r="B717" s="74"/>
      <c r="C717" s="73"/>
      <c r="E717" s="86"/>
      <c r="F717" s="86"/>
      <c r="H717" s="73"/>
      <c r="I717" s="14" t="s">
        <v>33</v>
      </c>
      <c r="J717" s="86"/>
      <c r="K717" s="86" t="str">
        <f>E715</f>
        <v xml:space="preserve">  </v>
      </c>
      <c r="M717" s="72"/>
      <c r="N717" s="73"/>
      <c r="O717" s="86"/>
      <c r="P717" s="92"/>
    </row>
    <row r="718" spans="2:16" ht="15.75" hidden="1" x14ac:dyDescent="0.25">
      <c r="B718" s="74"/>
      <c r="C718" s="73"/>
      <c r="E718" s="86"/>
      <c r="F718" s="86"/>
      <c r="H718" s="73"/>
      <c r="J718" s="86"/>
      <c r="K718" s="86"/>
      <c r="M718" s="72"/>
      <c r="N718" s="73"/>
      <c r="O718" s="86"/>
      <c r="P718" s="92"/>
    </row>
    <row r="719" spans="2:16" ht="15.75" hidden="1" x14ac:dyDescent="0.25">
      <c r="B719" s="70" t="str">
        <f>B714</f>
        <v xml:space="preserve">  </v>
      </c>
      <c r="C719" s="133" t="s">
        <v>34</v>
      </c>
      <c r="D719" s="133"/>
      <c r="E719" s="133"/>
      <c r="F719" s="133"/>
      <c r="H719" s="14" t="s">
        <v>103</v>
      </c>
      <c r="J719" s="86" t="str">
        <f>IFERROR(VLOOKUP(B719,Calculations!$Z$10:$AB$448,3,FALSE),0)</f>
        <v xml:space="preserve">  </v>
      </c>
      <c r="K719" s="86"/>
      <c r="M719" s="14" t="s">
        <v>104</v>
      </c>
      <c r="O719" s="86" t="str">
        <f>J719</f>
        <v xml:space="preserve">  </v>
      </c>
      <c r="P719" s="92"/>
    </row>
    <row r="720" spans="2:16" ht="15.75" hidden="1" x14ac:dyDescent="0.25">
      <c r="B720" s="74"/>
      <c r="C720" s="133"/>
      <c r="D720" s="133"/>
      <c r="E720" s="133"/>
      <c r="F720" s="133"/>
      <c r="H720" s="77"/>
      <c r="I720" s="14" t="s">
        <v>91</v>
      </c>
      <c r="J720" s="86"/>
      <c r="K720" s="86" t="str">
        <f>J719</f>
        <v xml:space="preserve">  </v>
      </c>
      <c r="M720" s="77"/>
      <c r="N720" s="14" t="s">
        <v>91</v>
      </c>
      <c r="O720" s="86"/>
      <c r="P720" s="92" t="str">
        <f>O719</f>
        <v xml:space="preserve">  </v>
      </c>
    </row>
    <row r="721" spans="2:16" ht="15.75" hidden="1" x14ac:dyDescent="0.25">
      <c r="B721" s="74"/>
      <c r="C721" s="133"/>
      <c r="D721" s="133"/>
      <c r="E721" s="133"/>
      <c r="F721" s="133"/>
      <c r="H721" s="77"/>
      <c r="J721" s="86"/>
      <c r="K721" s="86"/>
      <c r="M721" s="77"/>
      <c r="O721" s="86"/>
      <c r="P721" s="92"/>
    </row>
    <row r="722" spans="2:16" ht="15.75" hidden="1" x14ac:dyDescent="0.25">
      <c r="B722" s="74"/>
      <c r="C722" s="81"/>
      <c r="D722" s="81"/>
      <c r="E722" s="81"/>
      <c r="F722" s="81"/>
      <c r="H722" s="77"/>
      <c r="J722" s="86"/>
      <c r="K722" s="86"/>
      <c r="M722" s="77"/>
      <c r="O722" s="86"/>
      <c r="P722" s="92"/>
    </row>
    <row r="723" spans="2:16" ht="15.75" hidden="1" x14ac:dyDescent="0.25">
      <c r="B723" s="70" t="str">
        <f>B719</f>
        <v xml:space="preserve">  </v>
      </c>
      <c r="C723" s="14" t="s">
        <v>106</v>
      </c>
      <c r="E723" s="86" t="str">
        <f>IFERROR(VLOOKUP(B723,Calculations!$G$10:$W$448,17,FALSE),0)</f>
        <v xml:space="preserve">  </v>
      </c>
      <c r="F723" s="86"/>
      <c r="H723" s="133" t="s">
        <v>34</v>
      </c>
      <c r="I723" s="133"/>
      <c r="J723" s="133"/>
      <c r="K723" s="133"/>
      <c r="M723" s="14" t="s">
        <v>105</v>
      </c>
      <c r="O723" s="86" t="str">
        <f>E723</f>
        <v xml:space="preserve">  </v>
      </c>
      <c r="P723" s="92"/>
    </row>
    <row r="724" spans="2:16" ht="15.75" hidden="1" x14ac:dyDescent="0.25">
      <c r="B724" s="75"/>
      <c r="C724" s="82"/>
      <c r="D724" s="76" t="s">
        <v>31</v>
      </c>
      <c r="E724" s="89"/>
      <c r="F724" s="89" t="str">
        <f>E723</f>
        <v xml:space="preserve">  </v>
      </c>
      <c r="G724" s="76"/>
      <c r="H724" s="134"/>
      <c r="I724" s="134"/>
      <c r="J724" s="134"/>
      <c r="K724" s="134"/>
      <c r="L724" s="76"/>
      <c r="M724" s="82"/>
      <c r="N724" s="76" t="s">
        <v>31</v>
      </c>
      <c r="O724" s="89"/>
      <c r="P724" s="90" t="str">
        <f>O723</f>
        <v xml:space="preserve">  </v>
      </c>
    </row>
    <row r="725" spans="2:16" ht="15.75" hidden="1" x14ac:dyDescent="0.25">
      <c r="B725" s="60" t="str">
        <f>IFERROR(IF(EOMONTH(B723,1)&gt;Questionnaire!$I$9,"  ",EOMONTH(B723,1)),"  ")</f>
        <v xml:space="preserve">  </v>
      </c>
      <c r="C725" s="61" t="s">
        <v>32</v>
      </c>
      <c r="D725" s="61"/>
      <c r="E725" s="84">
        <f>IFERROR(-VLOOKUP(B725,Calculations!$G$10:$N$448,8,FALSE),0)</f>
        <v>0</v>
      </c>
      <c r="F725" s="84"/>
      <c r="G725" s="61"/>
      <c r="H725" s="61" t="s">
        <v>102</v>
      </c>
      <c r="I725" s="61"/>
      <c r="J725" s="84">
        <f>K727</f>
        <v>0</v>
      </c>
      <c r="K725" s="84"/>
      <c r="L725" s="61"/>
      <c r="M725" s="61" t="s">
        <v>102</v>
      </c>
      <c r="N725" s="68"/>
      <c r="O725" s="84">
        <f>J725</f>
        <v>0</v>
      </c>
      <c r="P725" s="91"/>
    </row>
    <row r="726" spans="2:16" ht="15.75" hidden="1" x14ac:dyDescent="0.25">
      <c r="B726" s="74"/>
      <c r="C726" s="14" t="s">
        <v>33</v>
      </c>
      <c r="E726" s="86" t="str">
        <f>IFERROR(VLOOKUP(B725,Calculations!$G$10:$M$448,7,FALSE),0)</f>
        <v xml:space="preserve">  </v>
      </c>
      <c r="F726" s="86"/>
      <c r="H726" s="14" t="s">
        <v>35</v>
      </c>
      <c r="J726" s="86" t="str">
        <f>K728</f>
        <v xml:space="preserve">  </v>
      </c>
      <c r="K726" s="86"/>
      <c r="M726" s="14" t="s">
        <v>94</v>
      </c>
      <c r="N726" s="73"/>
      <c r="O726" s="86" t="str">
        <f>J726</f>
        <v xml:space="preserve">  </v>
      </c>
      <c r="P726" s="92"/>
    </row>
    <row r="727" spans="2:16" ht="15.75" hidden="1" x14ac:dyDescent="0.25">
      <c r="B727" s="74"/>
      <c r="C727" s="73"/>
      <c r="D727" s="14" t="s">
        <v>31</v>
      </c>
      <c r="E727" s="86"/>
      <c r="F727" s="86">
        <f>IFERROR(E725+E726,0)</f>
        <v>0</v>
      </c>
      <c r="H727" s="73"/>
      <c r="I727" s="14" t="s">
        <v>32</v>
      </c>
      <c r="J727" s="86"/>
      <c r="K727" s="86">
        <f>E725</f>
        <v>0</v>
      </c>
      <c r="M727" s="72"/>
      <c r="N727" s="14" t="s">
        <v>31</v>
      </c>
      <c r="O727" s="86"/>
      <c r="P727" s="92">
        <f>F727</f>
        <v>0</v>
      </c>
    </row>
    <row r="728" spans="2:16" ht="15.75" hidden="1" x14ac:dyDescent="0.25">
      <c r="B728" s="74"/>
      <c r="C728" s="73"/>
      <c r="E728" s="86"/>
      <c r="F728" s="86"/>
      <c r="H728" s="73"/>
      <c r="I728" s="14" t="s">
        <v>33</v>
      </c>
      <c r="J728" s="86"/>
      <c r="K728" s="86" t="str">
        <f>E726</f>
        <v xml:space="preserve">  </v>
      </c>
      <c r="M728" s="72"/>
      <c r="N728" s="73"/>
      <c r="O728" s="86"/>
      <c r="P728" s="92"/>
    </row>
    <row r="729" spans="2:16" ht="15.75" hidden="1" x14ac:dyDescent="0.25">
      <c r="B729" s="74"/>
      <c r="C729" s="73"/>
      <c r="E729" s="86"/>
      <c r="F729" s="86"/>
      <c r="H729" s="73"/>
      <c r="J729" s="86"/>
      <c r="K729" s="86"/>
      <c r="M729" s="72"/>
      <c r="N729" s="73"/>
      <c r="O729" s="86"/>
      <c r="P729" s="92"/>
    </row>
    <row r="730" spans="2:16" ht="15.75" hidden="1" x14ac:dyDescent="0.25">
      <c r="B730" s="70" t="str">
        <f>B725</f>
        <v xml:space="preserve">  </v>
      </c>
      <c r="C730" s="133" t="s">
        <v>34</v>
      </c>
      <c r="D730" s="133"/>
      <c r="E730" s="133"/>
      <c r="F730" s="133"/>
      <c r="H730" s="14" t="s">
        <v>103</v>
      </c>
      <c r="J730" s="86" t="str">
        <f>IFERROR(VLOOKUP(B730,Calculations!$Z$10:$AB$448,3,FALSE),0)</f>
        <v xml:space="preserve">  </v>
      </c>
      <c r="K730" s="86"/>
      <c r="M730" s="14" t="s">
        <v>104</v>
      </c>
      <c r="O730" s="86" t="str">
        <f>J730</f>
        <v xml:space="preserve">  </v>
      </c>
      <c r="P730" s="92"/>
    </row>
    <row r="731" spans="2:16" ht="15.75" hidden="1" x14ac:dyDescent="0.25">
      <c r="B731" s="74"/>
      <c r="C731" s="133"/>
      <c r="D731" s="133"/>
      <c r="E731" s="133"/>
      <c r="F731" s="133"/>
      <c r="H731" s="77"/>
      <c r="I731" s="14" t="s">
        <v>91</v>
      </c>
      <c r="J731" s="86"/>
      <c r="K731" s="86" t="str">
        <f>J730</f>
        <v xml:space="preserve">  </v>
      </c>
      <c r="M731" s="77"/>
      <c r="N731" s="14" t="s">
        <v>91</v>
      </c>
      <c r="O731" s="86"/>
      <c r="P731" s="92" t="str">
        <f>O730</f>
        <v xml:space="preserve">  </v>
      </c>
    </row>
    <row r="732" spans="2:16" ht="15.75" hidden="1" x14ac:dyDescent="0.25">
      <c r="B732" s="74"/>
      <c r="C732" s="133"/>
      <c r="D732" s="133"/>
      <c r="E732" s="133"/>
      <c r="F732" s="133"/>
      <c r="H732" s="77"/>
      <c r="J732" s="86"/>
      <c r="K732" s="86"/>
      <c r="M732" s="77"/>
      <c r="O732" s="86"/>
      <c r="P732" s="92"/>
    </row>
    <row r="733" spans="2:16" ht="15.75" hidden="1" x14ac:dyDescent="0.25">
      <c r="B733" s="74"/>
      <c r="C733" s="81"/>
      <c r="D733" s="81"/>
      <c r="E733" s="81"/>
      <c r="F733" s="81"/>
      <c r="H733" s="77"/>
      <c r="J733" s="86"/>
      <c r="K733" s="86"/>
      <c r="M733" s="77"/>
      <c r="O733" s="86"/>
      <c r="P733" s="92"/>
    </row>
    <row r="734" spans="2:16" ht="15.75" hidden="1" x14ac:dyDescent="0.25">
      <c r="B734" s="70" t="str">
        <f>B730</f>
        <v xml:space="preserve">  </v>
      </c>
      <c r="C734" s="14" t="s">
        <v>106</v>
      </c>
      <c r="E734" s="86" t="str">
        <f>IFERROR(VLOOKUP(B734,Calculations!$G$10:$W$448,17,FALSE),0)</f>
        <v xml:space="preserve">  </v>
      </c>
      <c r="F734" s="86"/>
      <c r="H734" s="133" t="s">
        <v>34</v>
      </c>
      <c r="I734" s="133"/>
      <c r="J734" s="133"/>
      <c r="K734" s="133"/>
      <c r="M734" s="14" t="s">
        <v>105</v>
      </c>
      <c r="O734" s="86" t="str">
        <f>E734</f>
        <v xml:space="preserve">  </v>
      </c>
      <c r="P734" s="92"/>
    </row>
    <row r="735" spans="2:16" ht="15.75" hidden="1" x14ac:dyDescent="0.25">
      <c r="B735" s="75"/>
      <c r="C735" s="82"/>
      <c r="D735" s="76" t="s">
        <v>31</v>
      </c>
      <c r="E735" s="89"/>
      <c r="F735" s="89" t="str">
        <f>E734</f>
        <v xml:space="preserve">  </v>
      </c>
      <c r="G735" s="76"/>
      <c r="H735" s="134"/>
      <c r="I735" s="134"/>
      <c r="J735" s="134"/>
      <c r="K735" s="134"/>
      <c r="L735" s="76"/>
      <c r="M735" s="82"/>
      <c r="N735" s="76" t="s">
        <v>31</v>
      </c>
      <c r="O735" s="89"/>
      <c r="P735" s="90" t="str">
        <f>O734</f>
        <v xml:space="preserve">  </v>
      </c>
    </row>
    <row r="736" spans="2:16" ht="15.75" hidden="1" x14ac:dyDescent="0.25">
      <c r="B736" s="60" t="str">
        <f>IFERROR(IF(EOMONTH(B734,1)&gt;Questionnaire!$I$9,"  ",EOMONTH(B734,1)),"  ")</f>
        <v xml:space="preserve">  </v>
      </c>
      <c r="C736" s="61" t="s">
        <v>32</v>
      </c>
      <c r="D736" s="61"/>
      <c r="E736" s="84">
        <f>IFERROR(-VLOOKUP(B736,Calculations!$G$10:$N$448,8,FALSE),0)</f>
        <v>0</v>
      </c>
      <c r="F736" s="84"/>
      <c r="G736" s="61"/>
      <c r="H736" s="61" t="s">
        <v>102</v>
      </c>
      <c r="I736" s="61"/>
      <c r="J736" s="84">
        <f>K738</f>
        <v>0</v>
      </c>
      <c r="K736" s="84"/>
      <c r="L736" s="61"/>
      <c r="M736" s="61" t="s">
        <v>102</v>
      </c>
      <c r="N736" s="68"/>
      <c r="O736" s="84">
        <f>J736</f>
        <v>0</v>
      </c>
      <c r="P736" s="91"/>
    </row>
    <row r="737" spans="2:16" ht="15.75" hidden="1" x14ac:dyDescent="0.25">
      <c r="B737" s="74"/>
      <c r="C737" s="14" t="s">
        <v>33</v>
      </c>
      <c r="E737" s="86" t="str">
        <f>IFERROR(VLOOKUP(B736,Calculations!$G$10:$M$448,7,FALSE),0)</f>
        <v xml:space="preserve">  </v>
      </c>
      <c r="F737" s="86"/>
      <c r="H737" s="14" t="s">
        <v>35</v>
      </c>
      <c r="J737" s="86" t="str">
        <f>K739</f>
        <v xml:space="preserve">  </v>
      </c>
      <c r="K737" s="86"/>
      <c r="M737" s="14" t="s">
        <v>94</v>
      </c>
      <c r="N737" s="73"/>
      <c r="O737" s="86" t="str">
        <f>J737</f>
        <v xml:space="preserve">  </v>
      </c>
      <c r="P737" s="92"/>
    </row>
    <row r="738" spans="2:16" ht="15.75" hidden="1" x14ac:dyDescent="0.25">
      <c r="B738" s="74"/>
      <c r="C738" s="73"/>
      <c r="D738" s="14" t="s">
        <v>31</v>
      </c>
      <c r="E738" s="86"/>
      <c r="F738" s="86">
        <f>IFERROR(E736+E737,0)</f>
        <v>0</v>
      </c>
      <c r="H738" s="73"/>
      <c r="I738" s="14" t="s">
        <v>32</v>
      </c>
      <c r="J738" s="86"/>
      <c r="K738" s="86">
        <f>E736</f>
        <v>0</v>
      </c>
      <c r="M738" s="72"/>
      <c r="N738" s="14" t="s">
        <v>31</v>
      </c>
      <c r="O738" s="86"/>
      <c r="P738" s="92">
        <f>F738</f>
        <v>0</v>
      </c>
    </row>
    <row r="739" spans="2:16" ht="15.75" hidden="1" x14ac:dyDescent="0.25">
      <c r="B739" s="74"/>
      <c r="C739" s="73"/>
      <c r="E739" s="86"/>
      <c r="F739" s="86"/>
      <c r="H739" s="73"/>
      <c r="I739" s="14" t="s">
        <v>33</v>
      </c>
      <c r="J739" s="86"/>
      <c r="K739" s="86" t="str">
        <f>E737</f>
        <v xml:space="preserve">  </v>
      </c>
      <c r="M739" s="72"/>
      <c r="N739" s="73"/>
      <c r="O739" s="86"/>
      <c r="P739" s="92"/>
    </row>
    <row r="740" spans="2:16" ht="15.75" hidden="1" x14ac:dyDescent="0.25">
      <c r="B740" s="74"/>
      <c r="C740" s="73"/>
      <c r="E740" s="86"/>
      <c r="F740" s="86"/>
      <c r="H740" s="73"/>
      <c r="J740" s="86"/>
      <c r="K740" s="86"/>
      <c r="M740" s="72"/>
      <c r="N740" s="73"/>
      <c r="O740" s="86"/>
      <c r="P740" s="92"/>
    </row>
    <row r="741" spans="2:16" ht="15.75" hidden="1" x14ac:dyDescent="0.25">
      <c r="B741" s="70" t="str">
        <f>B736</f>
        <v xml:space="preserve">  </v>
      </c>
      <c r="C741" s="133" t="s">
        <v>34</v>
      </c>
      <c r="D741" s="133"/>
      <c r="E741" s="133"/>
      <c r="F741" s="133"/>
      <c r="H741" s="14" t="s">
        <v>103</v>
      </c>
      <c r="J741" s="86" t="str">
        <f>IFERROR(VLOOKUP(B741,Calculations!$Z$10:$AB$448,3,FALSE),0)</f>
        <v xml:space="preserve">  </v>
      </c>
      <c r="K741" s="86"/>
      <c r="M741" s="14" t="s">
        <v>104</v>
      </c>
      <c r="O741" s="86" t="str">
        <f>J741</f>
        <v xml:space="preserve">  </v>
      </c>
      <c r="P741" s="92"/>
    </row>
    <row r="742" spans="2:16" ht="15.75" hidden="1" x14ac:dyDescent="0.25">
      <c r="B742" s="74"/>
      <c r="C742" s="133"/>
      <c r="D742" s="133"/>
      <c r="E742" s="133"/>
      <c r="F742" s="133"/>
      <c r="H742" s="77"/>
      <c r="I742" s="14" t="s">
        <v>91</v>
      </c>
      <c r="J742" s="86"/>
      <c r="K742" s="86" t="str">
        <f>J741</f>
        <v xml:space="preserve">  </v>
      </c>
      <c r="M742" s="77"/>
      <c r="N742" s="14" t="s">
        <v>91</v>
      </c>
      <c r="O742" s="86"/>
      <c r="P742" s="92" t="str">
        <f>O741</f>
        <v xml:space="preserve">  </v>
      </c>
    </row>
    <row r="743" spans="2:16" ht="15.75" hidden="1" x14ac:dyDescent="0.25">
      <c r="B743" s="74"/>
      <c r="C743" s="133"/>
      <c r="D743" s="133"/>
      <c r="E743" s="133"/>
      <c r="F743" s="133"/>
      <c r="H743" s="77"/>
      <c r="J743" s="86"/>
      <c r="K743" s="86"/>
      <c r="M743" s="77"/>
      <c r="O743" s="86"/>
      <c r="P743" s="92"/>
    </row>
    <row r="744" spans="2:16" ht="15.75" hidden="1" x14ac:dyDescent="0.25">
      <c r="B744" s="74"/>
      <c r="C744" s="81"/>
      <c r="D744" s="81"/>
      <c r="E744" s="81"/>
      <c r="F744" s="81"/>
      <c r="H744" s="77"/>
      <c r="J744" s="86"/>
      <c r="K744" s="86"/>
      <c r="M744" s="77"/>
      <c r="O744" s="86"/>
      <c r="P744" s="92"/>
    </row>
    <row r="745" spans="2:16" ht="15.75" hidden="1" x14ac:dyDescent="0.25">
      <c r="B745" s="70" t="str">
        <f>B741</f>
        <v xml:space="preserve">  </v>
      </c>
      <c r="C745" s="14" t="s">
        <v>106</v>
      </c>
      <c r="E745" s="86" t="str">
        <f>IFERROR(VLOOKUP(B745,Calculations!$G$10:$W$448,17,FALSE),0)</f>
        <v xml:space="preserve">  </v>
      </c>
      <c r="F745" s="86"/>
      <c r="H745" s="133" t="s">
        <v>34</v>
      </c>
      <c r="I745" s="133"/>
      <c r="J745" s="133"/>
      <c r="K745" s="133"/>
      <c r="M745" s="14" t="s">
        <v>105</v>
      </c>
      <c r="O745" s="86" t="str">
        <f>E745</f>
        <v xml:space="preserve">  </v>
      </c>
      <c r="P745" s="92"/>
    </row>
    <row r="746" spans="2:16" ht="15.75" hidden="1" x14ac:dyDescent="0.25">
      <c r="B746" s="75"/>
      <c r="C746" s="82"/>
      <c r="D746" s="76" t="s">
        <v>31</v>
      </c>
      <c r="E746" s="89"/>
      <c r="F746" s="89" t="str">
        <f>E745</f>
        <v xml:space="preserve">  </v>
      </c>
      <c r="G746" s="76"/>
      <c r="H746" s="134"/>
      <c r="I746" s="134"/>
      <c r="J746" s="134"/>
      <c r="K746" s="134"/>
      <c r="L746" s="76"/>
      <c r="M746" s="82"/>
      <c r="N746" s="76" t="s">
        <v>31</v>
      </c>
      <c r="O746" s="89"/>
      <c r="P746" s="90" t="str">
        <f>O745</f>
        <v xml:space="preserve">  </v>
      </c>
    </row>
    <row r="747" spans="2:16" ht="15.75" hidden="1" x14ac:dyDescent="0.25">
      <c r="B747" s="60" t="str">
        <f>IFERROR(IF(EOMONTH(B745,1)&gt;Questionnaire!$I$9,"  ",EOMONTH(B745,1)),"  ")</f>
        <v xml:space="preserve">  </v>
      </c>
      <c r="C747" s="61" t="s">
        <v>32</v>
      </c>
      <c r="D747" s="61"/>
      <c r="E747" s="84">
        <f>IFERROR(-VLOOKUP(B747,Calculations!$G$10:$N$448,8,FALSE),0)</f>
        <v>0</v>
      </c>
      <c r="F747" s="84"/>
      <c r="G747" s="61"/>
      <c r="H747" s="61" t="s">
        <v>102</v>
      </c>
      <c r="I747" s="61"/>
      <c r="J747" s="84">
        <f>K749</f>
        <v>0</v>
      </c>
      <c r="K747" s="84"/>
      <c r="L747" s="61"/>
      <c r="M747" s="61" t="s">
        <v>102</v>
      </c>
      <c r="N747" s="68"/>
      <c r="O747" s="84">
        <f>J747</f>
        <v>0</v>
      </c>
      <c r="P747" s="91"/>
    </row>
    <row r="748" spans="2:16" ht="15.75" hidden="1" x14ac:dyDescent="0.25">
      <c r="B748" s="74"/>
      <c r="C748" s="14" t="s">
        <v>33</v>
      </c>
      <c r="E748" s="86" t="str">
        <f>IFERROR(VLOOKUP(B747,Calculations!$G$10:$M$448,7,FALSE),0)</f>
        <v xml:space="preserve">  </v>
      </c>
      <c r="F748" s="86"/>
      <c r="H748" s="14" t="s">
        <v>35</v>
      </c>
      <c r="J748" s="86" t="str">
        <f>K750</f>
        <v xml:space="preserve">  </v>
      </c>
      <c r="K748" s="86"/>
      <c r="M748" s="14" t="s">
        <v>94</v>
      </c>
      <c r="N748" s="73"/>
      <c r="O748" s="86" t="str">
        <f>J748</f>
        <v xml:space="preserve">  </v>
      </c>
      <c r="P748" s="92"/>
    </row>
    <row r="749" spans="2:16" ht="15.75" hidden="1" x14ac:dyDescent="0.25">
      <c r="B749" s="74"/>
      <c r="C749" s="73"/>
      <c r="D749" s="14" t="s">
        <v>31</v>
      </c>
      <c r="E749" s="86"/>
      <c r="F749" s="86">
        <f>IFERROR(E747+E748,0)</f>
        <v>0</v>
      </c>
      <c r="H749" s="73"/>
      <c r="I749" s="14" t="s">
        <v>32</v>
      </c>
      <c r="J749" s="86"/>
      <c r="K749" s="86">
        <f>E747</f>
        <v>0</v>
      </c>
      <c r="M749" s="72"/>
      <c r="N749" s="14" t="s">
        <v>31</v>
      </c>
      <c r="O749" s="86"/>
      <c r="P749" s="92">
        <f>F749</f>
        <v>0</v>
      </c>
    </row>
    <row r="750" spans="2:16" ht="15.75" hidden="1" x14ac:dyDescent="0.25">
      <c r="B750" s="74"/>
      <c r="C750" s="73"/>
      <c r="E750" s="86"/>
      <c r="F750" s="86"/>
      <c r="H750" s="73"/>
      <c r="I750" s="14" t="s">
        <v>33</v>
      </c>
      <c r="J750" s="86"/>
      <c r="K750" s="86" t="str">
        <f>E748</f>
        <v xml:space="preserve">  </v>
      </c>
      <c r="M750" s="72"/>
      <c r="N750" s="73"/>
      <c r="O750" s="86"/>
      <c r="P750" s="92"/>
    </row>
    <row r="751" spans="2:16" ht="15.75" hidden="1" x14ac:dyDescent="0.25">
      <c r="B751" s="74"/>
      <c r="C751" s="73"/>
      <c r="E751" s="86"/>
      <c r="F751" s="86"/>
      <c r="H751" s="73"/>
      <c r="J751" s="86"/>
      <c r="K751" s="86"/>
      <c r="M751" s="72"/>
      <c r="N751" s="73"/>
      <c r="O751" s="86"/>
      <c r="P751" s="92"/>
    </row>
    <row r="752" spans="2:16" ht="15.75" hidden="1" x14ac:dyDescent="0.25">
      <c r="B752" s="70" t="str">
        <f>B747</f>
        <v xml:space="preserve">  </v>
      </c>
      <c r="C752" s="133" t="s">
        <v>34</v>
      </c>
      <c r="D752" s="133"/>
      <c r="E752" s="133"/>
      <c r="F752" s="133"/>
      <c r="H752" s="14" t="s">
        <v>103</v>
      </c>
      <c r="J752" s="86" t="str">
        <f>IFERROR(VLOOKUP(B752,Calculations!$Z$10:$AB$448,3,FALSE),0)</f>
        <v xml:space="preserve">  </v>
      </c>
      <c r="K752" s="86"/>
      <c r="M752" s="14" t="s">
        <v>104</v>
      </c>
      <c r="O752" s="86" t="str">
        <f>J752</f>
        <v xml:space="preserve">  </v>
      </c>
      <c r="P752" s="92"/>
    </row>
    <row r="753" spans="2:16" ht="15.75" hidden="1" x14ac:dyDescent="0.25">
      <c r="B753" s="74"/>
      <c r="C753" s="133"/>
      <c r="D753" s="133"/>
      <c r="E753" s="133"/>
      <c r="F753" s="133"/>
      <c r="H753" s="77"/>
      <c r="I753" s="14" t="s">
        <v>91</v>
      </c>
      <c r="J753" s="86"/>
      <c r="K753" s="86" t="str">
        <f>J752</f>
        <v xml:space="preserve">  </v>
      </c>
      <c r="M753" s="77"/>
      <c r="N753" s="14" t="s">
        <v>91</v>
      </c>
      <c r="O753" s="86"/>
      <c r="P753" s="92" t="str">
        <f>O752</f>
        <v xml:space="preserve">  </v>
      </c>
    </row>
    <row r="754" spans="2:16" ht="15.75" hidden="1" x14ac:dyDescent="0.25">
      <c r="B754" s="74"/>
      <c r="C754" s="133"/>
      <c r="D754" s="133"/>
      <c r="E754" s="133"/>
      <c r="F754" s="133"/>
      <c r="H754" s="77"/>
      <c r="J754" s="86"/>
      <c r="K754" s="86"/>
      <c r="M754" s="77"/>
      <c r="O754" s="86"/>
      <c r="P754" s="92"/>
    </row>
    <row r="755" spans="2:16" ht="15.75" hidden="1" x14ac:dyDescent="0.25">
      <c r="B755" s="74"/>
      <c r="C755" s="81"/>
      <c r="D755" s="81"/>
      <c r="E755" s="81"/>
      <c r="F755" s="81"/>
      <c r="H755" s="77"/>
      <c r="J755" s="86"/>
      <c r="K755" s="86"/>
      <c r="M755" s="77"/>
      <c r="O755" s="86"/>
      <c r="P755" s="92"/>
    </row>
    <row r="756" spans="2:16" ht="15.75" hidden="1" x14ac:dyDescent="0.25">
      <c r="B756" s="70" t="str">
        <f>B752</f>
        <v xml:space="preserve">  </v>
      </c>
      <c r="C756" s="14" t="s">
        <v>106</v>
      </c>
      <c r="E756" s="86" t="str">
        <f>IFERROR(VLOOKUP(B756,Calculations!$G$10:$W$448,17,FALSE),0)</f>
        <v xml:space="preserve">  </v>
      </c>
      <c r="F756" s="86"/>
      <c r="H756" s="133" t="s">
        <v>34</v>
      </c>
      <c r="I756" s="133"/>
      <c r="J756" s="133"/>
      <c r="K756" s="133"/>
      <c r="M756" s="14" t="s">
        <v>105</v>
      </c>
      <c r="O756" s="86" t="str">
        <f>E756</f>
        <v xml:space="preserve">  </v>
      </c>
      <c r="P756" s="92"/>
    </row>
    <row r="757" spans="2:16" ht="15.75" hidden="1" x14ac:dyDescent="0.25">
      <c r="B757" s="75"/>
      <c r="C757" s="82"/>
      <c r="D757" s="76" t="s">
        <v>31</v>
      </c>
      <c r="E757" s="89"/>
      <c r="F757" s="89" t="str">
        <f>E756</f>
        <v xml:space="preserve">  </v>
      </c>
      <c r="G757" s="76"/>
      <c r="H757" s="134"/>
      <c r="I757" s="134"/>
      <c r="J757" s="134"/>
      <c r="K757" s="134"/>
      <c r="L757" s="76"/>
      <c r="M757" s="82"/>
      <c r="N757" s="76" t="s">
        <v>31</v>
      </c>
      <c r="O757" s="89"/>
      <c r="P757" s="90" t="str">
        <f>O756</f>
        <v xml:space="preserve">  </v>
      </c>
    </row>
    <row r="758" spans="2:16" ht="15.75" hidden="1" x14ac:dyDescent="0.25">
      <c r="B758" s="60" t="str">
        <f>IFERROR(IF(EOMONTH(B756,1)&gt;Questionnaire!$I$9,"  ",EOMONTH(B756,1)),"  ")</f>
        <v xml:space="preserve">  </v>
      </c>
      <c r="C758" s="61" t="s">
        <v>32</v>
      </c>
      <c r="D758" s="61"/>
      <c r="E758" s="84">
        <f>IFERROR(-VLOOKUP(B758,Calculations!$G$10:$N$448,8,FALSE),0)</f>
        <v>0</v>
      </c>
      <c r="F758" s="84"/>
      <c r="G758" s="61"/>
      <c r="H758" s="61" t="s">
        <v>102</v>
      </c>
      <c r="I758" s="61"/>
      <c r="J758" s="84">
        <f>K760</f>
        <v>0</v>
      </c>
      <c r="K758" s="84"/>
      <c r="L758" s="61"/>
      <c r="M758" s="61" t="s">
        <v>102</v>
      </c>
      <c r="N758" s="68"/>
      <c r="O758" s="84">
        <f>J758</f>
        <v>0</v>
      </c>
      <c r="P758" s="91"/>
    </row>
    <row r="759" spans="2:16" ht="15.75" hidden="1" x14ac:dyDescent="0.25">
      <c r="B759" s="74"/>
      <c r="C759" s="14" t="s">
        <v>33</v>
      </c>
      <c r="E759" s="86" t="str">
        <f>IFERROR(VLOOKUP(B758,Calculations!$G$10:$M$448,7,FALSE),0)</f>
        <v xml:space="preserve">  </v>
      </c>
      <c r="F759" s="86"/>
      <c r="H759" s="14" t="s">
        <v>35</v>
      </c>
      <c r="J759" s="86" t="str">
        <f>K761</f>
        <v xml:space="preserve">  </v>
      </c>
      <c r="K759" s="86"/>
      <c r="M759" s="14" t="s">
        <v>94</v>
      </c>
      <c r="N759" s="73"/>
      <c r="O759" s="86" t="str">
        <f>J759</f>
        <v xml:space="preserve">  </v>
      </c>
      <c r="P759" s="92"/>
    </row>
    <row r="760" spans="2:16" ht="15.75" hidden="1" x14ac:dyDescent="0.25">
      <c r="B760" s="74"/>
      <c r="C760" s="73"/>
      <c r="D760" s="14" t="s">
        <v>31</v>
      </c>
      <c r="E760" s="86"/>
      <c r="F760" s="86">
        <f>IFERROR(E758+E759,0)</f>
        <v>0</v>
      </c>
      <c r="H760" s="73"/>
      <c r="I760" s="14" t="s">
        <v>32</v>
      </c>
      <c r="J760" s="86"/>
      <c r="K760" s="86">
        <f>E758</f>
        <v>0</v>
      </c>
      <c r="M760" s="72"/>
      <c r="N760" s="14" t="s">
        <v>31</v>
      </c>
      <c r="O760" s="86"/>
      <c r="P760" s="92">
        <f>F760</f>
        <v>0</v>
      </c>
    </row>
    <row r="761" spans="2:16" ht="15.75" hidden="1" x14ac:dyDescent="0.25">
      <c r="B761" s="74"/>
      <c r="C761" s="73"/>
      <c r="E761" s="86"/>
      <c r="F761" s="86"/>
      <c r="H761" s="73"/>
      <c r="I761" s="14" t="s">
        <v>33</v>
      </c>
      <c r="J761" s="86"/>
      <c r="K761" s="86" t="str">
        <f>E759</f>
        <v xml:space="preserve">  </v>
      </c>
      <c r="M761" s="72"/>
      <c r="N761" s="73"/>
      <c r="O761" s="86"/>
      <c r="P761" s="92"/>
    </row>
    <row r="762" spans="2:16" ht="15.75" hidden="1" x14ac:dyDescent="0.25">
      <c r="B762" s="74"/>
      <c r="C762" s="73"/>
      <c r="E762" s="86"/>
      <c r="F762" s="86"/>
      <c r="H762" s="73"/>
      <c r="J762" s="86"/>
      <c r="K762" s="86"/>
      <c r="M762" s="72"/>
      <c r="N762" s="73"/>
      <c r="O762" s="86"/>
      <c r="P762" s="92"/>
    </row>
    <row r="763" spans="2:16" ht="15.75" hidden="1" x14ac:dyDescent="0.25">
      <c r="B763" s="70" t="str">
        <f>B758</f>
        <v xml:space="preserve">  </v>
      </c>
      <c r="C763" s="133" t="s">
        <v>34</v>
      </c>
      <c r="D763" s="133"/>
      <c r="E763" s="133"/>
      <c r="F763" s="133"/>
      <c r="H763" s="14" t="s">
        <v>103</v>
      </c>
      <c r="J763" s="86" t="str">
        <f>IFERROR(VLOOKUP(B763,Calculations!$Z$10:$AB$448,3,FALSE),0)</f>
        <v xml:space="preserve">  </v>
      </c>
      <c r="K763" s="86"/>
      <c r="M763" s="14" t="s">
        <v>104</v>
      </c>
      <c r="O763" s="86" t="str">
        <f>J763</f>
        <v xml:space="preserve">  </v>
      </c>
      <c r="P763" s="92"/>
    </row>
    <row r="764" spans="2:16" ht="15.75" hidden="1" x14ac:dyDescent="0.25">
      <c r="B764" s="74"/>
      <c r="C764" s="133"/>
      <c r="D764" s="133"/>
      <c r="E764" s="133"/>
      <c r="F764" s="133"/>
      <c r="H764" s="77"/>
      <c r="I764" s="14" t="s">
        <v>91</v>
      </c>
      <c r="J764" s="86"/>
      <c r="K764" s="86" t="str">
        <f>J763</f>
        <v xml:space="preserve">  </v>
      </c>
      <c r="M764" s="77"/>
      <c r="N764" s="14" t="s">
        <v>91</v>
      </c>
      <c r="O764" s="86"/>
      <c r="P764" s="92" t="str">
        <f>O763</f>
        <v xml:space="preserve">  </v>
      </c>
    </row>
    <row r="765" spans="2:16" ht="15.75" hidden="1" x14ac:dyDescent="0.25">
      <c r="B765" s="74"/>
      <c r="C765" s="133"/>
      <c r="D765" s="133"/>
      <c r="E765" s="133"/>
      <c r="F765" s="133"/>
      <c r="H765" s="77"/>
      <c r="J765" s="86"/>
      <c r="K765" s="86"/>
      <c r="M765" s="77"/>
      <c r="O765" s="86"/>
      <c r="P765" s="92"/>
    </row>
    <row r="766" spans="2:16" ht="15.75" hidden="1" x14ac:dyDescent="0.25">
      <c r="B766" s="74"/>
      <c r="C766" s="81"/>
      <c r="D766" s="81"/>
      <c r="E766" s="81"/>
      <c r="F766" s="81"/>
      <c r="H766" s="77"/>
      <c r="J766" s="86"/>
      <c r="K766" s="86"/>
      <c r="M766" s="77"/>
      <c r="O766" s="86"/>
      <c r="P766" s="92"/>
    </row>
    <row r="767" spans="2:16" ht="15.75" hidden="1" x14ac:dyDescent="0.25">
      <c r="B767" s="70" t="str">
        <f>B763</f>
        <v xml:space="preserve">  </v>
      </c>
      <c r="C767" s="14" t="s">
        <v>106</v>
      </c>
      <c r="E767" s="86" t="str">
        <f>IFERROR(VLOOKUP(B767,Calculations!$G$10:$W$448,17,FALSE),0)</f>
        <v xml:space="preserve">  </v>
      </c>
      <c r="F767" s="86"/>
      <c r="H767" s="133" t="s">
        <v>34</v>
      </c>
      <c r="I767" s="133"/>
      <c r="J767" s="133"/>
      <c r="K767" s="133"/>
      <c r="M767" s="14" t="s">
        <v>105</v>
      </c>
      <c r="O767" s="86" t="str">
        <f>E767</f>
        <v xml:space="preserve">  </v>
      </c>
      <c r="P767" s="92"/>
    </row>
    <row r="768" spans="2:16" ht="15.75" hidden="1" x14ac:dyDescent="0.25">
      <c r="B768" s="75"/>
      <c r="C768" s="82"/>
      <c r="D768" s="76" t="s">
        <v>31</v>
      </c>
      <c r="E768" s="89"/>
      <c r="F768" s="89" t="str">
        <f>E767</f>
        <v xml:space="preserve">  </v>
      </c>
      <c r="G768" s="76"/>
      <c r="H768" s="134"/>
      <c r="I768" s="134"/>
      <c r="J768" s="134"/>
      <c r="K768" s="134"/>
      <c r="L768" s="76"/>
      <c r="M768" s="82"/>
      <c r="N768" s="76" t="s">
        <v>31</v>
      </c>
      <c r="O768" s="89"/>
      <c r="P768" s="90" t="str">
        <f>O767</f>
        <v xml:space="preserve">  </v>
      </c>
    </row>
    <row r="769" spans="2:16" ht="15.75" hidden="1" x14ac:dyDescent="0.25">
      <c r="B769" s="60" t="str">
        <f>IFERROR(IF(EOMONTH(B767,1)&gt;Questionnaire!$I$9,"  ",EOMONTH(B767,1)),"  ")</f>
        <v xml:space="preserve">  </v>
      </c>
      <c r="C769" s="61" t="s">
        <v>32</v>
      </c>
      <c r="D769" s="61"/>
      <c r="E769" s="84">
        <f>IFERROR(-VLOOKUP(B769,Calculations!$G$10:$N$448,8,FALSE),0)</f>
        <v>0</v>
      </c>
      <c r="F769" s="84"/>
      <c r="G769" s="61"/>
      <c r="H769" s="61" t="s">
        <v>102</v>
      </c>
      <c r="I769" s="61"/>
      <c r="J769" s="84">
        <f>K771</f>
        <v>0</v>
      </c>
      <c r="K769" s="84"/>
      <c r="L769" s="61"/>
      <c r="M769" s="61" t="s">
        <v>102</v>
      </c>
      <c r="N769" s="68"/>
      <c r="O769" s="84">
        <f>J769</f>
        <v>0</v>
      </c>
      <c r="P769" s="91"/>
    </row>
    <row r="770" spans="2:16" ht="15.75" hidden="1" x14ac:dyDescent="0.25">
      <c r="B770" s="74"/>
      <c r="C770" s="14" t="s">
        <v>33</v>
      </c>
      <c r="E770" s="86" t="str">
        <f>IFERROR(VLOOKUP(B769,Calculations!$G$10:$M$448,7,FALSE),0)</f>
        <v xml:space="preserve">  </v>
      </c>
      <c r="F770" s="86"/>
      <c r="H770" s="14" t="s">
        <v>35</v>
      </c>
      <c r="J770" s="86" t="str">
        <f>K772</f>
        <v xml:space="preserve">  </v>
      </c>
      <c r="K770" s="86"/>
      <c r="M770" s="14" t="s">
        <v>94</v>
      </c>
      <c r="N770" s="73"/>
      <c r="O770" s="86" t="str">
        <f>J770</f>
        <v xml:space="preserve">  </v>
      </c>
      <c r="P770" s="92"/>
    </row>
    <row r="771" spans="2:16" ht="15.75" hidden="1" x14ac:dyDescent="0.25">
      <c r="B771" s="74"/>
      <c r="C771" s="73"/>
      <c r="D771" s="14" t="s">
        <v>31</v>
      </c>
      <c r="E771" s="86"/>
      <c r="F771" s="86">
        <f>IFERROR(E769+E770,0)</f>
        <v>0</v>
      </c>
      <c r="H771" s="73"/>
      <c r="I771" s="14" t="s">
        <v>32</v>
      </c>
      <c r="J771" s="86"/>
      <c r="K771" s="86">
        <f>E769</f>
        <v>0</v>
      </c>
      <c r="M771" s="72"/>
      <c r="N771" s="14" t="s">
        <v>31</v>
      </c>
      <c r="O771" s="86"/>
      <c r="P771" s="92">
        <f>F771</f>
        <v>0</v>
      </c>
    </row>
    <row r="772" spans="2:16" ht="15.75" hidden="1" x14ac:dyDescent="0.25">
      <c r="B772" s="74"/>
      <c r="C772" s="73"/>
      <c r="E772" s="86"/>
      <c r="F772" s="86"/>
      <c r="H772" s="73"/>
      <c r="I772" s="14" t="s">
        <v>33</v>
      </c>
      <c r="J772" s="86"/>
      <c r="K772" s="86" t="str">
        <f>E770</f>
        <v xml:space="preserve">  </v>
      </c>
      <c r="M772" s="72"/>
      <c r="N772" s="73"/>
      <c r="O772" s="86"/>
      <c r="P772" s="92"/>
    </row>
    <row r="773" spans="2:16" ht="15.75" hidden="1" x14ac:dyDescent="0.25">
      <c r="B773" s="74"/>
      <c r="C773" s="73"/>
      <c r="E773" s="86"/>
      <c r="F773" s="86"/>
      <c r="H773" s="73"/>
      <c r="J773" s="86"/>
      <c r="K773" s="86"/>
      <c r="M773" s="72"/>
      <c r="N773" s="73"/>
      <c r="O773" s="86"/>
      <c r="P773" s="92"/>
    </row>
    <row r="774" spans="2:16" ht="15.75" hidden="1" x14ac:dyDescent="0.25">
      <c r="B774" s="70" t="str">
        <f>B769</f>
        <v xml:space="preserve">  </v>
      </c>
      <c r="C774" s="133" t="s">
        <v>34</v>
      </c>
      <c r="D774" s="133"/>
      <c r="E774" s="133"/>
      <c r="F774" s="133"/>
      <c r="H774" s="14" t="s">
        <v>103</v>
      </c>
      <c r="J774" s="86" t="str">
        <f>IFERROR(VLOOKUP(B774,Calculations!$Z$10:$AB$448,3,FALSE),0)</f>
        <v xml:space="preserve">  </v>
      </c>
      <c r="K774" s="86"/>
      <c r="M774" s="14" t="s">
        <v>104</v>
      </c>
      <c r="O774" s="86" t="str">
        <f>J774</f>
        <v xml:space="preserve">  </v>
      </c>
      <c r="P774" s="92"/>
    </row>
    <row r="775" spans="2:16" ht="15.75" hidden="1" x14ac:dyDescent="0.25">
      <c r="B775" s="74"/>
      <c r="C775" s="133"/>
      <c r="D775" s="133"/>
      <c r="E775" s="133"/>
      <c r="F775" s="133"/>
      <c r="H775" s="77"/>
      <c r="I775" s="14" t="s">
        <v>91</v>
      </c>
      <c r="J775" s="86"/>
      <c r="K775" s="86" t="str">
        <f>J774</f>
        <v xml:space="preserve">  </v>
      </c>
      <c r="M775" s="77"/>
      <c r="N775" s="14" t="s">
        <v>91</v>
      </c>
      <c r="O775" s="86"/>
      <c r="P775" s="92" t="str">
        <f>O774</f>
        <v xml:space="preserve">  </v>
      </c>
    </row>
    <row r="776" spans="2:16" ht="15.75" hidden="1" x14ac:dyDescent="0.25">
      <c r="B776" s="74"/>
      <c r="C776" s="133"/>
      <c r="D776" s="133"/>
      <c r="E776" s="133"/>
      <c r="F776" s="133"/>
      <c r="H776" s="77"/>
      <c r="J776" s="86"/>
      <c r="K776" s="86"/>
      <c r="M776" s="77"/>
      <c r="O776" s="86"/>
      <c r="P776" s="92"/>
    </row>
    <row r="777" spans="2:16" ht="15.75" hidden="1" x14ac:dyDescent="0.25">
      <c r="B777" s="74"/>
      <c r="C777" s="81"/>
      <c r="D777" s="81"/>
      <c r="E777" s="81"/>
      <c r="F777" s="81"/>
      <c r="H777" s="77"/>
      <c r="J777" s="86"/>
      <c r="K777" s="86"/>
      <c r="M777" s="77"/>
      <c r="O777" s="86"/>
      <c r="P777" s="92"/>
    </row>
    <row r="778" spans="2:16" ht="15.75" hidden="1" x14ac:dyDescent="0.25">
      <c r="B778" s="70" t="str">
        <f>B774</f>
        <v xml:space="preserve">  </v>
      </c>
      <c r="C778" s="14" t="s">
        <v>106</v>
      </c>
      <c r="E778" s="86" t="str">
        <f>IFERROR(VLOOKUP(B778,Calculations!$G$10:$W$448,17,FALSE),0)</f>
        <v xml:space="preserve">  </v>
      </c>
      <c r="F778" s="86"/>
      <c r="H778" s="133" t="s">
        <v>34</v>
      </c>
      <c r="I778" s="133"/>
      <c r="J778" s="133"/>
      <c r="K778" s="133"/>
      <c r="M778" s="14" t="s">
        <v>105</v>
      </c>
      <c r="O778" s="86" t="str">
        <f>E778</f>
        <v xml:space="preserve">  </v>
      </c>
      <c r="P778" s="92"/>
    </row>
    <row r="779" spans="2:16" ht="15.75" hidden="1" x14ac:dyDescent="0.25">
      <c r="B779" s="75"/>
      <c r="C779" s="82"/>
      <c r="D779" s="76" t="s">
        <v>31</v>
      </c>
      <c r="E779" s="89"/>
      <c r="F779" s="89" t="str">
        <f>E778</f>
        <v xml:space="preserve">  </v>
      </c>
      <c r="G779" s="76"/>
      <c r="H779" s="134"/>
      <c r="I779" s="134"/>
      <c r="J779" s="134"/>
      <c r="K779" s="134"/>
      <c r="L779" s="76"/>
      <c r="M779" s="82"/>
      <c r="N779" s="76" t="s">
        <v>31</v>
      </c>
      <c r="O779" s="89"/>
      <c r="P779" s="90" t="str">
        <f>O778</f>
        <v xml:space="preserve">  </v>
      </c>
    </row>
    <row r="780" spans="2:16" ht="15.75" hidden="1" x14ac:dyDescent="0.25">
      <c r="B780" s="60" t="str">
        <f>IFERROR(IF(EOMONTH(B778,1)&gt;Questionnaire!$I$9,"  ",EOMONTH(B778,1)),"  ")</f>
        <v xml:space="preserve">  </v>
      </c>
      <c r="C780" s="61" t="s">
        <v>32</v>
      </c>
      <c r="D780" s="61"/>
      <c r="E780" s="84">
        <f>IFERROR(-VLOOKUP(B780,Calculations!$G$10:$N$448,8,FALSE),0)</f>
        <v>0</v>
      </c>
      <c r="F780" s="84"/>
      <c r="G780" s="61"/>
      <c r="H780" s="61" t="s">
        <v>102</v>
      </c>
      <c r="I780" s="61"/>
      <c r="J780" s="84">
        <f>K782</f>
        <v>0</v>
      </c>
      <c r="K780" s="84"/>
      <c r="L780" s="61"/>
      <c r="M780" s="61" t="s">
        <v>102</v>
      </c>
      <c r="N780" s="68"/>
      <c r="O780" s="84">
        <f>J780</f>
        <v>0</v>
      </c>
      <c r="P780" s="91"/>
    </row>
    <row r="781" spans="2:16" ht="15.75" hidden="1" x14ac:dyDescent="0.25">
      <c r="B781" s="74"/>
      <c r="C781" s="14" t="s">
        <v>33</v>
      </c>
      <c r="E781" s="86" t="str">
        <f>IFERROR(VLOOKUP(B780,Calculations!$G$10:$M$448,7,FALSE),0)</f>
        <v xml:space="preserve">  </v>
      </c>
      <c r="F781" s="86"/>
      <c r="H781" s="14" t="s">
        <v>35</v>
      </c>
      <c r="J781" s="86" t="str">
        <f>K783</f>
        <v xml:space="preserve">  </v>
      </c>
      <c r="K781" s="86"/>
      <c r="M781" s="14" t="s">
        <v>94</v>
      </c>
      <c r="N781" s="73"/>
      <c r="O781" s="86" t="str">
        <f>J781</f>
        <v xml:space="preserve">  </v>
      </c>
      <c r="P781" s="92"/>
    </row>
    <row r="782" spans="2:16" ht="15.75" hidden="1" x14ac:dyDescent="0.25">
      <c r="B782" s="74"/>
      <c r="C782" s="73"/>
      <c r="D782" s="14" t="s">
        <v>31</v>
      </c>
      <c r="E782" s="86"/>
      <c r="F782" s="86">
        <f>IFERROR(E780+E781,0)</f>
        <v>0</v>
      </c>
      <c r="H782" s="73"/>
      <c r="I782" s="14" t="s">
        <v>32</v>
      </c>
      <c r="J782" s="86"/>
      <c r="K782" s="86">
        <f>E780</f>
        <v>0</v>
      </c>
      <c r="M782" s="72"/>
      <c r="N782" s="14" t="s">
        <v>31</v>
      </c>
      <c r="O782" s="86"/>
      <c r="P782" s="92">
        <f>F782</f>
        <v>0</v>
      </c>
    </row>
    <row r="783" spans="2:16" ht="15.75" hidden="1" x14ac:dyDescent="0.25">
      <c r="B783" s="74"/>
      <c r="C783" s="73"/>
      <c r="E783" s="86"/>
      <c r="F783" s="86"/>
      <c r="H783" s="73"/>
      <c r="I783" s="14" t="s">
        <v>33</v>
      </c>
      <c r="J783" s="86"/>
      <c r="K783" s="86" t="str">
        <f>E781</f>
        <v xml:space="preserve">  </v>
      </c>
      <c r="M783" s="72"/>
      <c r="N783" s="73"/>
      <c r="O783" s="86"/>
      <c r="P783" s="92"/>
    </row>
    <row r="784" spans="2:16" ht="15.75" hidden="1" x14ac:dyDescent="0.25">
      <c r="B784" s="74"/>
      <c r="C784" s="73"/>
      <c r="E784" s="86"/>
      <c r="F784" s="86"/>
      <c r="H784" s="73"/>
      <c r="J784" s="86"/>
      <c r="K784" s="86"/>
      <c r="M784" s="72"/>
      <c r="N784" s="73"/>
      <c r="O784" s="86"/>
      <c r="P784" s="92"/>
    </row>
    <row r="785" spans="2:16" ht="15.75" hidden="1" x14ac:dyDescent="0.25">
      <c r="B785" s="70" t="str">
        <f>B780</f>
        <v xml:space="preserve">  </v>
      </c>
      <c r="C785" s="133" t="s">
        <v>34</v>
      </c>
      <c r="D785" s="133"/>
      <c r="E785" s="133"/>
      <c r="F785" s="133"/>
      <c r="H785" s="14" t="s">
        <v>103</v>
      </c>
      <c r="J785" s="86" t="str">
        <f>IFERROR(VLOOKUP(B785,Calculations!$Z$10:$AB$448,3,FALSE),0)</f>
        <v xml:space="preserve">  </v>
      </c>
      <c r="K785" s="86"/>
      <c r="M785" s="14" t="s">
        <v>104</v>
      </c>
      <c r="O785" s="86" t="str">
        <f>J785</f>
        <v xml:space="preserve">  </v>
      </c>
      <c r="P785" s="92"/>
    </row>
    <row r="786" spans="2:16" ht="15.75" hidden="1" x14ac:dyDescent="0.25">
      <c r="B786" s="74"/>
      <c r="C786" s="133"/>
      <c r="D786" s="133"/>
      <c r="E786" s="133"/>
      <c r="F786" s="133"/>
      <c r="H786" s="77"/>
      <c r="I786" s="14" t="s">
        <v>91</v>
      </c>
      <c r="J786" s="86"/>
      <c r="K786" s="86" t="str">
        <f>J785</f>
        <v xml:space="preserve">  </v>
      </c>
      <c r="M786" s="77"/>
      <c r="N786" s="14" t="s">
        <v>91</v>
      </c>
      <c r="O786" s="86"/>
      <c r="P786" s="92" t="str">
        <f>O785</f>
        <v xml:space="preserve">  </v>
      </c>
    </row>
    <row r="787" spans="2:16" ht="15.75" hidden="1" x14ac:dyDescent="0.25">
      <c r="B787" s="74"/>
      <c r="C787" s="133"/>
      <c r="D787" s="133"/>
      <c r="E787" s="133"/>
      <c r="F787" s="133"/>
      <c r="H787" s="77"/>
      <c r="J787" s="86"/>
      <c r="K787" s="86"/>
      <c r="M787" s="77"/>
      <c r="O787" s="86"/>
      <c r="P787" s="92"/>
    </row>
    <row r="788" spans="2:16" ht="15.75" hidden="1" x14ac:dyDescent="0.25">
      <c r="B788" s="74"/>
      <c r="C788" s="81"/>
      <c r="D788" s="81"/>
      <c r="E788" s="81"/>
      <c r="F788" s="81"/>
      <c r="H788" s="77"/>
      <c r="J788" s="86"/>
      <c r="K788" s="86"/>
      <c r="M788" s="77"/>
      <c r="O788" s="86"/>
      <c r="P788" s="92"/>
    </row>
    <row r="789" spans="2:16" ht="15.75" hidden="1" x14ac:dyDescent="0.25">
      <c r="B789" s="70" t="str">
        <f>B785</f>
        <v xml:space="preserve">  </v>
      </c>
      <c r="C789" s="14" t="s">
        <v>106</v>
      </c>
      <c r="E789" s="86" t="str">
        <f>IFERROR(VLOOKUP(B789,Calculations!$G$10:$W$448,17,FALSE),0)</f>
        <v xml:space="preserve">  </v>
      </c>
      <c r="F789" s="86"/>
      <c r="H789" s="133" t="s">
        <v>34</v>
      </c>
      <c r="I789" s="133"/>
      <c r="J789" s="133"/>
      <c r="K789" s="133"/>
      <c r="M789" s="14" t="s">
        <v>105</v>
      </c>
      <c r="O789" s="86" t="str">
        <f>E789</f>
        <v xml:space="preserve">  </v>
      </c>
      <c r="P789" s="92"/>
    </row>
    <row r="790" spans="2:16" ht="15.75" hidden="1" x14ac:dyDescent="0.25">
      <c r="B790" s="75"/>
      <c r="C790" s="82"/>
      <c r="D790" s="76" t="s">
        <v>31</v>
      </c>
      <c r="E790" s="89"/>
      <c r="F790" s="89" t="str">
        <f>E789</f>
        <v xml:space="preserve">  </v>
      </c>
      <c r="G790" s="76"/>
      <c r="H790" s="134"/>
      <c r="I790" s="134"/>
      <c r="J790" s="134"/>
      <c r="K790" s="134"/>
      <c r="L790" s="76"/>
      <c r="M790" s="82"/>
      <c r="N790" s="76" t="s">
        <v>31</v>
      </c>
      <c r="O790" s="89"/>
      <c r="P790" s="90" t="str">
        <f>O789</f>
        <v xml:space="preserve">  </v>
      </c>
    </row>
    <row r="791" spans="2:16" ht="15.75" hidden="1" x14ac:dyDescent="0.25">
      <c r="B791" s="60" t="str">
        <f>IFERROR(IF(EOMONTH(B789,1)&gt;Questionnaire!$I$9,"  ",EOMONTH(B789,1)),"  ")</f>
        <v xml:space="preserve">  </v>
      </c>
      <c r="C791" s="61" t="s">
        <v>32</v>
      </c>
      <c r="D791" s="61"/>
      <c r="E791" s="84">
        <f>IFERROR(-VLOOKUP(B791,Calculations!$G$10:$N$448,8,FALSE),0)</f>
        <v>0</v>
      </c>
      <c r="F791" s="84"/>
      <c r="G791" s="61"/>
      <c r="H791" s="61" t="s">
        <v>102</v>
      </c>
      <c r="I791" s="61"/>
      <c r="J791" s="84">
        <f>K793</f>
        <v>0</v>
      </c>
      <c r="K791" s="84"/>
      <c r="L791" s="61"/>
      <c r="M791" s="61" t="s">
        <v>102</v>
      </c>
      <c r="N791" s="68"/>
      <c r="O791" s="84">
        <f>J791</f>
        <v>0</v>
      </c>
      <c r="P791" s="91"/>
    </row>
    <row r="792" spans="2:16" ht="15.75" hidden="1" x14ac:dyDescent="0.25">
      <c r="B792" s="74"/>
      <c r="C792" s="14" t="s">
        <v>33</v>
      </c>
      <c r="E792" s="86" t="str">
        <f>IFERROR(VLOOKUP(B791,Calculations!$G$10:$M$448,7,FALSE),0)</f>
        <v xml:space="preserve">  </v>
      </c>
      <c r="F792" s="86"/>
      <c r="H792" s="14" t="s">
        <v>35</v>
      </c>
      <c r="J792" s="86" t="str">
        <f>K794</f>
        <v xml:space="preserve">  </v>
      </c>
      <c r="K792" s="86"/>
      <c r="M792" s="14" t="s">
        <v>94</v>
      </c>
      <c r="N792" s="73"/>
      <c r="O792" s="86" t="str">
        <f>J792</f>
        <v xml:space="preserve">  </v>
      </c>
      <c r="P792" s="92"/>
    </row>
    <row r="793" spans="2:16" ht="15.75" hidden="1" x14ac:dyDescent="0.25">
      <c r="B793" s="74"/>
      <c r="C793" s="73"/>
      <c r="D793" s="14" t="s">
        <v>31</v>
      </c>
      <c r="E793" s="86"/>
      <c r="F793" s="86">
        <f>IFERROR(E791+E792,0)</f>
        <v>0</v>
      </c>
      <c r="H793" s="73"/>
      <c r="I793" s="14" t="s">
        <v>32</v>
      </c>
      <c r="J793" s="86"/>
      <c r="K793" s="86">
        <f>E791</f>
        <v>0</v>
      </c>
      <c r="M793" s="72"/>
      <c r="N793" s="14" t="s">
        <v>31</v>
      </c>
      <c r="O793" s="86"/>
      <c r="P793" s="92">
        <f>F793</f>
        <v>0</v>
      </c>
    </row>
    <row r="794" spans="2:16" ht="15.75" hidden="1" x14ac:dyDescent="0.25">
      <c r="B794" s="74"/>
      <c r="C794" s="73"/>
      <c r="E794" s="86"/>
      <c r="F794" s="86"/>
      <c r="H794" s="73"/>
      <c r="I794" s="14" t="s">
        <v>33</v>
      </c>
      <c r="J794" s="86"/>
      <c r="K794" s="86" t="str">
        <f>E792</f>
        <v xml:space="preserve">  </v>
      </c>
      <c r="M794" s="72"/>
      <c r="N794" s="73"/>
      <c r="O794" s="86"/>
      <c r="P794" s="92"/>
    </row>
    <row r="795" spans="2:16" ht="15.75" hidden="1" x14ac:dyDescent="0.25">
      <c r="B795" s="74"/>
      <c r="C795" s="73"/>
      <c r="E795" s="86"/>
      <c r="F795" s="86"/>
      <c r="H795" s="73"/>
      <c r="J795" s="86"/>
      <c r="K795" s="86"/>
      <c r="M795" s="72"/>
      <c r="N795" s="73"/>
      <c r="O795" s="86"/>
      <c r="P795" s="92"/>
    </row>
    <row r="796" spans="2:16" ht="15.75" hidden="1" x14ac:dyDescent="0.25">
      <c r="B796" s="70" t="str">
        <f>B791</f>
        <v xml:space="preserve">  </v>
      </c>
      <c r="C796" s="133" t="s">
        <v>34</v>
      </c>
      <c r="D796" s="133"/>
      <c r="E796" s="133"/>
      <c r="F796" s="133"/>
      <c r="H796" s="14" t="s">
        <v>103</v>
      </c>
      <c r="J796" s="86" t="str">
        <f>IFERROR(VLOOKUP(B796,Calculations!$Z$10:$AB$448,3,FALSE),0)</f>
        <v xml:space="preserve">  </v>
      </c>
      <c r="K796" s="86"/>
      <c r="M796" s="14" t="s">
        <v>104</v>
      </c>
      <c r="O796" s="86" t="str">
        <f>J796</f>
        <v xml:space="preserve">  </v>
      </c>
      <c r="P796" s="92"/>
    </row>
    <row r="797" spans="2:16" ht="15.75" hidden="1" x14ac:dyDescent="0.25">
      <c r="B797" s="74"/>
      <c r="C797" s="133"/>
      <c r="D797" s="133"/>
      <c r="E797" s="133"/>
      <c r="F797" s="133"/>
      <c r="H797" s="77"/>
      <c r="I797" s="14" t="s">
        <v>91</v>
      </c>
      <c r="J797" s="86"/>
      <c r="K797" s="86" t="str">
        <f>J796</f>
        <v xml:space="preserve">  </v>
      </c>
      <c r="M797" s="77"/>
      <c r="N797" s="14" t="s">
        <v>91</v>
      </c>
      <c r="O797" s="86"/>
      <c r="P797" s="92" t="str">
        <f>O796</f>
        <v xml:space="preserve">  </v>
      </c>
    </row>
    <row r="798" spans="2:16" ht="15.75" hidden="1" x14ac:dyDescent="0.25">
      <c r="B798" s="74"/>
      <c r="C798" s="133"/>
      <c r="D798" s="133"/>
      <c r="E798" s="133"/>
      <c r="F798" s="133"/>
      <c r="H798" s="77"/>
      <c r="J798" s="86"/>
      <c r="K798" s="86"/>
      <c r="M798" s="77"/>
      <c r="O798" s="86"/>
      <c r="P798" s="92"/>
    </row>
    <row r="799" spans="2:16" ht="15.75" hidden="1" x14ac:dyDescent="0.25">
      <c r="B799" s="74"/>
      <c r="C799" s="81"/>
      <c r="D799" s="81"/>
      <c r="E799" s="81"/>
      <c r="F799" s="81"/>
      <c r="H799" s="77"/>
      <c r="J799" s="86"/>
      <c r="K799" s="86"/>
      <c r="M799" s="77"/>
      <c r="O799" s="86"/>
      <c r="P799" s="92"/>
    </row>
    <row r="800" spans="2:16" ht="15.75" hidden="1" x14ac:dyDescent="0.25">
      <c r="B800" s="70" t="str">
        <f>B796</f>
        <v xml:space="preserve">  </v>
      </c>
      <c r="C800" s="14" t="s">
        <v>106</v>
      </c>
      <c r="E800" s="86" t="str">
        <f>IFERROR(VLOOKUP(B800,Calculations!$G$10:$W$448,17,FALSE),0)</f>
        <v xml:space="preserve">  </v>
      </c>
      <c r="F800" s="86"/>
      <c r="H800" s="133" t="s">
        <v>34</v>
      </c>
      <c r="I800" s="133"/>
      <c r="J800" s="133"/>
      <c r="K800" s="133"/>
      <c r="M800" s="14" t="s">
        <v>105</v>
      </c>
      <c r="O800" s="86" t="str">
        <f>E800</f>
        <v xml:space="preserve">  </v>
      </c>
      <c r="P800" s="92"/>
    </row>
    <row r="801" spans="2:16" ht="15.75" hidden="1" x14ac:dyDescent="0.25">
      <c r="B801" s="75"/>
      <c r="C801" s="82"/>
      <c r="D801" s="76" t="s">
        <v>31</v>
      </c>
      <c r="E801" s="89"/>
      <c r="F801" s="89" t="str">
        <f>E800</f>
        <v xml:space="preserve">  </v>
      </c>
      <c r="G801" s="76"/>
      <c r="H801" s="134"/>
      <c r="I801" s="134"/>
      <c r="J801" s="134"/>
      <c r="K801" s="134"/>
      <c r="L801" s="76"/>
      <c r="M801" s="82"/>
      <c r="N801" s="76" t="s">
        <v>31</v>
      </c>
      <c r="O801" s="89"/>
      <c r="P801" s="90" t="str">
        <f>O800</f>
        <v xml:space="preserve">  </v>
      </c>
    </row>
    <row r="802" spans="2:16" ht="15.75" hidden="1" x14ac:dyDescent="0.25">
      <c r="B802" s="60" t="str">
        <f>IFERROR(IF(EOMONTH(B800,1)&gt;Questionnaire!$I$9,"  ",EOMONTH(B800,1)),"  ")</f>
        <v xml:space="preserve">  </v>
      </c>
      <c r="C802" s="61" t="s">
        <v>32</v>
      </c>
      <c r="D802" s="61"/>
      <c r="E802" s="84">
        <f>IFERROR(-VLOOKUP(B802,Calculations!$G$10:$N$448,8,FALSE),0)</f>
        <v>0</v>
      </c>
      <c r="F802" s="84"/>
      <c r="G802" s="61"/>
      <c r="H802" s="61" t="s">
        <v>102</v>
      </c>
      <c r="I802" s="61"/>
      <c r="J802" s="84">
        <f>K804</f>
        <v>0</v>
      </c>
      <c r="K802" s="84"/>
      <c r="L802" s="61"/>
      <c r="M802" s="61" t="s">
        <v>102</v>
      </c>
      <c r="N802" s="68"/>
      <c r="O802" s="84">
        <f>J802</f>
        <v>0</v>
      </c>
      <c r="P802" s="91"/>
    </row>
    <row r="803" spans="2:16" ht="15.75" hidden="1" x14ac:dyDescent="0.25">
      <c r="B803" s="74"/>
      <c r="C803" s="14" t="s">
        <v>33</v>
      </c>
      <c r="E803" s="86" t="str">
        <f>IFERROR(VLOOKUP(B802,Calculations!$G$10:$M$448,7,FALSE),0)</f>
        <v xml:space="preserve">  </v>
      </c>
      <c r="F803" s="86"/>
      <c r="H803" s="14" t="s">
        <v>35</v>
      </c>
      <c r="J803" s="86" t="str">
        <f>K805</f>
        <v xml:space="preserve">  </v>
      </c>
      <c r="K803" s="86"/>
      <c r="M803" s="14" t="s">
        <v>94</v>
      </c>
      <c r="N803" s="73"/>
      <c r="O803" s="86" t="str">
        <f>J803</f>
        <v xml:space="preserve">  </v>
      </c>
      <c r="P803" s="92"/>
    </row>
    <row r="804" spans="2:16" ht="15.75" hidden="1" x14ac:dyDescent="0.25">
      <c r="B804" s="74"/>
      <c r="C804" s="73"/>
      <c r="D804" s="14" t="s">
        <v>31</v>
      </c>
      <c r="E804" s="86"/>
      <c r="F804" s="86">
        <f>IFERROR(E802+E803,0)</f>
        <v>0</v>
      </c>
      <c r="H804" s="73"/>
      <c r="I804" s="14" t="s">
        <v>32</v>
      </c>
      <c r="J804" s="86"/>
      <c r="K804" s="86">
        <f>E802</f>
        <v>0</v>
      </c>
      <c r="M804" s="72"/>
      <c r="N804" s="14" t="s">
        <v>31</v>
      </c>
      <c r="O804" s="86"/>
      <c r="P804" s="92">
        <f>F804</f>
        <v>0</v>
      </c>
    </row>
    <row r="805" spans="2:16" ht="15.75" hidden="1" x14ac:dyDescent="0.25">
      <c r="B805" s="74"/>
      <c r="C805" s="73"/>
      <c r="E805" s="86"/>
      <c r="F805" s="86"/>
      <c r="H805" s="73"/>
      <c r="I805" s="14" t="s">
        <v>33</v>
      </c>
      <c r="J805" s="86"/>
      <c r="K805" s="86" t="str">
        <f>E803</f>
        <v xml:space="preserve">  </v>
      </c>
      <c r="M805" s="72"/>
      <c r="N805" s="73"/>
      <c r="O805" s="86"/>
      <c r="P805" s="92"/>
    </row>
    <row r="806" spans="2:16" ht="15.75" hidden="1" x14ac:dyDescent="0.25">
      <c r="B806" s="74"/>
      <c r="C806" s="73"/>
      <c r="E806" s="86"/>
      <c r="F806" s="86"/>
      <c r="H806" s="73"/>
      <c r="J806" s="86"/>
      <c r="K806" s="86"/>
      <c r="M806" s="72"/>
      <c r="N806" s="73"/>
      <c r="O806" s="86"/>
      <c r="P806" s="92"/>
    </row>
    <row r="807" spans="2:16" ht="15.75" hidden="1" x14ac:dyDescent="0.25">
      <c r="B807" s="70" t="str">
        <f>B802</f>
        <v xml:space="preserve">  </v>
      </c>
      <c r="C807" s="133" t="s">
        <v>34</v>
      </c>
      <c r="D807" s="133"/>
      <c r="E807" s="133"/>
      <c r="F807" s="133"/>
      <c r="H807" s="14" t="s">
        <v>103</v>
      </c>
      <c r="J807" s="86" t="str">
        <f>IFERROR(VLOOKUP(B807,Calculations!$Z$10:$AB$448,3,FALSE),0)</f>
        <v xml:space="preserve">  </v>
      </c>
      <c r="K807" s="86"/>
      <c r="M807" s="14" t="s">
        <v>104</v>
      </c>
      <c r="O807" s="86" t="str">
        <f>J807</f>
        <v xml:space="preserve">  </v>
      </c>
      <c r="P807" s="92"/>
    </row>
    <row r="808" spans="2:16" ht="15.75" hidden="1" x14ac:dyDescent="0.25">
      <c r="B808" s="74"/>
      <c r="C808" s="133"/>
      <c r="D808" s="133"/>
      <c r="E808" s="133"/>
      <c r="F808" s="133"/>
      <c r="H808" s="77"/>
      <c r="I808" s="14" t="s">
        <v>91</v>
      </c>
      <c r="J808" s="86"/>
      <c r="K808" s="86" t="str">
        <f>J807</f>
        <v xml:space="preserve">  </v>
      </c>
      <c r="M808" s="77"/>
      <c r="N808" s="14" t="s">
        <v>91</v>
      </c>
      <c r="O808" s="86"/>
      <c r="P808" s="92" t="str">
        <f>O807</f>
        <v xml:space="preserve">  </v>
      </c>
    </row>
    <row r="809" spans="2:16" ht="15.75" hidden="1" x14ac:dyDescent="0.25">
      <c r="B809" s="74"/>
      <c r="C809" s="133"/>
      <c r="D809" s="133"/>
      <c r="E809" s="133"/>
      <c r="F809" s="133"/>
      <c r="H809" s="77"/>
      <c r="J809" s="86"/>
      <c r="K809" s="86"/>
      <c r="M809" s="77"/>
      <c r="O809" s="86"/>
      <c r="P809" s="92"/>
    </row>
    <row r="810" spans="2:16" ht="15.75" hidden="1" x14ac:dyDescent="0.25">
      <c r="B810" s="74"/>
      <c r="C810" s="81"/>
      <c r="D810" s="81"/>
      <c r="E810" s="81"/>
      <c r="F810" s="81"/>
      <c r="H810" s="77"/>
      <c r="J810" s="86"/>
      <c r="K810" s="86"/>
      <c r="M810" s="77"/>
      <c r="O810" s="86"/>
      <c r="P810" s="92"/>
    </row>
    <row r="811" spans="2:16" ht="15.75" hidden="1" x14ac:dyDescent="0.25">
      <c r="B811" s="70" t="str">
        <f>B807</f>
        <v xml:space="preserve">  </v>
      </c>
      <c r="C811" s="14" t="s">
        <v>106</v>
      </c>
      <c r="E811" s="86" t="str">
        <f>IFERROR(VLOOKUP(B811,Calculations!$G$10:$W$448,17,FALSE),0)</f>
        <v xml:space="preserve">  </v>
      </c>
      <c r="F811" s="86"/>
      <c r="H811" s="133" t="s">
        <v>34</v>
      </c>
      <c r="I811" s="133"/>
      <c r="J811" s="133"/>
      <c r="K811" s="133"/>
      <c r="M811" s="14" t="s">
        <v>105</v>
      </c>
      <c r="O811" s="86" t="str">
        <f>E811</f>
        <v xml:space="preserve">  </v>
      </c>
      <c r="P811" s="92"/>
    </row>
    <row r="812" spans="2:16" ht="15.75" hidden="1" x14ac:dyDescent="0.25">
      <c r="B812" s="75"/>
      <c r="C812" s="82"/>
      <c r="D812" s="76" t="s">
        <v>31</v>
      </c>
      <c r="E812" s="89"/>
      <c r="F812" s="89" t="str">
        <f>E811</f>
        <v xml:space="preserve">  </v>
      </c>
      <c r="G812" s="76"/>
      <c r="H812" s="134"/>
      <c r="I812" s="134"/>
      <c r="J812" s="134"/>
      <c r="K812" s="134"/>
      <c r="L812" s="76"/>
      <c r="M812" s="82"/>
      <c r="N812" s="76" t="s">
        <v>31</v>
      </c>
      <c r="O812" s="89"/>
      <c r="P812" s="90" t="str">
        <f>O811</f>
        <v xml:space="preserve">  </v>
      </c>
    </row>
    <row r="813" spans="2:16" ht="15.75" hidden="1" x14ac:dyDescent="0.25">
      <c r="B813" s="60" t="str">
        <f>IFERROR(IF(EOMONTH(B811,1)&gt;Questionnaire!$I$9,"  ",EOMONTH(B811,1)),"  ")</f>
        <v xml:space="preserve">  </v>
      </c>
      <c r="C813" s="61" t="s">
        <v>32</v>
      </c>
      <c r="D813" s="61"/>
      <c r="E813" s="84">
        <f>IFERROR(-VLOOKUP(B813,Calculations!$G$10:$N$448,8,FALSE),0)</f>
        <v>0</v>
      </c>
      <c r="F813" s="84"/>
      <c r="G813" s="61"/>
      <c r="H813" s="61" t="s">
        <v>102</v>
      </c>
      <c r="I813" s="61"/>
      <c r="J813" s="84">
        <f>K815</f>
        <v>0</v>
      </c>
      <c r="K813" s="84"/>
      <c r="L813" s="61"/>
      <c r="M813" s="61" t="s">
        <v>102</v>
      </c>
      <c r="N813" s="68"/>
      <c r="O813" s="84">
        <f>J813</f>
        <v>0</v>
      </c>
      <c r="P813" s="91"/>
    </row>
    <row r="814" spans="2:16" ht="15.75" hidden="1" x14ac:dyDescent="0.25">
      <c r="B814" s="74"/>
      <c r="C814" s="14" t="s">
        <v>33</v>
      </c>
      <c r="E814" s="86" t="str">
        <f>IFERROR(VLOOKUP(B813,Calculations!$G$10:$M$448,7,FALSE),0)</f>
        <v xml:space="preserve">  </v>
      </c>
      <c r="F814" s="86"/>
      <c r="H814" s="14" t="s">
        <v>35</v>
      </c>
      <c r="J814" s="86" t="str">
        <f>K816</f>
        <v xml:space="preserve">  </v>
      </c>
      <c r="K814" s="86"/>
      <c r="M814" s="14" t="s">
        <v>94</v>
      </c>
      <c r="N814" s="73"/>
      <c r="O814" s="86" t="str">
        <f>J814</f>
        <v xml:space="preserve">  </v>
      </c>
      <c r="P814" s="92"/>
    </row>
    <row r="815" spans="2:16" ht="15.75" hidden="1" x14ac:dyDescent="0.25">
      <c r="B815" s="74"/>
      <c r="C815" s="73"/>
      <c r="D815" s="14" t="s">
        <v>31</v>
      </c>
      <c r="E815" s="86"/>
      <c r="F815" s="86">
        <f>IFERROR(E813+E814,0)</f>
        <v>0</v>
      </c>
      <c r="H815" s="73"/>
      <c r="I815" s="14" t="s">
        <v>32</v>
      </c>
      <c r="J815" s="86"/>
      <c r="K815" s="86">
        <f>E813</f>
        <v>0</v>
      </c>
      <c r="M815" s="72"/>
      <c r="N815" s="14" t="s">
        <v>31</v>
      </c>
      <c r="O815" s="86"/>
      <c r="P815" s="92">
        <f>F815</f>
        <v>0</v>
      </c>
    </row>
    <row r="816" spans="2:16" ht="15.75" hidden="1" x14ac:dyDescent="0.25">
      <c r="B816" s="74"/>
      <c r="C816" s="73"/>
      <c r="E816" s="86"/>
      <c r="F816" s="86"/>
      <c r="H816" s="73"/>
      <c r="I816" s="14" t="s">
        <v>33</v>
      </c>
      <c r="J816" s="86"/>
      <c r="K816" s="86" t="str">
        <f>E814</f>
        <v xml:space="preserve">  </v>
      </c>
      <c r="M816" s="72"/>
      <c r="N816" s="73"/>
      <c r="O816" s="86"/>
      <c r="P816" s="92"/>
    </row>
    <row r="817" spans="2:16" ht="15.75" hidden="1" x14ac:dyDescent="0.25">
      <c r="B817" s="74"/>
      <c r="C817" s="73"/>
      <c r="E817" s="86"/>
      <c r="F817" s="86"/>
      <c r="H817" s="73"/>
      <c r="J817" s="86"/>
      <c r="K817" s="86"/>
      <c r="M817" s="72"/>
      <c r="N817" s="73"/>
      <c r="O817" s="86"/>
      <c r="P817" s="92"/>
    </row>
    <row r="818" spans="2:16" ht="15.75" hidden="1" x14ac:dyDescent="0.25">
      <c r="B818" s="70" t="str">
        <f>B813</f>
        <v xml:space="preserve">  </v>
      </c>
      <c r="C818" s="133" t="s">
        <v>34</v>
      </c>
      <c r="D818" s="133"/>
      <c r="E818" s="133"/>
      <c r="F818" s="133"/>
      <c r="H818" s="14" t="s">
        <v>103</v>
      </c>
      <c r="J818" s="86" t="str">
        <f>IFERROR(VLOOKUP(B818,Calculations!$Z$10:$AB$448,3,FALSE),0)</f>
        <v xml:space="preserve">  </v>
      </c>
      <c r="K818" s="86"/>
      <c r="M818" s="14" t="s">
        <v>104</v>
      </c>
      <c r="O818" s="86" t="str">
        <f>J818</f>
        <v xml:space="preserve">  </v>
      </c>
      <c r="P818" s="92"/>
    </row>
    <row r="819" spans="2:16" ht="15.75" hidden="1" x14ac:dyDescent="0.25">
      <c r="B819" s="74"/>
      <c r="C819" s="133"/>
      <c r="D819" s="133"/>
      <c r="E819" s="133"/>
      <c r="F819" s="133"/>
      <c r="H819" s="77"/>
      <c r="I819" s="14" t="s">
        <v>91</v>
      </c>
      <c r="J819" s="86"/>
      <c r="K819" s="86" t="str">
        <f>J818</f>
        <v xml:space="preserve">  </v>
      </c>
      <c r="M819" s="77"/>
      <c r="N819" s="14" t="s">
        <v>91</v>
      </c>
      <c r="O819" s="86"/>
      <c r="P819" s="92" t="str">
        <f>O818</f>
        <v xml:space="preserve">  </v>
      </c>
    </row>
    <row r="820" spans="2:16" ht="15.75" hidden="1" x14ac:dyDescent="0.25">
      <c r="B820" s="74"/>
      <c r="C820" s="133"/>
      <c r="D820" s="133"/>
      <c r="E820" s="133"/>
      <c r="F820" s="133"/>
      <c r="H820" s="77"/>
      <c r="J820" s="86"/>
      <c r="K820" s="86"/>
      <c r="M820" s="77"/>
      <c r="O820" s="86"/>
      <c r="P820" s="92"/>
    </row>
    <row r="821" spans="2:16" ht="15.75" hidden="1" x14ac:dyDescent="0.25">
      <c r="B821" s="74"/>
      <c r="C821" s="81"/>
      <c r="D821" s="81"/>
      <c r="E821" s="81"/>
      <c r="F821" s="81"/>
      <c r="H821" s="77"/>
      <c r="J821" s="86"/>
      <c r="K821" s="86"/>
      <c r="M821" s="77"/>
      <c r="O821" s="86"/>
      <c r="P821" s="92"/>
    </row>
    <row r="822" spans="2:16" ht="15.75" hidden="1" x14ac:dyDescent="0.25">
      <c r="B822" s="70" t="str">
        <f>B818</f>
        <v xml:space="preserve">  </v>
      </c>
      <c r="C822" s="14" t="s">
        <v>106</v>
      </c>
      <c r="E822" s="86" t="str">
        <f>IFERROR(VLOOKUP(B822,Calculations!$G$10:$W$448,17,FALSE),0)</f>
        <v xml:space="preserve">  </v>
      </c>
      <c r="F822" s="86"/>
      <c r="H822" s="133" t="s">
        <v>34</v>
      </c>
      <c r="I822" s="133"/>
      <c r="J822" s="133"/>
      <c r="K822" s="133"/>
      <c r="M822" s="14" t="s">
        <v>105</v>
      </c>
      <c r="O822" s="86" t="str">
        <f>E822</f>
        <v xml:space="preserve">  </v>
      </c>
      <c r="P822" s="92"/>
    </row>
    <row r="823" spans="2:16" ht="15.75" hidden="1" x14ac:dyDescent="0.25">
      <c r="B823" s="75"/>
      <c r="C823" s="82"/>
      <c r="D823" s="76" t="s">
        <v>31</v>
      </c>
      <c r="E823" s="89"/>
      <c r="F823" s="89" t="str">
        <f>E822</f>
        <v xml:space="preserve">  </v>
      </c>
      <c r="G823" s="76"/>
      <c r="H823" s="134"/>
      <c r="I823" s="134"/>
      <c r="J823" s="134"/>
      <c r="K823" s="134"/>
      <c r="L823" s="76"/>
      <c r="M823" s="82"/>
      <c r="N823" s="76" t="s">
        <v>31</v>
      </c>
      <c r="O823" s="89"/>
      <c r="P823" s="90" t="str">
        <f>O822</f>
        <v xml:space="preserve">  </v>
      </c>
    </row>
    <row r="824" spans="2:16" ht="15.75" hidden="1" x14ac:dyDescent="0.25">
      <c r="B824" s="60" t="str">
        <f>IFERROR(IF(EOMONTH(B822,1)&gt;Questionnaire!$I$9,"  ",EOMONTH(B822,1)),"  ")</f>
        <v xml:space="preserve">  </v>
      </c>
      <c r="C824" s="61" t="s">
        <v>32</v>
      </c>
      <c r="D824" s="61"/>
      <c r="E824" s="84">
        <f>IFERROR(-VLOOKUP(B824,Calculations!$G$10:$N$448,8,FALSE),0)</f>
        <v>0</v>
      </c>
      <c r="F824" s="84"/>
      <c r="G824" s="61"/>
      <c r="H824" s="61" t="s">
        <v>102</v>
      </c>
      <c r="I824" s="61"/>
      <c r="J824" s="84">
        <f>K826</f>
        <v>0</v>
      </c>
      <c r="K824" s="84"/>
      <c r="L824" s="61"/>
      <c r="M824" s="61" t="s">
        <v>102</v>
      </c>
      <c r="N824" s="68"/>
      <c r="O824" s="84">
        <f>J824</f>
        <v>0</v>
      </c>
      <c r="P824" s="91"/>
    </row>
    <row r="825" spans="2:16" ht="15.75" hidden="1" x14ac:dyDescent="0.25">
      <c r="B825" s="74"/>
      <c r="C825" s="14" t="s">
        <v>33</v>
      </c>
      <c r="E825" s="86" t="str">
        <f>IFERROR(VLOOKUP(B824,Calculations!$G$10:$M$448,7,FALSE),0)</f>
        <v xml:space="preserve">  </v>
      </c>
      <c r="F825" s="86"/>
      <c r="H825" s="14" t="s">
        <v>35</v>
      </c>
      <c r="J825" s="86" t="str">
        <f>K827</f>
        <v xml:space="preserve">  </v>
      </c>
      <c r="K825" s="86"/>
      <c r="M825" s="14" t="s">
        <v>94</v>
      </c>
      <c r="N825" s="73"/>
      <c r="O825" s="86" t="str">
        <f>J825</f>
        <v xml:space="preserve">  </v>
      </c>
      <c r="P825" s="92"/>
    </row>
    <row r="826" spans="2:16" ht="15.75" hidden="1" x14ac:dyDescent="0.25">
      <c r="B826" s="74"/>
      <c r="C826" s="73"/>
      <c r="D826" s="14" t="s">
        <v>31</v>
      </c>
      <c r="E826" s="86"/>
      <c r="F826" s="86">
        <f>IFERROR(E824+E825,0)</f>
        <v>0</v>
      </c>
      <c r="H826" s="73"/>
      <c r="I826" s="14" t="s">
        <v>32</v>
      </c>
      <c r="J826" s="86"/>
      <c r="K826" s="86">
        <f>E824</f>
        <v>0</v>
      </c>
      <c r="M826" s="72"/>
      <c r="N826" s="14" t="s">
        <v>31</v>
      </c>
      <c r="O826" s="86"/>
      <c r="P826" s="92">
        <f>F826</f>
        <v>0</v>
      </c>
    </row>
    <row r="827" spans="2:16" ht="15.75" hidden="1" x14ac:dyDescent="0.25">
      <c r="B827" s="74"/>
      <c r="C827" s="73"/>
      <c r="E827" s="86"/>
      <c r="F827" s="86"/>
      <c r="H827" s="73"/>
      <c r="I827" s="14" t="s">
        <v>33</v>
      </c>
      <c r="J827" s="86"/>
      <c r="K827" s="86" t="str">
        <f>E825</f>
        <v xml:space="preserve">  </v>
      </c>
      <c r="M827" s="72"/>
      <c r="N827" s="73"/>
      <c r="O827" s="86"/>
      <c r="P827" s="92"/>
    </row>
    <row r="828" spans="2:16" ht="15.75" hidden="1" x14ac:dyDescent="0.25">
      <c r="B828" s="74"/>
      <c r="C828" s="73"/>
      <c r="E828" s="86"/>
      <c r="F828" s="86"/>
      <c r="H828" s="73"/>
      <c r="J828" s="86"/>
      <c r="K828" s="86"/>
      <c r="M828" s="72"/>
      <c r="N828" s="73"/>
      <c r="O828" s="86"/>
      <c r="P828" s="92"/>
    </row>
    <row r="829" spans="2:16" ht="15.75" hidden="1" x14ac:dyDescent="0.25">
      <c r="B829" s="70" t="str">
        <f>B824</f>
        <v xml:space="preserve">  </v>
      </c>
      <c r="C829" s="133" t="s">
        <v>34</v>
      </c>
      <c r="D829" s="133"/>
      <c r="E829" s="133"/>
      <c r="F829" s="133"/>
      <c r="H829" s="14" t="s">
        <v>103</v>
      </c>
      <c r="J829" s="86" t="str">
        <f>IFERROR(VLOOKUP(B829,Calculations!$Z$10:$AB$448,3,FALSE),0)</f>
        <v xml:space="preserve">  </v>
      </c>
      <c r="K829" s="86"/>
      <c r="M829" s="14" t="s">
        <v>104</v>
      </c>
      <c r="O829" s="86" t="str">
        <f>J829</f>
        <v xml:space="preserve">  </v>
      </c>
      <c r="P829" s="92"/>
    </row>
    <row r="830" spans="2:16" ht="15.75" hidden="1" x14ac:dyDescent="0.25">
      <c r="B830" s="74"/>
      <c r="C830" s="133"/>
      <c r="D830" s="133"/>
      <c r="E830" s="133"/>
      <c r="F830" s="133"/>
      <c r="H830" s="77"/>
      <c r="I830" s="14" t="s">
        <v>91</v>
      </c>
      <c r="J830" s="86"/>
      <c r="K830" s="86" t="str">
        <f>J829</f>
        <v xml:space="preserve">  </v>
      </c>
      <c r="M830" s="77"/>
      <c r="N830" s="14" t="s">
        <v>91</v>
      </c>
      <c r="O830" s="86"/>
      <c r="P830" s="92" t="str">
        <f>O829</f>
        <v xml:space="preserve">  </v>
      </c>
    </row>
    <row r="831" spans="2:16" ht="15.75" hidden="1" x14ac:dyDescent="0.25">
      <c r="B831" s="74"/>
      <c r="C831" s="133"/>
      <c r="D831" s="133"/>
      <c r="E831" s="133"/>
      <c r="F831" s="133"/>
      <c r="H831" s="77"/>
      <c r="J831" s="86"/>
      <c r="K831" s="86"/>
      <c r="M831" s="77"/>
      <c r="O831" s="86"/>
      <c r="P831" s="92"/>
    </row>
    <row r="832" spans="2:16" ht="15.75" hidden="1" x14ac:dyDescent="0.25">
      <c r="B832" s="74"/>
      <c r="C832" s="81"/>
      <c r="D832" s="81"/>
      <c r="E832" s="81"/>
      <c r="F832" s="81"/>
      <c r="H832" s="77"/>
      <c r="J832" s="86"/>
      <c r="K832" s="86"/>
      <c r="M832" s="77"/>
      <c r="O832" s="86"/>
      <c r="P832" s="92"/>
    </row>
    <row r="833" spans="2:16" ht="15.75" hidden="1" x14ac:dyDescent="0.25">
      <c r="B833" s="70" t="str">
        <f>B829</f>
        <v xml:space="preserve">  </v>
      </c>
      <c r="C833" s="14" t="s">
        <v>106</v>
      </c>
      <c r="E833" s="86" t="str">
        <f>IFERROR(VLOOKUP(B833,Calculations!$G$10:$W$448,17,FALSE),0)</f>
        <v xml:space="preserve">  </v>
      </c>
      <c r="F833" s="86"/>
      <c r="H833" s="133" t="s">
        <v>34</v>
      </c>
      <c r="I833" s="133"/>
      <c r="J833" s="133"/>
      <c r="K833" s="133"/>
      <c r="M833" s="14" t="s">
        <v>105</v>
      </c>
      <c r="O833" s="86" t="str">
        <f>E833</f>
        <v xml:space="preserve">  </v>
      </c>
      <c r="P833" s="92"/>
    </row>
    <row r="834" spans="2:16" ht="15.75" hidden="1" x14ac:dyDescent="0.25">
      <c r="B834" s="75"/>
      <c r="C834" s="82"/>
      <c r="D834" s="76" t="s">
        <v>31</v>
      </c>
      <c r="E834" s="89"/>
      <c r="F834" s="89" t="str">
        <f>E833</f>
        <v xml:space="preserve">  </v>
      </c>
      <c r="G834" s="76"/>
      <c r="H834" s="134"/>
      <c r="I834" s="134"/>
      <c r="J834" s="134"/>
      <c r="K834" s="134"/>
      <c r="L834" s="76"/>
      <c r="M834" s="82"/>
      <c r="N834" s="76" t="s">
        <v>31</v>
      </c>
      <c r="O834" s="89"/>
      <c r="P834" s="90" t="str">
        <f>O833</f>
        <v xml:space="preserve">  </v>
      </c>
    </row>
    <row r="835" spans="2:16" ht="15.75" hidden="1" x14ac:dyDescent="0.25">
      <c r="B835" s="60" t="str">
        <f>IFERROR(IF(EOMONTH(B833,1)&gt;Questionnaire!$I$9,"  ",EOMONTH(B833,1)),"  ")</f>
        <v xml:space="preserve">  </v>
      </c>
      <c r="C835" s="61" t="s">
        <v>32</v>
      </c>
      <c r="D835" s="61"/>
      <c r="E835" s="84">
        <f>IFERROR(-VLOOKUP(B835,Calculations!$G$10:$N$448,8,FALSE),0)</f>
        <v>0</v>
      </c>
      <c r="F835" s="84"/>
      <c r="G835" s="61"/>
      <c r="H835" s="61" t="s">
        <v>102</v>
      </c>
      <c r="I835" s="61"/>
      <c r="J835" s="84">
        <f>K837</f>
        <v>0</v>
      </c>
      <c r="K835" s="84"/>
      <c r="L835" s="61"/>
      <c r="M835" s="61" t="s">
        <v>102</v>
      </c>
      <c r="N835" s="68"/>
      <c r="O835" s="84">
        <f>J835</f>
        <v>0</v>
      </c>
      <c r="P835" s="91"/>
    </row>
    <row r="836" spans="2:16" ht="15.75" hidden="1" x14ac:dyDescent="0.25">
      <c r="B836" s="74"/>
      <c r="C836" s="14" t="s">
        <v>33</v>
      </c>
      <c r="E836" s="86" t="str">
        <f>IFERROR(VLOOKUP(B835,Calculations!$G$10:$M$448,7,FALSE),0)</f>
        <v xml:space="preserve">  </v>
      </c>
      <c r="F836" s="86"/>
      <c r="H836" s="14" t="s">
        <v>35</v>
      </c>
      <c r="J836" s="86" t="str">
        <f>K838</f>
        <v xml:space="preserve">  </v>
      </c>
      <c r="K836" s="86"/>
      <c r="M836" s="14" t="s">
        <v>94</v>
      </c>
      <c r="N836" s="73"/>
      <c r="O836" s="86" t="str">
        <f>J836</f>
        <v xml:space="preserve">  </v>
      </c>
      <c r="P836" s="92"/>
    </row>
    <row r="837" spans="2:16" ht="15.75" hidden="1" x14ac:dyDescent="0.25">
      <c r="B837" s="74"/>
      <c r="C837" s="73"/>
      <c r="D837" s="14" t="s">
        <v>31</v>
      </c>
      <c r="E837" s="86"/>
      <c r="F837" s="86">
        <f>IFERROR(E835+E836,0)</f>
        <v>0</v>
      </c>
      <c r="H837" s="73"/>
      <c r="I837" s="14" t="s">
        <v>32</v>
      </c>
      <c r="J837" s="86"/>
      <c r="K837" s="86">
        <f>E835</f>
        <v>0</v>
      </c>
      <c r="M837" s="72"/>
      <c r="N837" s="14" t="s">
        <v>31</v>
      </c>
      <c r="O837" s="86"/>
      <c r="P837" s="92">
        <f>F837</f>
        <v>0</v>
      </c>
    </row>
    <row r="838" spans="2:16" ht="15.75" hidden="1" x14ac:dyDescent="0.25">
      <c r="B838" s="74"/>
      <c r="C838" s="73"/>
      <c r="E838" s="86"/>
      <c r="F838" s="86"/>
      <c r="H838" s="73"/>
      <c r="I838" s="14" t="s">
        <v>33</v>
      </c>
      <c r="J838" s="86"/>
      <c r="K838" s="86" t="str">
        <f>E836</f>
        <v xml:space="preserve">  </v>
      </c>
      <c r="M838" s="72"/>
      <c r="N838" s="73"/>
      <c r="O838" s="86"/>
      <c r="P838" s="92"/>
    </row>
    <row r="839" spans="2:16" ht="15.75" hidden="1" x14ac:dyDescent="0.25">
      <c r="B839" s="74"/>
      <c r="C839" s="73"/>
      <c r="E839" s="86"/>
      <c r="F839" s="86"/>
      <c r="H839" s="73"/>
      <c r="J839" s="86"/>
      <c r="K839" s="86"/>
      <c r="M839" s="72"/>
      <c r="N839" s="73"/>
      <c r="O839" s="86"/>
      <c r="P839" s="92"/>
    </row>
    <row r="840" spans="2:16" ht="15.75" hidden="1" x14ac:dyDescent="0.25">
      <c r="B840" s="70" t="str">
        <f>B835</f>
        <v xml:space="preserve">  </v>
      </c>
      <c r="C840" s="133" t="s">
        <v>34</v>
      </c>
      <c r="D840" s="133"/>
      <c r="E840" s="133"/>
      <c r="F840" s="133"/>
      <c r="H840" s="14" t="s">
        <v>103</v>
      </c>
      <c r="J840" s="86" t="str">
        <f>IFERROR(VLOOKUP(B840,Calculations!$Z$10:$AB$448,3,FALSE),0)</f>
        <v xml:space="preserve">  </v>
      </c>
      <c r="K840" s="86"/>
      <c r="M840" s="14" t="s">
        <v>104</v>
      </c>
      <c r="O840" s="86" t="str">
        <f>J840</f>
        <v xml:space="preserve">  </v>
      </c>
      <c r="P840" s="92"/>
    </row>
    <row r="841" spans="2:16" ht="15.75" hidden="1" x14ac:dyDescent="0.25">
      <c r="B841" s="74"/>
      <c r="C841" s="133"/>
      <c r="D841" s="133"/>
      <c r="E841" s="133"/>
      <c r="F841" s="133"/>
      <c r="H841" s="77"/>
      <c r="I841" s="14" t="s">
        <v>91</v>
      </c>
      <c r="J841" s="86"/>
      <c r="K841" s="86" t="str">
        <f>J840</f>
        <v xml:space="preserve">  </v>
      </c>
      <c r="M841" s="77"/>
      <c r="N841" s="14" t="s">
        <v>91</v>
      </c>
      <c r="O841" s="86"/>
      <c r="P841" s="92" t="str">
        <f>O840</f>
        <v xml:space="preserve">  </v>
      </c>
    </row>
    <row r="842" spans="2:16" ht="15.75" hidden="1" x14ac:dyDescent="0.25">
      <c r="B842" s="74"/>
      <c r="C842" s="133"/>
      <c r="D842" s="133"/>
      <c r="E842" s="133"/>
      <c r="F842" s="133"/>
      <c r="H842" s="77"/>
      <c r="J842" s="86"/>
      <c r="K842" s="86"/>
      <c r="M842" s="77"/>
      <c r="O842" s="86"/>
      <c r="P842" s="92"/>
    </row>
    <row r="843" spans="2:16" ht="15.75" hidden="1" x14ac:dyDescent="0.25">
      <c r="B843" s="74"/>
      <c r="C843" s="81"/>
      <c r="D843" s="81"/>
      <c r="E843" s="81"/>
      <c r="F843" s="81"/>
      <c r="H843" s="77"/>
      <c r="J843" s="86"/>
      <c r="K843" s="86"/>
      <c r="M843" s="77"/>
      <c r="O843" s="86"/>
      <c r="P843" s="92"/>
    </row>
    <row r="844" spans="2:16" ht="15.75" hidden="1" x14ac:dyDescent="0.25">
      <c r="B844" s="70" t="str">
        <f>B840</f>
        <v xml:space="preserve">  </v>
      </c>
      <c r="C844" s="14" t="s">
        <v>106</v>
      </c>
      <c r="E844" s="86" t="str">
        <f>IFERROR(VLOOKUP(B844,Calculations!$G$10:$W$448,17,FALSE),0)</f>
        <v xml:space="preserve">  </v>
      </c>
      <c r="F844" s="86"/>
      <c r="H844" s="133" t="s">
        <v>34</v>
      </c>
      <c r="I844" s="133"/>
      <c r="J844" s="133"/>
      <c r="K844" s="133"/>
      <c r="M844" s="14" t="s">
        <v>105</v>
      </c>
      <c r="O844" s="86" t="str">
        <f>E844</f>
        <v xml:space="preserve">  </v>
      </c>
      <c r="P844" s="92"/>
    </row>
    <row r="845" spans="2:16" ht="15.75" hidden="1" x14ac:dyDescent="0.25">
      <c r="B845" s="75"/>
      <c r="C845" s="82"/>
      <c r="D845" s="76" t="s">
        <v>31</v>
      </c>
      <c r="E845" s="89"/>
      <c r="F845" s="89" t="str">
        <f>E844</f>
        <v xml:space="preserve">  </v>
      </c>
      <c r="G845" s="76"/>
      <c r="H845" s="134"/>
      <c r="I845" s="134"/>
      <c r="J845" s="134"/>
      <c r="K845" s="134"/>
      <c r="L845" s="76"/>
      <c r="M845" s="82"/>
      <c r="N845" s="76" t="s">
        <v>31</v>
      </c>
      <c r="O845" s="89"/>
      <c r="P845" s="90" t="str">
        <f>O844</f>
        <v xml:space="preserve">  </v>
      </c>
    </row>
    <row r="846" spans="2:16" ht="15.75" hidden="1" x14ac:dyDescent="0.25">
      <c r="B846" s="60" t="str">
        <f>IFERROR(IF(EOMONTH(B844,1)&gt;Questionnaire!$I$9,"  ",EOMONTH(B844,1)),"  ")</f>
        <v xml:space="preserve">  </v>
      </c>
      <c r="C846" s="61" t="s">
        <v>32</v>
      </c>
      <c r="D846" s="61"/>
      <c r="E846" s="84">
        <f>IFERROR(-VLOOKUP(B846,Calculations!$G$10:$N$448,8,FALSE),0)</f>
        <v>0</v>
      </c>
      <c r="F846" s="84"/>
      <c r="G846" s="61"/>
      <c r="H846" s="61" t="s">
        <v>102</v>
      </c>
      <c r="I846" s="61"/>
      <c r="J846" s="84">
        <f>K848</f>
        <v>0</v>
      </c>
      <c r="K846" s="84"/>
      <c r="L846" s="61"/>
      <c r="M846" s="61" t="s">
        <v>102</v>
      </c>
      <c r="N846" s="68"/>
      <c r="O846" s="84">
        <f>J846</f>
        <v>0</v>
      </c>
      <c r="P846" s="91"/>
    </row>
    <row r="847" spans="2:16" ht="15.75" hidden="1" x14ac:dyDescent="0.25">
      <c r="B847" s="74"/>
      <c r="C847" s="14" t="s">
        <v>33</v>
      </c>
      <c r="E847" s="86" t="str">
        <f>IFERROR(VLOOKUP(B846,Calculations!$G$10:$M$448,7,FALSE),0)</f>
        <v xml:space="preserve">  </v>
      </c>
      <c r="F847" s="86"/>
      <c r="H847" s="14" t="s">
        <v>35</v>
      </c>
      <c r="J847" s="86" t="str">
        <f>K849</f>
        <v xml:space="preserve">  </v>
      </c>
      <c r="K847" s="86"/>
      <c r="M847" s="14" t="s">
        <v>94</v>
      </c>
      <c r="N847" s="73"/>
      <c r="O847" s="86" t="str">
        <f>J847</f>
        <v xml:space="preserve">  </v>
      </c>
      <c r="P847" s="92"/>
    </row>
    <row r="848" spans="2:16" ht="15.75" hidden="1" x14ac:dyDescent="0.25">
      <c r="B848" s="74"/>
      <c r="C848" s="73"/>
      <c r="D848" s="14" t="s">
        <v>31</v>
      </c>
      <c r="E848" s="86"/>
      <c r="F848" s="86">
        <f>IFERROR(E846+E847,0)</f>
        <v>0</v>
      </c>
      <c r="H848" s="73"/>
      <c r="I848" s="14" t="s">
        <v>32</v>
      </c>
      <c r="J848" s="86"/>
      <c r="K848" s="86">
        <f>E846</f>
        <v>0</v>
      </c>
      <c r="M848" s="72"/>
      <c r="N848" s="14" t="s">
        <v>31</v>
      </c>
      <c r="O848" s="86"/>
      <c r="P848" s="92">
        <f>F848</f>
        <v>0</v>
      </c>
    </row>
    <row r="849" spans="2:16" ht="15.75" hidden="1" x14ac:dyDescent="0.25">
      <c r="B849" s="74"/>
      <c r="C849" s="73"/>
      <c r="E849" s="86"/>
      <c r="F849" s="86"/>
      <c r="H849" s="73"/>
      <c r="I849" s="14" t="s">
        <v>33</v>
      </c>
      <c r="J849" s="86"/>
      <c r="K849" s="86" t="str">
        <f>E847</f>
        <v xml:space="preserve">  </v>
      </c>
      <c r="M849" s="72"/>
      <c r="N849" s="73"/>
      <c r="O849" s="86"/>
      <c r="P849" s="92"/>
    </row>
    <row r="850" spans="2:16" ht="15.75" hidden="1" x14ac:dyDescent="0.25">
      <c r="B850" s="74"/>
      <c r="C850" s="73"/>
      <c r="E850" s="86"/>
      <c r="F850" s="86"/>
      <c r="H850" s="73"/>
      <c r="J850" s="86"/>
      <c r="K850" s="86"/>
      <c r="M850" s="72"/>
      <c r="N850" s="73"/>
      <c r="O850" s="86"/>
      <c r="P850" s="92"/>
    </row>
    <row r="851" spans="2:16" ht="15.75" hidden="1" x14ac:dyDescent="0.25">
      <c r="B851" s="70" t="str">
        <f>B846</f>
        <v xml:space="preserve">  </v>
      </c>
      <c r="C851" s="133" t="s">
        <v>34</v>
      </c>
      <c r="D851" s="133"/>
      <c r="E851" s="133"/>
      <c r="F851" s="133"/>
      <c r="H851" s="14" t="s">
        <v>103</v>
      </c>
      <c r="J851" s="86" t="str">
        <f>IFERROR(VLOOKUP(B851,Calculations!$Z$10:$AB$448,3,FALSE),0)</f>
        <v xml:space="preserve">  </v>
      </c>
      <c r="K851" s="86"/>
      <c r="M851" s="14" t="s">
        <v>104</v>
      </c>
      <c r="O851" s="86" t="str">
        <f>J851</f>
        <v xml:space="preserve">  </v>
      </c>
      <c r="P851" s="92"/>
    </row>
    <row r="852" spans="2:16" ht="15.75" hidden="1" x14ac:dyDescent="0.25">
      <c r="B852" s="74"/>
      <c r="C852" s="133"/>
      <c r="D852" s="133"/>
      <c r="E852" s="133"/>
      <c r="F852" s="133"/>
      <c r="H852" s="77"/>
      <c r="I852" s="14" t="s">
        <v>91</v>
      </c>
      <c r="J852" s="86"/>
      <c r="K852" s="86" t="str">
        <f>J851</f>
        <v xml:space="preserve">  </v>
      </c>
      <c r="M852" s="77"/>
      <c r="N852" s="14" t="s">
        <v>91</v>
      </c>
      <c r="O852" s="86"/>
      <c r="P852" s="92" t="str">
        <f>O851</f>
        <v xml:space="preserve">  </v>
      </c>
    </row>
    <row r="853" spans="2:16" ht="15.75" hidden="1" x14ac:dyDescent="0.25">
      <c r="B853" s="74"/>
      <c r="C853" s="133"/>
      <c r="D853" s="133"/>
      <c r="E853" s="133"/>
      <c r="F853" s="133"/>
      <c r="H853" s="77"/>
      <c r="J853" s="86"/>
      <c r="K853" s="86"/>
      <c r="M853" s="77"/>
      <c r="O853" s="86"/>
      <c r="P853" s="92"/>
    </row>
    <row r="854" spans="2:16" ht="15.75" hidden="1" x14ac:dyDescent="0.25">
      <c r="B854" s="74"/>
      <c r="C854" s="81"/>
      <c r="D854" s="81"/>
      <c r="E854" s="81"/>
      <c r="F854" s="81"/>
      <c r="H854" s="77"/>
      <c r="J854" s="86"/>
      <c r="K854" s="86"/>
      <c r="M854" s="77"/>
      <c r="O854" s="86"/>
      <c r="P854" s="92"/>
    </row>
    <row r="855" spans="2:16" ht="15.75" hidden="1" x14ac:dyDescent="0.25">
      <c r="B855" s="70" t="str">
        <f>B851</f>
        <v xml:space="preserve">  </v>
      </c>
      <c r="C855" s="14" t="s">
        <v>106</v>
      </c>
      <c r="E855" s="86" t="str">
        <f>IFERROR(VLOOKUP(B855,Calculations!$G$10:$W$448,17,FALSE),0)</f>
        <v xml:space="preserve">  </v>
      </c>
      <c r="F855" s="86"/>
      <c r="H855" s="133" t="s">
        <v>34</v>
      </c>
      <c r="I855" s="133"/>
      <c r="J855" s="133"/>
      <c r="K855" s="133"/>
      <c r="M855" s="14" t="s">
        <v>105</v>
      </c>
      <c r="O855" s="86" t="str">
        <f>E855</f>
        <v xml:space="preserve">  </v>
      </c>
      <c r="P855" s="92"/>
    </row>
    <row r="856" spans="2:16" ht="15.75" hidden="1" x14ac:dyDescent="0.25">
      <c r="B856" s="75"/>
      <c r="C856" s="82"/>
      <c r="D856" s="76" t="s">
        <v>31</v>
      </c>
      <c r="E856" s="89"/>
      <c r="F856" s="89" t="str">
        <f>E855</f>
        <v xml:space="preserve">  </v>
      </c>
      <c r="G856" s="76"/>
      <c r="H856" s="134"/>
      <c r="I856" s="134"/>
      <c r="J856" s="134"/>
      <c r="K856" s="134"/>
      <c r="L856" s="76"/>
      <c r="M856" s="82"/>
      <c r="N856" s="76" t="s">
        <v>31</v>
      </c>
      <c r="O856" s="89"/>
      <c r="P856" s="90" t="str">
        <f>O855</f>
        <v xml:space="preserve">  </v>
      </c>
    </row>
    <row r="857" spans="2:16" ht="15.75" hidden="1" x14ac:dyDescent="0.25">
      <c r="B857" s="60" t="str">
        <f>IFERROR(IF(EOMONTH(B855,1)&gt;Questionnaire!$I$9,"  ",EOMONTH(B855,1)),"  ")</f>
        <v xml:space="preserve">  </v>
      </c>
      <c r="C857" s="61" t="s">
        <v>32</v>
      </c>
      <c r="D857" s="61"/>
      <c r="E857" s="84">
        <f>IFERROR(-VLOOKUP(B857,Calculations!$G$10:$N$448,8,FALSE),0)</f>
        <v>0</v>
      </c>
      <c r="F857" s="84"/>
      <c r="G857" s="61"/>
      <c r="H857" s="61" t="s">
        <v>102</v>
      </c>
      <c r="I857" s="61"/>
      <c r="J857" s="84">
        <f>K859</f>
        <v>0</v>
      </c>
      <c r="K857" s="84"/>
      <c r="L857" s="61"/>
      <c r="M857" s="61" t="s">
        <v>102</v>
      </c>
      <c r="N857" s="68"/>
      <c r="O857" s="84">
        <f>J857</f>
        <v>0</v>
      </c>
      <c r="P857" s="91"/>
    </row>
    <row r="858" spans="2:16" ht="15.75" hidden="1" x14ac:dyDescent="0.25">
      <c r="B858" s="74"/>
      <c r="C858" s="14" t="s">
        <v>33</v>
      </c>
      <c r="E858" s="86" t="str">
        <f>IFERROR(VLOOKUP(B857,Calculations!$G$10:$M$448,7,FALSE),0)</f>
        <v xml:space="preserve">  </v>
      </c>
      <c r="F858" s="86"/>
      <c r="H858" s="14" t="s">
        <v>35</v>
      </c>
      <c r="J858" s="86" t="str">
        <f>K860</f>
        <v xml:space="preserve">  </v>
      </c>
      <c r="K858" s="86"/>
      <c r="M858" s="14" t="s">
        <v>94</v>
      </c>
      <c r="N858" s="73"/>
      <c r="O858" s="86" t="str">
        <f>J858</f>
        <v xml:space="preserve">  </v>
      </c>
      <c r="P858" s="92"/>
    </row>
    <row r="859" spans="2:16" ht="15.75" hidden="1" x14ac:dyDescent="0.25">
      <c r="B859" s="74"/>
      <c r="C859" s="73"/>
      <c r="D859" s="14" t="s">
        <v>31</v>
      </c>
      <c r="E859" s="86"/>
      <c r="F859" s="86">
        <f>IFERROR(E857+E858,0)</f>
        <v>0</v>
      </c>
      <c r="H859" s="73"/>
      <c r="I859" s="14" t="s">
        <v>32</v>
      </c>
      <c r="J859" s="86"/>
      <c r="K859" s="86">
        <f>E857</f>
        <v>0</v>
      </c>
      <c r="M859" s="72"/>
      <c r="N859" s="14" t="s">
        <v>31</v>
      </c>
      <c r="O859" s="86"/>
      <c r="P859" s="92">
        <f>F859</f>
        <v>0</v>
      </c>
    </row>
    <row r="860" spans="2:16" ht="15.75" hidden="1" x14ac:dyDescent="0.25">
      <c r="B860" s="74"/>
      <c r="C860" s="73"/>
      <c r="E860" s="86"/>
      <c r="F860" s="86"/>
      <c r="H860" s="73"/>
      <c r="I860" s="14" t="s">
        <v>33</v>
      </c>
      <c r="J860" s="86"/>
      <c r="K860" s="86" t="str">
        <f>E858</f>
        <v xml:space="preserve">  </v>
      </c>
      <c r="M860" s="72"/>
      <c r="N860" s="73"/>
      <c r="O860" s="86"/>
      <c r="P860" s="92"/>
    </row>
    <row r="861" spans="2:16" ht="15.75" hidden="1" x14ac:dyDescent="0.25">
      <c r="B861" s="74"/>
      <c r="C861" s="73"/>
      <c r="E861" s="86"/>
      <c r="F861" s="86"/>
      <c r="H861" s="73"/>
      <c r="J861" s="86"/>
      <c r="K861" s="86"/>
      <c r="M861" s="72"/>
      <c r="N861" s="73"/>
      <c r="O861" s="86"/>
      <c r="P861" s="92"/>
    </row>
    <row r="862" spans="2:16" ht="15.75" hidden="1" x14ac:dyDescent="0.25">
      <c r="B862" s="70" t="str">
        <f>B857</f>
        <v xml:space="preserve">  </v>
      </c>
      <c r="C862" s="133" t="s">
        <v>34</v>
      </c>
      <c r="D862" s="133"/>
      <c r="E862" s="133"/>
      <c r="F862" s="133"/>
      <c r="H862" s="14" t="s">
        <v>103</v>
      </c>
      <c r="J862" s="86" t="str">
        <f>IFERROR(VLOOKUP(B862,Calculations!$Z$10:$AB$448,3,FALSE),0)</f>
        <v xml:space="preserve">  </v>
      </c>
      <c r="K862" s="86"/>
      <c r="M862" s="14" t="s">
        <v>104</v>
      </c>
      <c r="O862" s="86" t="str">
        <f>J862</f>
        <v xml:space="preserve">  </v>
      </c>
      <c r="P862" s="92"/>
    </row>
    <row r="863" spans="2:16" ht="15.75" hidden="1" x14ac:dyDescent="0.25">
      <c r="B863" s="74"/>
      <c r="C863" s="133"/>
      <c r="D863" s="133"/>
      <c r="E863" s="133"/>
      <c r="F863" s="133"/>
      <c r="H863" s="77"/>
      <c r="I863" s="14" t="s">
        <v>91</v>
      </c>
      <c r="J863" s="86"/>
      <c r="K863" s="86" t="str">
        <f>J862</f>
        <v xml:space="preserve">  </v>
      </c>
      <c r="M863" s="77"/>
      <c r="N863" s="14" t="s">
        <v>91</v>
      </c>
      <c r="O863" s="86"/>
      <c r="P863" s="92" t="str">
        <f>O862</f>
        <v xml:space="preserve">  </v>
      </c>
    </row>
    <row r="864" spans="2:16" ht="15.75" hidden="1" x14ac:dyDescent="0.25">
      <c r="B864" s="74"/>
      <c r="C864" s="133"/>
      <c r="D864" s="133"/>
      <c r="E864" s="133"/>
      <c r="F864" s="133"/>
      <c r="H864" s="77"/>
      <c r="J864" s="86"/>
      <c r="K864" s="86"/>
      <c r="M864" s="77"/>
      <c r="O864" s="86"/>
      <c r="P864" s="92"/>
    </row>
    <row r="865" spans="2:16" ht="15.75" hidden="1" x14ac:dyDescent="0.25">
      <c r="B865" s="74"/>
      <c r="C865" s="81"/>
      <c r="D865" s="81"/>
      <c r="E865" s="81"/>
      <c r="F865" s="81"/>
      <c r="H865" s="77"/>
      <c r="J865" s="86"/>
      <c r="K865" s="86"/>
      <c r="M865" s="77"/>
      <c r="O865" s="86"/>
      <c r="P865" s="92"/>
    </row>
    <row r="866" spans="2:16" ht="15.75" hidden="1" x14ac:dyDescent="0.25">
      <c r="B866" s="70" t="str">
        <f>B862</f>
        <v xml:space="preserve">  </v>
      </c>
      <c r="C866" s="14" t="s">
        <v>106</v>
      </c>
      <c r="E866" s="86" t="str">
        <f>IFERROR(VLOOKUP(B866,Calculations!$G$10:$W$448,17,FALSE),0)</f>
        <v xml:space="preserve">  </v>
      </c>
      <c r="F866" s="86"/>
      <c r="H866" s="133" t="s">
        <v>34</v>
      </c>
      <c r="I866" s="133"/>
      <c r="J866" s="133"/>
      <c r="K866" s="133"/>
      <c r="M866" s="14" t="s">
        <v>105</v>
      </c>
      <c r="O866" s="86" t="str">
        <f>E866</f>
        <v xml:space="preserve">  </v>
      </c>
      <c r="P866" s="92"/>
    </row>
    <row r="867" spans="2:16" ht="15.75" hidden="1" x14ac:dyDescent="0.25">
      <c r="B867" s="75"/>
      <c r="C867" s="82"/>
      <c r="D867" s="76" t="s">
        <v>31</v>
      </c>
      <c r="E867" s="89"/>
      <c r="F867" s="89" t="str">
        <f>E866</f>
        <v xml:space="preserve">  </v>
      </c>
      <c r="G867" s="76"/>
      <c r="H867" s="134"/>
      <c r="I867" s="134"/>
      <c r="J867" s="134"/>
      <c r="K867" s="134"/>
      <c r="L867" s="76"/>
      <c r="M867" s="82"/>
      <c r="N867" s="76" t="s">
        <v>31</v>
      </c>
      <c r="O867" s="89"/>
      <c r="P867" s="90" t="str">
        <f>O866</f>
        <v xml:space="preserve">  </v>
      </c>
    </row>
    <row r="868" spans="2:16" ht="15.75" hidden="1" x14ac:dyDescent="0.25">
      <c r="B868" s="60" t="str">
        <f>IFERROR(IF(EOMONTH(B866,1)&gt;Questionnaire!$I$9,"  ",EOMONTH(B866,1)),"  ")</f>
        <v xml:space="preserve">  </v>
      </c>
      <c r="C868" s="61" t="s">
        <v>32</v>
      </c>
      <c r="D868" s="61"/>
      <c r="E868" s="84">
        <f>IFERROR(-VLOOKUP(B868,Calculations!$G$10:$N$448,8,FALSE),0)</f>
        <v>0</v>
      </c>
      <c r="F868" s="84"/>
      <c r="G868" s="61"/>
      <c r="H868" s="61" t="s">
        <v>102</v>
      </c>
      <c r="I868" s="61"/>
      <c r="J868" s="84">
        <f>K960</f>
        <v>0</v>
      </c>
      <c r="K868" s="84"/>
      <c r="L868" s="61"/>
      <c r="M868" s="61" t="s">
        <v>102</v>
      </c>
      <c r="N868" s="68"/>
      <c r="O868" s="84">
        <f>J868</f>
        <v>0</v>
      </c>
      <c r="P868" s="91"/>
    </row>
    <row r="869" spans="2:16" ht="15.75" hidden="1" x14ac:dyDescent="0.25">
      <c r="B869" s="74"/>
      <c r="C869" s="14" t="s">
        <v>33</v>
      </c>
      <c r="E869" s="86" t="str">
        <f>IFERROR(VLOOKUP(B868,Calculations!$G$10:$M$448,7,FALSE),0)</f>
        <v xml:space="preserve">  </v>
      </c>
      <c r="F869" s="86"/>
      <c r="H869" s="14" t="s">
        <v>35</v>
      </c>
      <c r="J869" s="86">
        <f>K961</f>
        <v>0</v>
      </c>
      <c r="K869" s="86"/>
      <c r="M869" s="14" t="s">
        <v>94</v>
      </c>
      <c r="N869" s="73"/>
      <c r="O869" s="86">
        <f>J869</f>
        <v>0</v>
      </c>
      <c r="P869" s="92"/>
    </row>
    <row r="870" spans="2:16" ht="15.75" hidden="1" x14ac:dyDescent="0.25">
      <c r="B870" s="74"/>
      <c r="C870" s="73"/>
      <c r="D870" s="14" t="s">
        <v>31</v>
      </c>
      <c r="E870" s="86"/>
      <c r="F870" s="86">
        <f>IFERROR(E868+E869,0)</f>
        <v>0</v>
      </c>
      <c r="H870" s="73"/>
      <c r="I870" s="14" t="s">
        <v>32</v>
      </c>
      <c r="J870" s="86"/>
      <c r="K870" s="86">
        <f>E868</f>
        <v>0</v>
      </c>
      <c r="M870" s="72"/>
      <c r="N870" s="14" t="s">
        <v>31</v>
      </c>
      <c r="O870" s="86"/>
      <c r="P870" s="92">
        <f>F960</f>
        <v>0</v>
      </c>
    </row>
    <row r="871" spans="2:16" ht="15.75" hidden="1" x14ac:dyDescent="0.25">
      <c r="B871" s="74"/>
      <c r="C871" s="73"/>
      <c r="E871" s="86"/>
      <c r="F871" s="86"/>
      <c r="H871" s="73"/>
      <c r="I871" s="14" t="s">
        <v>33</v>
      </c>
      <c r="J871" s="86"/>
      <c r="K871" s="86" t="str">
        <f>E869</f>
        <v xml:space="preserve">  </v>
      </c>
      <c r="M871" s="72"/>
      <c r="N871" s="73"/>
      <c r="O871" s="86"/>
      <c r="P871" s="92"/>
    </row>
    <row r="872" spans="2:16" ht="15.75" hidden="1" x14ac:dyDescent="0.25">
      <c r="B872" s="74"/>
      <c r="C872" s="73"/>
      <c r="E872" s="86"/>
      <c r="F872" s="86"/>
      <c r="H872" s="73"/>
      <c r="J872" s="86"/>
      <c r="K872" s="86"/>
      <c r="M872" s="72"/>
      <c r="N872" s="73"/>
      <c r="O872" s="86"/>
      <c r="P872" s="92"/>
    </row>
    <row r="873" spans="2:16" ht="15.75" hidden="1" x14ac:dyDescent="0.25">
      <c r="B873" s="70" t="str">
        <f>B868</f>
        <v xml:space="preserve">  </v>
      </c>
      <c r="C873" s="133" t="s">
        <v>34</v>
      </c>
      <c r="D873" s="133"/>
      <c r="E873" s="133"/>
      <c r="F873" s="133"/>
      <c r="H873" s="14" t="s">
        <v>103</v>
      </c>
      <c r="J873" s="86">
        <f>IFERROR(VLOOKUP(B963,Calculations!$Z$10:$AB$448,3,FALSE),0)</f>
        <v>0</v>
      </c>
      <c r="K873" s="86"/>
      <c r="M873" s="14" t="s">
        <v>104</v>
      </c>
      <c r="O873" s="86">
        <f>J963</f>
        <v>0</v>
      </c>
      <c r="P873" s="92"/>
    </row>
    <row r="874" spans="2:16" ht="15.75" hidden="1" x14ac:dyDescent="0.25">
      <c r="B874" s="74"/>
      <c r="C874" s="133"/>
      <c r="D874" s="133"/>
      <c r="E874" s="133"/>
      <c r="F874" s="133"/>
      <c r="H874" s="77"/>
      <c r="I874" s="14" t="s">
        <v>91</v>
      </c>
      <c r="J874" s="86"/>
      <c r="K874" s="86">
        <f>J963</f>
        <v>0</v>
      </c>
      <c r="M874" s="77"/>
      <c r="N874" s="14" t="s">
        <v>91</v>
      </c>
      <c r="O874" s="86"/>
      <c r="P874" s="92">
        <f>O963</f>
        <v>0</v>
      </c>
    </row>
    <row r="875" spans="2:16" ht="15.75" hidden="1" x14ac:dyDescent="0.25">
      <c r="B875" s="74"/>
      <c r="C875" s="133"/>
      <c r="D875" s="133"/>
      <c r="E875" s="133"/>
      <c r="F875" s="133"/>
      <c r="H875" s="77"/>
      <c r="J875" s="86"/>
      <c r="K875" s="86"/>
      <c r="M875" s="77"/>
      <c r="O875" s="86"/>
      <c r="P875" s="92"/>
    </row>
    <row r="876" spans="2:16" ht="15.75" hidden="1" x14ac:dyDescent="0.25">
      <c r="B876" s="74"/>
      <c r="C876" s="81"/>
      <c r="D876" s="81"/>
      <c r="E876" s="81"/>
      <c r="F876" s="81"/>
      <c r="H876" s="77"/>
      <c r="J876" s="86"/>
      <c r="K876" s="86"/>
      <c r="M876" s="77"/>
      <c r="O876" s="86"/>
      <c r="P876" s="92"/>
    </row>
    <row r="877" spans="2:16" ht="15.75" hidden="1" x14ac:dyDescent="0.25">
      <c r="B877" s="70">
        <f>B963</f>
        <v>0</v>
      </c>
      <c r="C877" s="14" t="s">
        <v>106</v>
      </c>
      <c r="E877" s="86" t="str">
        <f>IFERROR(VLOOKUP(B967,Calculations!$G$10:$W$448,17,FALSE),0)</f>
        <v xml:space="preserve">  </v>
      </c>
      <c r="F877" s="86"/>
      <c r="H877" s="133" t="s">
        <v>34</v>
      </c>
      <c r="I877" s="133"/>
      <c r="J877" s="133"/>
      <c r="K877" s="133"/>
      <c r="M877" s="14" t="s">
        <v>105</v>
      </c>
      <c r="O877" s="86">
        <f>E967</f>
        <v>0</v>
      </c>
      <c r="P877" s="92"/>
    </row>
    <row r="878" spans="2:16" ht="15.75" hidden="1" x14ac:dyDescent="0.25">
      <c r="B878" s="75"/>
      <c r="C878" s="82"/>
      <c r="D878" s="76" t="s">
        <v>31</v>
      </c>
      <c r="E878" s="89"/>
      <c r="F878" s="89">
        <f>E967</f>
        <v>0</v>
      </c>
      <c r="G878" s="76"/>
      <c r="H878" s="134"/>
      <c r="I878" s="134"/>
      <c r="J878" s="134"/>
      <c r="K878" s="134"/>
      <c r="L878" s="76"/>
      <c r="M878" s="82"/>
      <c r="N878" s="76" t="s">
        <v>31</v>
      </c>
      <c r="O878" s="89"/>
      <c r="P878" s="90">
        <f>O967</f>
        <v>0</v>
      </c>
    </row>
    <row r="879" spans="2:16" ht="15.75" hidden="1" x14ac:dyDescent="0.25">
      <c r="B879" s="60" t="str">
        <f>IFERROR(IF(EOMONTH(B967,1)&gt;Questionnaire!$I$9,"  ",EOMONTH(B967,1)),"  ")</f>
        <v xml:space="preserve">  </v>
      </c>
      <c r="C879" s="61" t="s">
        <v>32</v>
      </c>
      <c r="D879" s="61"/>
      <c r="E879" s="84">
        <f>IFERROR(-VLOOKUP(B969,Calculations!$G$10:$N$448,8,FALSE),0)</f>
        <v>0</v>
      </c>
      <c r="F879" s="84"/>
      <c r="G879" s="61"/>
      <c r="H879" s="61" t="s">
        <v>102</v>
      </c>
      <c r="I879" s="61"/>
      <c r="J879" s="84">
        <f>K881</f>
        <v>0</v>
      </c>
      <c r="K879" s="84"/>
      <c r="L879" s="61"/>
      <c r="M879" s="61" t="s">
        <v>102</v>
      </c>
      <c r="N879" s="68"/>
      <c r="O879" s="84">
        <f>J969</f>
        <v>0</v>
      </c>
      <c r="P879" s="91"/>
    </row>
    <row r="880" spans="2:16" ht="15.75" hidden="1" x14ac:dyDescent="0.25">
      <c r="B880" s="74"/>
      <c r="C880" s="14" t="s">
        <v>33</v>
      </c>
      <c r="E880" s="86">
        <f>IFERROR(VLOOKUP(B969,Calculations!$G$10:$M$448,7,FALSE),0)</f>
        <v>0</v>
      </c>
      <c r="F880" s="86"/>
      <c r="H880" s="14" t="s">
        <v>35</v>
      </c>
      <c r="J880" s="86">
        <f>K882</f>
        <v>0</v>
      </c>
      <c r="K880" s="86"/>
      <c r="M880" s="14" t="s">
        <v>94</v>
      </c>
      <c r="N880" s="73"/>
      <c r="O880" s="86">
        <f>J880</f>
        <v>0</v>
      </c>
      <c r="P880" s="92"/>
    </row>
    <row r="881" spans="2:16" ht="15.75" hidden="1" x14ac:dyDescent="0.25">
      <c r="B881" s="74"/>
      <c r="C881" s="73"/>
      <c r="D881" s="14" t="s">
        <v>31</v>
      </c>
      <c r="E881" s="86"/>
      <c r="F881" s="86">
        <f>IFERROR(E969+E880,0)</f>
        <v>0</v>
      </c>
      <c r="H881" s="73"/>
      <c r="I881" s="14" t="s">
        <v>32</v>
      </c>
      <c r="J881" s="86"/>
      <c r="K881" s="86">
        <f>E969</f>
        <v>0</v>
      </c>
      <c r="M881" s="72"/>
      <c r="N881" s="14" t="s">
        <v>31</v>
      </c>
      <c r="O881" s="86"/>
      <c r="P881" s="92">
        <f>F881</f>
        <v>0</v>
      </c>
    </row>
    <row r="882" spans="2:16" ht="15.75" hidden="1" x14ac:dyDescent="0.25">
      <c r="B882" s="74"/>
      <c r="C882" s="73"/>
      <c r="E882" s="86"/>
      <c r="F882" s="86"/>
      <c r="H882" s="73"/>
      <c r="I882" s="14" t="s">
        <v>33</v>
      </c>
      <c r="J882" s="86"/>
      <c r="K882" s="86">
        <f>E880</f>
        <v>0</v>
      </c>
      <c r="M882" s="72"/>
      <c r="N882" s="73"/>
      <c r="O882" s="86"/>
      <c r="P882" s="92"/>
    </row>
    <row r="883" spans="2:16" ht="15.75" hidden="1" x14ac:dyDescent="0.25">
      <c r="B883" s="74"/>
      <c r="C883" s="73"/>
      <c r="E883" s="86"/>
      <c r="F883" s="86"/>
      <c r="H883" s="73"/>
      <c r="J883" s="86"/>
      <c r="K883" s="86"/>
      <c r="M883" s="72"/>
      <c r="N883" s="73"/>
      <c r="O883" s="86"/>
      <c r="P883" s="92"/>
    </row>
    <row r="884" spans="2:16" ht="15.75" hidden="1" x14ac:dyDescent="0.25">
      <c r="B884" s="70">
        <f>B969</f>
        <v>0</v>
      </c>
      <c r="C884" s="133" t="s">
        <v>34</v>
      </c>
      <c r="D884" s="133"/>
      <c r="E884" s="133"/>
      <c r="F884" s="133"/>
      <c r="H884" s="14" t="s">
        <v>103</v>
      </c>
      <c r="J884" s="86">
        <f>IFERROR(VLOOKUP(B884,Calculations!$Z$10:$AB$448,3,FALSE),0)</f>
        <v>0</v>
      </c>
      <c r="K884" s="86"/>
      <c r="M884" s="14" t="s">
        <v>104</v>
      </c>
      <c r="O884" s="86">
        <f>J884</f>
        <v>0</v>
      </c>
      <c r="P884" s="92"/>
    </row>
    <row r="885" spans="2:16" ht="15.75" hidden="1" x14ac:dyDescent="0.25">
      <c r="B885" s="74"/>
      <c r="C885" s="133"/>
      <c r="D885" s="133"/>
      <c r="E885" s="133"/>
      <c r="F885" s="133"/>
      <c r="H885" s="77"/>
      <c r="I885" s="14" t="s">
        <v>91</v>
      </c>
      <c r="J885" s="86"/>
      <c r="K885" s="86">
        <f>J884</f>
        <v>0</v>
      </c>
      <c r="M885" s="77"/>
      <c r="N885" s="14" t="s">
        <v>91</v>
      </c>
      <c r="O885" s="86"/>
      <c r="P885" s="92">
        <f>O884</f>
        <v>0</v>
      </c>
    </row>
    <row r="886" spans="2:16" ht="15.75" hidden="1" x14ac:dyDescent="0.25">
      <c r="B886" s="74"/>
      <c r="C886" s="133"/>
      <c r="D886" s="133"/>
      <c r="E886" s="133"/>
      <c r="F886" s="133"/>
      <c r="H886" s="77"/>
      <c r="J886" s="86"/>
      <c r="K886" s="86"/>
      <c r="M886" s="77"/>
      <c r="O886" s="86"/>
      <c r="P886" s="92"/>
    </row>
    <row r="887" spans="2:16" ht="15.75" hidden="1" x14ac:dyDescent="0.25">
      <c r="B887" s="74"/>
      <c r="C887" s="81"/>
      <c r="D887" s="81"/>
      <c r="E887" s="81"/>
      <c r="F887" s="81"/>
      <c r="H887" s="77"/>
      <c r="J887" s="86"/>
      <c r="K887" s="86"/>
      <c r="M887" s="77"/>
      <c r="O887" s="86"/>
      <c r="P887" s="92"/>
    </row>
    <row r="888" spans="2:16" ht="15.75" hidden="1" x14ac:dyDescent="0.25">
      <c r="B888" s="70">
        <f>B884</f>
        <v>0</v>
      </c>
      <c r="C888" s="14" t="s">
        <v>106</v>
      </c>
      <c r="E888" s="86">
        <f>IFERROR(VLOOKUP(B888,Calculations!$G$10:$W$448,17,FALSE),0)</f>
        <v>0</v>
      </c>
      <c r="F888" s="86"/>
      <c r="H888" s="133" t="s">
        <v>34</v>
      </c>
      <c r="I888" s="133"/>
      <c r="J888" s="133"/>
      <c r="K888" s="133"/>
      <c r="M888" s="14" t="s">
        <v>105</v>
      </c>
      <c r="O888" s="86">
        <f>E888</f>
        <v>0</v>
      </c>
      <c r="P888" s="92"/>
    </row>
    <row r="889" spans="2:16" ht="15.75" hidden="1" x14ac:dyDescent="0.25">
      <c r="B889" s="75"/>
      <c r="C889" s="82"/>
      <c r="D889" s="76" t="s">
        <v>31</v>
      </c>
      <c r="E889" s="89"/>
      <c r="F889" s="89">
        <f>E888</f>
        <v>0</v>
      </c>
      <c r="G889" s="76"/>
      <c r="H889" s="134"/>
      <c r="I889" s="134"/>
      <c r="J889" s="134"/>
      <c r="K889" s="134"/>
      <c r="L889" s="76"/>
      <c r="M889" s="82"/>
      <c r="N889" s="76" t="s">
        <v>31</v>
      </c>
      <c r="O889" s="89"/>
      <c r="P889" s="90">
        <f>O888</f>
        <v>0</v>
      </c>
    </row>
    <row r="890" spans="2:16" ht="15.75" hidden="1" x14ac:dyDescent="0.25">
      <c r="B890" s="60" t="str">
        <f>IFERROR(IF(EOMONTH(B888,1)&gt;Questionnaire!$I$9,"  ",EOMONTH(B888,1)),"  ")</f>
        <v xml:space="preserve">  </v>
      </c>
      <c r="C890" s="61" t="s">
        <v>32</v>
      </c>
      <c r="D890" s="61"/>
      <c r="E890" s="84">
        <f>IFERROR(-VLOOKUP(B890,Calculations!$G$10:$N$448,8,FALSE),0)</f>
        <v>0</v>
      </c>
      <c r="F890" s="84"/>
      <c r="G890" s="61"/>
      <c r="H890" s="61" t="s">
        <v>102</v>
      </c>
      <c r="I890" s="61"/>
      <c r="J890" s="84">
        <f>K892</f>
        <v>0</v>
      </c>
      <c r="K890" s="84"/>
      <c r="L890" s="61"/>
      <c r="M890" s="61" t="s">
        <v>102</v>
      </c>
      <c r="N890" s="68"/>
      <c r="O890" s="84">
        <f>J890</f>
        <v>0</v>
      </c>
      <c r="P890" s="91"/>
    </row>
    <row r="891" spans="2:16" ht="15.75" hidden="1" x14ac:dyDescent="0.25">
      <c r="B891" s="74"/>
      <c r="C891" s="14" t="s">
        <v>33</v>
      </c>
      <c r="E891" s="86" t="str">
        <f>IFERROR(VLOOKUP(B890,Calculations!$G$10:$M$448,7,FALSE),0)</f>
        <v xml:space="preserve">  </v>
      </c>
      <c r="F891" s="86"/>
      <c r="H891" s="14" t="s">
        <v>35</v>
      </c>
      <c r="J891" s="86" t="str">
        <f>K893</f>
        <v xml:space="preserve">  </v>
      </c>
      <c r="K891" s="86"/>
      <c r="M891" s="14" t="s">
        <v>94</v>
      </c>
      <c r="N891" s="73"/>
      <c r="O891" s="86" t="str">
        <f>J891</f>
        <v xml:space="preserve">  </v>
      </c>
      <c r="P891" s="92"/>
    </row>
    <row r="892" spans="2:16" ht="15.75" hidden="1" x14ac:dyDescent="0.25">
      <c r="B892" s="74"/>
      <c r="C892" s="73"/>
      <c r="D892" s="14" t="s">
        <v>31</v>
      </c>
      <c r="E892" s="86"/>
      <c r="F892" s="86">
        <f>IFERROR(E890+E891,0)</f>
        <v>0</v>
      </c>
      <c r="H892" s="73"/>
      <c r="I892" s="14" t="s">
        <v>32</v>
      </c>
      <c r="J892" s="86"/>
      <c r="K892" s="86">
        <f>E890</f>
        <v>0</v>
      </c>
      <c r="M892" s="72"/>
      <c r="N892" s="14" t="s">
        <v>31</v>
      </c>
      <c r="O892" s="86"/>
      <c r="P892" s="92">
        <f>F892</f>
        <v>0</v>
      </c>
    </row>
    <row r="893" spans="2:16" ht="15.75" hidden="1" x14ac:dyDescent="0.25">
      <c r="B893" s="74"/>
      <c r="C893" s="73"/>
      <c r="E893" s="86"/>
      <c r="F893" s="86"/>
      <c r="H893" s="73"/>
      <c r="I893" s="14" t="s">
        <v>33</v>
      </c>
      <c r="J893" s="86"/>
      <c r="K893" s="86" t="str">
        <f>E891</f>
        <v xml:space="preserve">  </v>
      </c>
      <c r="M893" s="72"/>
      <c r="N893" s="73"/>
      <c r="O893" s="86"/>
      <c r="P893" s="92"/>
    </row>
    <row r="894" spans="2:16" ht="15.75" hidden="1" x14ac:dyDescent="0.25">
      <c r="B894" s="74"/>
      <c r="C894" s="73"/>
      <c r="E894" s="86"/>
      <c r="F894" s="86"/>
      <c r="H894" s="73"/>
      <c r="J894" s="86"/>
      <c r="K894" s="86"/>
      <c r="M894" s="72"/>
      <c r="N894" s="73"/>
      <c r="O894" s="86"/>
      <c r="P894" s="92"/>
    </row>
    <row r="895" spans="2:16" ht="15.75" hidden="1" x14ac:dyDescent="0.25">
      <c r="B895" s="70" t="str">
        <f>B890</f>
        <v xml:space="preserve">  </v>
      </c>
      <c r="C895" s="133" t="s">
        <v>34</v>
      </c>
      <c r="D895" s="133"/>
      <c r="E895" s="133"/>
      <c r="F895" s="133"/>
      <c r="H895" s="14" t="s">
        <v>103</v>
      </c>
      <c r="J895" s="86" t="str">
        <f>IFERROR(VLOOKUP(B895,Calculations!$Z$10:$AB$448,3,FALSE),0)</f>
        <v xml:space="preserve">  </v>
      </c>
      <c r="K895" s="86"/>
      <c r="M895" s="14" t="s">
        <v>104</v>
      </c>
      <c r="O895" s="86" t="str">
        <f>J895</f>
        <v xml:space="preserve">  </v>
      </c>
      <c r="P895" s="92"/>
    </row>
    <row r="896" spans="2:16" ht="15.75" hidden="1" x14ac:dyDescent="0.25">
      <c r="B896" s="74"/>
      <c r="C896" s="133"/>
      <c r="D896" s="133"/>
      <c r="E896" s="133"/>
      <c r="F896" s="133"/>
      <c r="H896" s="77"/>
      <c r="I896" s="14" t="s">
        <v>91</v>
      </c>
      <c r="J896" s="86"/>
      <c r="K896" s="86" t="str">
        <f>J895</f>
        <v xml:space="preserve">  </v>
      </c>
      <c r="M896" s="77"/>
      <c r="N896" s="14" t="s">
        <v>91</v>
      </c>
      <c r="O896" s="86"/>
      <c r="P896" s="92" t="str">
        <f>O895</f>
        <v xml:space="preserve">  </v>
      </c>
    </row>
    <row r="897" spans="2:16" ht="15.75" hidden="1" x14ac:dyDescent="0.25">
      <c r="B897" s="74"/>
      <c r="C897" s="133"/>
      <c r="D897" s="133"/>
      <c r="E897" s="133"/>
      <c r="F897" s="133"/>
      <c r="H897" s="77"/>
      <c r="J897" s="86"/>
      <c r="K897" s="86"/>
      <c r="M897" s="77"/>
      <c r="O897" s="86"/>
      <c r="P897" s="92"/>
    </row>
    <row r="898" spans="2:16" ht="15.75" hidden="1" x14ac:dyDescent="0.25">
      <c r="B898" s="74"/>
      <c r="C898" s="81"/>
      <c r="D898" s="81"/>
      <c r="E898" s="81"/>
      <c r="F898" s="81"/>
      <c r="H898" s="77"/>
      <c r="J898" s="86"/>
      <c r="K898" s="86"/>
      <c r="M898" s="77"/>
      <c r="O898" s="86"/>
      <c r="P898" s="92"/>
    </row>
    <row r="899" spans="2:16" ht="15.75" hidden="1" x14ac:dyDescent="0.25">
      <c r="B899" s="70" t="str">
        <f>B895</f>
        <v xml:space="preserve">  </v>
      </c>
      <c r="C899" s="14" t="s">
        <v>106</v>
      </c>
      <c r="E899" s="86" t="str">
        <f>IFERROR(VLOOKUP(B899,Calculations!$G$10:$W$448,17,FALSE),0)</f>
        <v xml:space="preserve">  </v>
      </c>
      <c r="F899" s="86"/>
      <c r="H899" s="133" t="s">
        <v>34</v>
      </c>
      <c r="I899" s="133"/>
      <c r="J899" s="133"/>
      <c r="K899" s="133"/>
      <c r="M899" s="14" t="s">
        <v>105</v>
      </c>
      <c r="O899" s="86" t="str">
        <f>E899</f>
        <v xml:space="preserve">  </v>
      </c>
      <c r="P899" s="92"/>
    </row>
    <row r="900" spans="2:16" ht="15.75" hidden="1" x14ac:dyDescent="0.25">
      <c r="B900" s="75"/>
      <c r="C900" s="82"/>
      <c r="D900" s="76" t="s">
        <v>31</v>
      </c>
      <c r="E900" s="89"/>
      <c r="F900" s="89" t="str">
        <f>E899</f>
        <v xml:space="preserve">  </v>
      </c>
      <c r="G900" s="76"/>
      <c r="H900" s="134"/>
      <c r="I900" s="134"/>
      <c r="J900" s="134"/>
      <c r="K900" s="134"/>
      <c r="L900" s="76"/>
      <c r="M900" s="82"/>
      <c r="N900" s="76" t="s">
        <v>31</v>
      </c>
      <c r="O900" s="89"/>
      <c r="P900" s="90" t="str">
        <f>O899</f>
        <v xml:space="preserve">  </v>
      </c>
    </row>
    <row r="901" spans="2:16" ht="15.75" hidden="1" x14ac:dyDescent="0.25">
      <c r="B901" s="60" t="str">
        <f>IFERROR(IF(EOMONTH(B899,1)&gt;Questionnaire!$I$9,"  ",EOMONTH(B899,1)),"  ")</f>
        <v xml:space="preserve">  </v>
      </c>
      <c r="C901" s="61" t="s">
        <v>32</v>
      </c>
      <c r="D901" s="61"/>
      <c r="E901" s="84">
        <f>IFERROR(-VLOOKUP(B901,Calculations!$G$10:$N$448,8,FALSE),0)</f>
        <v>0</v>
      </c>
      <c r="F901" s="84"/>
      <c r="G901" s="61"/>
      <c r="H901" s="61" t="s">
        <v>102</v>
      </c>
      <c r="I901" s="61"/>
      <c r="J901" s="84">
        <f>K903</f>
        <v>0</v>
      </c>
      <c r="K901" s="84"/>
      <c r="L901" s="61"/>
      <c r="M901" s="61" t="s">
        <v>102</v>
      </c>
      <c r="N901" s="68"/>
      <c r="O901" s="84">
        <f>J901</f>
        <v>0</v>
      </c>
      <c r="P901" s="91"/>
    </row>
    <row r="902" spans="2:16" ht="15.75" hidden="1" x14ac:dyDescent="0.25">
      <c r="B902" s="74"/>
      <c r="C902" s="14" t="s">
        <v>33</v>
      </c>
      <c r="E902" s="86" t="str">
        <f>IFERROR(VLOOKUP(B901,Calculations!$G$10:$M$448,7,FALSE),0)</f>
        <v xml:space="preserve">  </v>
      </c>
      <c r="F902" s="86"/>
      <c r="H902" s="14" t="s">
        <v>35</v>
      </c>
      <c r="J902" s="86" t="str">
        <f>K904</f>
        <v xml:space="preserve">  </v>
      </c>
      <c r="K902" s="86"/>
      <c r="M902" s="14" t="s">
        <v>94</v>
      </c>
      <c r="N902" s="73"/>
      <c r="O902" s="86" t="str">
        <f>J902</f>
        <v xml:space="preserve">  </v>
      </c>
      <c r="P902" s="92"/>
    </row>
    <row r="903" spans="2:16" ht="15.75" hidden="1" x14ac:dyDescent="0.25">
      <c r="B903" s="74"/>
      <c r="C903" s="73"/>
      <c r="D903" s="14" t="s">
        <v>31</v>
      </c>
      <c r="E903" s="86"/>
      <c r="F903" s="86">
        <f>IFERROR(E901+E902,0)</f>
        <v>0</v>
      </c>
      <c r="H903" s="73"/>
      <c r="I903" s="14" t="s">
        <v>32</v>
      </c>
      <c r="J903" s="86"/>
      <c r="K903" s="86">
        <f>E901</f>
        <v>0</v>
      </c>
      <c r="M903" s="72"/>
      <c r="N903" s="14" t="s">
        <v>31</v>
      </c>
      <c r="O903" s="86"/>
      <c r="P903" s="92">
        <f>F903</f>
        <v>0</v>
      </c>
    </row>
    <row r="904" spans="2:16" ht="15.75" hidden="1" x14ac:dyDescent="0.25">
      <c r="B904" s="74"/>
      <c r="C904" s="73"/>
      <c r="E904" s="86"/>
      <c r="F904" s="86"/>
      <c r="H904" s="73"/>
      <c r="I904" s="14" t="s">
        <v>33</v>
      </c>
      <c r="J904" s="86"/>
      <c r="K904" s="86" t="str">
        <f>E902</f>
        <v xml:space="preserve">  </v>
      </c>
      <c r="M904" s="72"/>
      <c r="N904" s="73"/>
      <c r="O904" s="86"/>
      <c r="P904" s="92"/>
    </row>
    <row r="905" spans="2:16" ht="15.75" hidden="1" x14ac:dyDescent="0.25">
      <c r="B905" s="74"/>
      <c r="C905" s="73"/>
      <c r="E905" s="86"/>
      <c r="F905" s="86"/>
      <c r="H905" s="73"/>
      <c r="J905" s="86"/>
      <c r="K905" s="86"/>
      <c r="M905" s="72"/>
      <c r="N905" s="73"/>
      <c r="O905" s="86"/>
      <c r="P905" s="92"/>
    </row>
    <row r="906" spans="2:16" ht="15.75" hidden="1" x14ac:dyDescent="0.25">
      <c r="B906" s="70" t="str">
        <f>B901</f>
        <v xml:space="preserve">  </v>
      </c>
      <c r="C906" s="133" t="s">
        <v>34</v>
      </c>
      <c r="D906" s="133"/>
      <c r="E906" s="133"/>
      <c r="F906" s="133"/>
      <c r="H906" s="14" t="s">
        <v>103</v>
      </c>
      <c r="J906" s="86" t="str">
        <f>IFERROR(VLOOKUP(B906,Calculations!$Z$10:$AB$448,3,FALSE),0)</f>
        <v xml:space="preserve">  </v>
      </c>
      <c r="K906" s="86"/>
      <c r="M906" s="14" t="s">
        <v>104</v>
      </c>
      <c r="O906" s="86" t="str">
        <f>J906</f>
        <v xml:space="preserve">  </v>
      </c>
      <c r="P906" s="92"/>
    </row>
    <row r="907" spans="2:16" ht="15.75" hidden="1" x14ac:dyDescent="0.25">
      <c r="B907" s="74"/>
      <c r="C907" s="133"/>
      <c r="D907" s="133"/>
      <c r="E907" s="133"/>
      <c r="F907" s="133"/>
      <c r="H907" s="77"/>
      <c r="I907" s="14" t="s">
        <v>91</v>
      </c>
      <c r="J907" s="86"/>
      <c r="K907" s="86" t="str">
        <f>J906</f>
        <v xml:space="preserve">  </v>
      </c>
      <c r="M907" s="77"/>
      <c r="N907" s="14" t="s">
        <v>91</v>
      </c>
      <c r="O907" s="86"/>
      <c r="P907" s="92" t="str">
        <f>O906</f>
        <v xml:space="preserve">  </v>
      </c>
    </row>
    <row r="908" spans="2:16" ht="15.75" hidden="1" x14ac:dyDescent="0.25">
      <c r="B908" s="74"/>
      <c r="C908" s="133"/>
      <c r="D908" s="133"/>
      <c r="E908" s="133"/>
      <c r="F908" s="133"/>
      <c r="H908" s="77"/>
      <c r="J908" s="86"/>
      <c r="K908" s="86"/>
      <c r="M908" s="77"/>
      <c r="O908" s="86"/>
      <c r="P908" s="92"/>
    </row>
    <row r="909" spans="2:16" ht="15.75" hidden="1" x14ac:dyDescent="0.25">
      <c r="B909" s="74"/>
      <c r="C909" s="81"/>
      <c r="D909" s="81"/>
      <c r="E909" s="81"/>
      <c r="F909" s="81"/>
      <c r="H909" s="77"/>
      <c r="J909" s="86"/>
      <c r="K909" s="86"/>
      <c r="M909" s="77"/>
      <c r="O909" s="86"/>
      <c r="P909" s="92"/>
    </row>
    <row r="910" spans="2:16" ht="15.75" hidden="1" x14ac:dyDescent="0.25">
      <c r="B910" s="70" t="str">
        <f>B906</f>
        <v xml:space="preserve">  </v>
      </c>
      <c r="C910" s="14" t="s">
        <v>106</v>
      </c>
      <c r="E910" s="86" t="str">
        <f>IFERROR(VLOOKUP(B910,Calculations!$G$10:$W$448,17,FALSE),0)</f>
        <v xml:space="preserve">  </v>
      </c>
      <c r="F910" s="86"/>
      <c r="H910" s="133" t="s">
        <v>34</v>
      </c>
      <c r="I910" s="133"/>
      <c r="J910" s="133"/>
      <c r="K910" s="133"/>
      <c r="M910" s="14" t="s">
        <v>105</v>
      </c>
      <c r="O910" s="86" t="str">
        <f>E910</f>
        <v xml:space="preserve">  </v>
      </c>
      <c r="P910" s="92"/>
    </row>
    <row r="911" spans="2:16" ht="15.75" hidden="1" x14ac:dyDescent="0.25">
      <c r="B911" s="75"/>
      <c r="C911" s="82"/>
      <c r="D911" s="76" t="s">
        <v>31</v>
      </c>
      <c r="E911" s="89"/>
      <c r="F911" s="89" t="str">
        <f>E910</f>
        <v xml:space="preserve">  </v>
      </c>
      <c r="G911" s="76"/>
      <c r="H911" s="134"/>
      <c r="I911" s="134"/>
      <c r="J911" s="134"/>
      <c r="K911" s="134"/>
      <c r="L911" s="76"/>
      <c r="M911" s="82"/>
      <c r="N911" s="76" t="s">
        <v>31</v>
      </c>
      <c r="O911" s="89"/>
      <c r="P911" s="90" t="str">
        <f>O910</f>
        <v xml:space="preserve">  </v>
      </c>
    </row>
    <row r="912" spans="2:16" ht="15.75" hidden="1" x14ac:dyDescent="0.25">
      <c r="B912" s="60" t="str">
        <f>IFERROR(IF(EOMONTH(B910,1)&gt;Questionnaire!$I$9,"  ",EOMONTH(B910,1)),"  ")</f>
        <v xml:space="preserve">  </v>
      </c>
      <c r="C912" s="61" t="s">
        <v>32</v>
      </c>
      <c r="D912" s="61"/>
      <c r="E912" s="84">
        <f>IFERROR(-VLOOKUP(B912,Calculations!$G$10:$N$448,8,FALSE),0)</f>
        <v>0</v>
      </c>
      <c r="F912" s="84"/>
      <c r="G912" s="61"/>
      <c r="H912" s="61" t="s">
        <v>102</v>
      </c>
      <c r="I912" s="61"/>
      <c r="J912" s="84">
        <f>K914</f>
        <v>0</v>
      </c>
      <c r="K912" s="84"/>
      <c r="L912" s="61"/>
      <c r="M912" s="61" t="s">
        <v>102</v>
      </c>
      <c r="N912" s="68"/>
      <c r="O912" s="84">
        <f>J912</f>
        <v>0</v>
      </c>
      <c r="P912" s="91"/>
    </row>
    <row r="913" spans="2:16" ht="15.75" hidden="1" x14ac:dyDescent="0.25">
      <c r="B913" s="74"/>
      <c r="C913" s="14" t="s">
        <v>33</v>
      </c>
      <c r="E913" s="86" t="str">
        <f>IFERROR(VLOOKUP(B912,Calculations!$G$10:$M$448,7,FALSE),0)</f>
        <v xml:space="preserve">  </v>
      </c>
      <c r="F913" s="86"/>
      <c r="H913" s="14" t="s">
        <v>35</v>
      </c>
      <c r="J913" s="86" t="str">
        <f>K915</f>
        <v xml:space="preserve">  </v>
      </c>
      <c r="K913" s="86"/>
      <c r="M913" s="14" t="s">
        <v>94</v>
      </c>
      <c r="N913" s="73"/>
      <c r="O913" s="86" t="str">
        <f>J913</f>
        <v xml:space="preserve">  </v>
      </c>
      <c r="P913" s="92"/>
    </row>
    <row r="914" spans="2:16" ht="15.75" hidden="1" x14ac:dyDescent="0.25">
      <c r="B914" s="74"/>
      <c r="C914" s="73"/>
      <c r="D914" s="14" t="s">
        <v>31</v>
      </c>
      <c r="E914" s="86"/>
      <c r="F914" s="86">
        <f>IFERROR(E912+E913,0)</f>
        <v>0</v>
      </c>
      <c r="H914" s="73"/>
      <c r="I914" s="14" t="s">
        <v>32</v>
      </c>
      <c r="J914" s="86"/>
      <c r="K914" s="86">
        <f>E912</f>
        <v>0</v>
      </c>
      <c r="M914" s="72"/>
      <c r="N914" s="14" t="s">
        <v>31</v>
      </c>
      <c r="O914" s="86"/>
      <c r="P914" s="92">
        <f>F914</f>
        <v>0</v>
      </c>
    </row>
    <row r="915" spans="2:16" ht="15.75" hidden="1" x14ac:dyDescent="0.25">
      <c r="B915" s="74"/>
      <c r="C915" s="73"/>
      <c r="E915" s="86"/>
      <c r="F915" s="86"/>
      <c r="H915" s="73"/>
      <c r="I915" s="14" t="s">
        <v>33</v>
      </c>
      <c r="J915" s="86"/>
      <c r="K915" s="86" t="str">
        <f>E913</f>
        <v xml:space="preserve">  </v>
      </c>
      <c r="M915" s="72"/>
      <c r="N915" s="73"/>
      <c r="O915" s="86"/>
      <c r="P915" s="92"/>
    </row>
    <row r="916" spans="2:16" ht="15.75" hidden="1" x14ac:dyDescent="0.25">
      <c r="B916" s="74"/>
      <c r="C916" s="73"/>
      <c r="E916" s="86"/>
      <c r="F916" s="86"/>
      <c r="H916" s="73"/>
      <c r="J916" s="86"/>
      <c r="K916" s="86"/>
      <c r="M916" s="72"/>
      <c r="N916" s="73"/>
      <c r="O916" s="86"/>
      <c r="P916" s="92"/>
    </row>
    <row r="917" spans="2:16" ht="15.75" hidden="1" x14ac:dyDescent="0.25">
      <c r="B917" s="70" t="str">
        <f>B912</f>
        <v xml:space="preserve">  </v>
      </c>
      <c r="C917" s="133" t="s">
        <v>34</v>
      </c>
      <c r="D917" s="133"/>
      <c r="E917" s="133"/>
      <c r="F917" s="133"/>
      <c r="H917" s="14" t="s">
        <v>103</v>
      </c>
      <c r="J917" s="86" t="str">
        <f>IFERROR(VLOOKUP(B917,Calculations!$Z$10:$AB$448,3,FALSE),0)</f>
        <v xml:space="preserve">  </v>
      </c>
      <c r="K917" s="86"/>
      <c r="M917" s="14" t="s">
        <v>104</v>
      </c>
      <c r="O917" s="86" t="str">
        <f>J917</f>
        <v xml:space="preserve">  </v>
      </c>
      <c r="P917" s="92"/>
    </row>
    <row r="918" spans="2:16" ht="15.75" hidden="1" x14ac:dyDescent="0.25">
      <c r="B918" s="74"/>
      <c r="C918" s="133"/>
      <c r="D918" s="133"/>
      <c r="E918" s="133"/>
      <c r="F918" s="133"/>
      <c r="H918" s="77"/>
      <c r="I918" s="14" t="s">
        <v>91</v>
      </c>
      <c r="J918" s="86"/>
      <c r="K918" s="86" t="str">
        <f>J917</f>
        <v xml:space="preserve">  </v>
      </c>
      <c r="M918" s="77"/>
      <c r="N918" s="14" t="s">
        <v>91</v>
      </c>
      <c r="O918" s="86"/>
      <c r="P918" s="92" t="str">
        <f>O917</f>
        <v xml:space="preserve">  </v>
      </c>
    </row>
    <row r="919" spans="2:16" ht="15.75" hidden="1" x14ac:dyDescent="0.25">
      <c r="B919" s="74"/>
      <c r="C919" s="133"/>
      <c r="D919" s="133"/>
      <c r="E919" s="133"/>
      <c r="F919" s="133"/>
      <c r="H919" s="77"/>
      <c r="J919" s="86"/>
      <c r="K919" s="86"/>
      <c r="M919" s="77"/>
      <c r="O919" s="86"/>
      <c r="P919" s="92"/>
    </row>
    <row r="920" spans="2:16" ht="15.75" hidden="1" x14ac:dyDescent="0.25">
      <c r="B920" s="74"/>
      <c r="C920" s="81"/>
      <c r="D920" s="81"/>
      <c r="E920" s="81"/>
      <c r="F920" s="81"/>
      <c r="H920" s="77"/>
      <c r="J920" s="86"/>
      <c r="K920" s="86"/>
      <c r="M920" s="77"/>
      <c r="O920" s="86"/>
      <c r="P920" s="92"/>
    </row>
    <row r="921" spans="2:16" ht="15.75" hidden="1" x14ac:dyDescent="0.25">
      <c r="B921" s="70" t="str">
        <f>B917</f>
        <v xml:space="preserve">  </v>
      </c>
      <c r="C921" s="14" t="s">
        <v>106</v>
      </c>
      <c r="E921" s="86" t="str">
        <f>IFERROR(VLOOKUP(B921,Calculations!$G$10:$W$448,17,FALSE),0)</f>
        <v xml:space="preserve">  </v>
      </c>
      <c r="F921" s="86"/>
      <c r="H921" s="133" t="s">
        <v>34</v>
      </c>
      <c r="I921" s="133"/>
      <c r="J921" s="133"/>
      <c r="K921" s="133"/>
      <c r="M921" s="14" t="s">
        <v>105</v>
      </c>
      <c r="O921" s="86" t="str">
        <f>E921</f>
        <v xml:space="preserve">  </v>
      </c>
      <c r="P921" s="92"/>
    </row>
    <row r="922" spans="2:16" ht="15.75" hidden="1" x14ac:dyDescent="0.25">
      <c r="B922" s="75"/>
      <c r="C922" s="82"/>
      <c r="D922" s="76" t="s">
        <v>31</v>
      </c>
      <c r="E922" s="89"/>
      <c r="F922" s="89" t="str">
        <f>E921</f>
        <v xml:space="preserve">  </v>
      </c>
      <c r="G922" s="76"/>
      <c r="H922" s="134"/>
      <c r="I922" s="134"/>
      <c r="J922" s="134"/>
      <c r="K922" s="134"/>
      <c r="L922" s="76"/>
      <c r="M922" s="82"/>
      <c r="N922" s="76" t="s">
        <v>31</v>
      </c>
      <c r="O922" s="89"/>
      <c r="P922" s="90" t="str">
        <f>O921</f>
        <v xml:space="preserve">  </v>
      </c>
    </row>
    <row r="923" spans="2:16" ht="15.75" hidden="1" x14ac:dyDescent="0.25">
      <c r="B923" s="60" t="str">
        <f>IFERROR(IF(EOMONTH(B921,1)&gt;Questionnaire!$I$9,"  ",EOMONTH(B921,1)),"  ")</f>
        <v xml:space="preserve">  </v>
      </c>
      <c r="C923" s="61" t="s">
        <v>32</v>
      </c>
      <c r="D923" s="61"/>
      <c r="E923" s="84">
        <f>IFERROR(-VLOOKUP(B923,Calculations!$G$10:$N$448,8,FALSE),0)</f>
        <v>0</v>
      </c>
      <c r="F923" s="84"/>
      <c r="G923" s="61"/>
      <c r="H923" s="61" t="s">
        <v>102</v>
      </c>
      <c r="I923" s="61"/>
      <c r="J923" s="84">
        <f>K925</f>
        <v>0</v>
      </c>
      <c r="K923" s="84"/>
      <c r="L923" s="61"/>
      <c r="M923" s="61" t="s">
        <v>102</v>
      </c>
      <c r="N923" s="68"/>
      <c r="O923" s="84">
        <f>J923</f>
        <v>0</v>
      </c>
      <c r="P923" s="91"/>
    </row>
    <row r="924" spans="2:16" ht="15.75" hidden="1" x14ac:dyDescent="0.25">
      <c r="B924" s="74"/>
      <c r="C924" s="14" t="s">
        <v>33</v>
      </c>
      <c r="E924" s="86" t="str">
        <f>IFERROR(VLOOKUP(B923,Calculations!$G$10:$M$448,7,FALSE),0)</f>
        <v xml:space="preserve">  </v>
      </c>
      <c r="F924" s="86"/>
      <c r="H924" s="14" t="s">
        <v>35</v>
      </c>
      <c r="J924" s="86" t="str">
        <f>K926</f>
        <v xml:space="preserve">  </v>
      </c>
      <c r="K924" s="86"/>
      <c r="M924" s="14" t="s">
        <v>94</v>
      </c>
      <c r="N924" s="73"/>
      <c r="O924" s="86" t="str">
        <f>J924</f>
        <v xml:space="preserve">  </v>
      </c>
      <c r="P924" s="92"/>
    </row>
    <row r="925" spans="2:16" ht="15.75" hidden="1" x14ac:dyDescent="0.25">
      <c r="B925" s="74"/>
      <c r="C925" s="73"/>
      <c r="D925" s="14" t="s">
        <v>31</v>
      </c>
      <c r="E925" s="86"/>
      <c r="F925" s="86">
        <f>IFERROR(E923+E924,0)</f>
        <v>0</v>
      </c>
      <c r="H925" s="73"/>
      <c r="I925" s="14" t="s">
        <v>32</v>
      </c>
      <c r="J925" s="86"/>
      <c r="K925" s="86">
        <f>E923</f>
        <v>0</v>
      </c>
      <c r="M925" s="72"/>
      <c r="N925" s="14" t="s">
        <v>31</v>
      </c>
      <c r="O925" s="86"/>
      <c r="P925" s="92">
        <f>F925</f>
        <v>0</v>
      </c>
    </row>
    <row r="926" spans="2:16" ht="15.75" hidden="1" x14ac:dyDescent="0.25">
      <c r="B926" s="74"/>
      <c r="C926" s="73"/>
      <c r="E926" s="86"/>
      <c r="F926" s="86"/>
      <c r="H926" s="73"/>
      <c r="I926" s="14" t="s">
        <v>33</v>
      </c>
      <c r="J926" s="86"/>
      <c r="K926" s="86" t="str">
        <f>E924</f>
        <v xml:space="preserve">  </v>
      </c>
      <c r="M926" s="72"/>
      <c r="N926" s="73"/>
      <c r="O926" s="86"/>
      <c r="P926" s="92"/>
    </row>
    <row r="927" spans="2:16" ht="15.75" hidden="1" x14ac:dyDescent="0.25">
      <c r="B927" s="74"/>
      <c r="C927" s="73"/>
      <c r="E927" s="86"/>
      <c r="F927" s="86"/>
      <c r="H927" s="73"/>
      <c r="J927" s="86"/>
      <c r="K927" s="86"/>
      <c r="M927" s="72"/>
      <c r="N927" s="73"/>
      <c r="O927" s="86"/>
      <c r="P927" s="92"/>
    </row>
    <row r="928" spans="2:16" ht="15.75" hidden="1" x14ac:dyDescent="0.25">
      <c r="B928" s="70" t="str">
        <f>B923</f>
        <v xml:space="preserve">  </v>
      </c>
      <c r="C928" s="133" t="s">
        <v>34</v>
      </c>
      <c r="D928" s="133"/>
      <c r="E928" s="133"/>
      <c r="F928" s="133"/>
      <c r="H928" s="14" t="s">
        <v>103</v>
      </c>
      <c r="J928" s="86" t="str">
        <f>IFERROR(VLOOKUP(B928,Calculations!$Z$10:$AB$448,3,FALSE),0)</f>
        <v xml:space="preserve">  </v>
      </c>
      <c r="K928" s="86"/>
      <c r="M928" s="14" t="s">
        <v>104</v>
      </c>
      <c r="O928" s="86" t="str">
        <f>J928</f>
        <v xml:space="preserve">  </v>
      </c>
      <c r="P928" s="92"/>
    </row>
    <row r="929" spans="2:16" ht="15.75" hidden="1" x14ac:dyDescent="0.25">
      <c r="B929" s="74"/>
      <c r="C929" s="133"/>
      <c r="D929" s="133"/>
      <c r="E929" s="133"/>
      <c r="F929" s="133"/>
      <c r="H929" s="77"/>
      <c r="I929" s="14" t="s">
        <v>91</v>
      </c>
      <c r="J929" s="86"/>
      <c r="K929" s="86" t="str">
        <f>J928</f>
        <v xml:space="preserve">  </v>
      </c>
      <c r="M929" s="77"/>
      <c r="N929" s="14" t="s">
        <v>91</v>
      </c>
      <c r="O929" s="86"/>
      <c r="P929" s="92" t="str">
        <f>O928</f>
        <v xml:space="preserve">  </v>
      </c>
    </row>
    <row r="930" spans="2:16" ht="15.75" hidden="1" x14ac:dyDescent="0.25">
      <c r="B930" s="74"/>
      <c r="C930" s="133"/>
      <c r="D930" s="133"/>
      <c r="E930" s="133"/>
      <c r="F930" s="133"/>
      <c r="H930" s="77"/>
      <c r="J930" s="86"/>
      <c r="K930" s="86"/>
      <c r="M930" s="77"/>
      <c r="O930" s="86"/>
      <c r="P930" s="92"/>
    </row>
    <row r="931" spans="2:16" ht="15.75" hidden="1" x14ac:dyDescent="0.25">
      <c r="B931" s="74"/>
      <c r="C931" s="81"/>
      <c r="D931" s="81"/>
      <c r="E931" s="81"/>
      <c r="F931" s="81"/>
      <c r="H931" s="77"/>
      <c r="J931" s="86"/>
      <c r="K931" s="86"/>
      <c r="M931" s="77"/>
      <c r="O931" s="86"/>
      <c r="P931" s="92"/>
    </row>
    <row r="932" spans="2:16" ht="15.75" hidden="1" x14ac:dyDescent="0.25">
      <c r="B932" s="70" t="str">
        <f>B928</f>
        <v xml:space="preserve">  </v>
      </c>
      <c r="C932" s="14" t="s">
        <v>106</v>
      </c>
      <c r="E932" s="86" t="str">
        <f>IFERROR(VLOOKUP(B932,Calculations!$G$10:$W$448,17,FALSE),0)</f>
        <v xml:space="preserve">  </v>
      </c>
      <c r="F932" s="86"/>
      <c r="H932" s="133" t="s">
        <v>34</v>
      </c>
      <c r="I932" s="133"/>
      <c r="J932" s="133"/>
      <c r="K932" s="133"/>
      <c r="M932" s="14" t="s">
        <v>105</v>
      </c>
      <c r="O932" s="86" t="str">
        <f>E932</f>
        <v xml:space="preserve">  </v>
      </c>
      <c r="P932" s="92"/>
    </row>
    <row r="933" spans="2:16" ht="15.75" hidden="1" x14ac:dyDescent="0.25">
      <c r="B933" s="75"/>
      <c r="C933" s="82"/>
      <c r="D933" s="76" t="s">
        <v>31</v>
      </c>
      <c r="E933" s="89"/>
      <c r="F933" s="89" t="str">
        <f>E932</f>
        <v xml:space="preserve">  </v>
      </c>
      <c r="G933" s="76"/>
      <c r="H933" s="134"/>
      <c r="I933" s="134"/>
      <c r="J933" s="134"/>
      <c r="K933" s="134"/>
      <c r="L933" s="76"/>
      <c r="M933" s="82"/>
      <c r="N933" s="76" t="s">
        <v>31</v>
      </c>
      <c r="O933" s="89"/>
      <c r="P933" s="90" t="str">
        <f>O932</f>
        <v xml:space="preserve">  </v>
      </c>
    </row>
    <row r="934" spans="2:16" ht="15.75" hidden="1" x14ac:dyDescent="0.25">
      <c r="B934" s="60" t="str">
        <f>IFERROR(IF(EOMONTH(B932,1)&gt;Questionnaire!$I$9,"  ",EOMONTH(B932,1)),"  ")</f>
        <v xml:space="preserve">  </v>
      </c>
      <c r="C934" s="61" t="s">
        <v>32</v>
      </c>
      <c r="D934" s="61"/>
      <c r="E934" s="84">
        <f>IFERROR(-VLOOKUP(B934,Calculations!$G$10:$N$448,8,FALSE),0)</f>
        <v>0</v>
      </c>
      <c r="F934" s="84"/>
      <c r="G934" s="61"/>
      <c r="H934" s="61" t="s">
        <v>102</v>
      </c>
      <c r="I934" s="61"/>
      <c r="J934" s="84">
        <f>K936</f>
        <v>0</v>
      </c>
      <c r="K934" s="84"/>
      <c r="L934" s="61"/>
      <c r="M934" s="61" t="s">
        <v>102</v>
      </c>
      <c r="N934" s="68"/>
      <c r="O934" s="84">
        <f>J934</f>
        <v>0</v>
      </c>
      <c r="P934" s="91"/>
    </row>
    <row r="935" spans="2:16" ht="15.75" hidden="1" x14ac:dyDescent="0.25">
      <c r="B935" s="74"/>
      <c r="C935" s="14" t="s">
        <v>33</v>
      </c>
      <c r="E935" s="86" t="str">
        <f>IFERROR(VLOOKUP(B934,Calculations!$G$10:$M$448,7,FALSE),0)</f>
        <v xml:space="preserve">  </v>
      </c>
      <c r="F935" s="86"/>
      <c r="H935" s="14" t="s">
        <v>35</v>
      </c>
      <c r="J935" s="86" t="str">
        <f>K937</f>
        <v xml:space="preserve">  </v>
      </c>
      <c r="K935" s="86"/>
      <c r="M935" s="14" t="s">
        <v>94</v>
      </c>
      <c r="N935" s="73"/>
      <c r="O935" s="86" t="str">
        <f>J935</f>
        <v xml:space="preserve">  </v>
      </c>
      <c r="P935" s="92"/>
    </row>
    <row r="936" spans="2:16" ht="15.75" hidden="1" x14ac:dyDescent="0.25">
      <c r="B936" s="74"/>
      <c r="C936" s="73"/>
      <c r="D936" s="14" t="s">
        <v>31</v>
      </c>
      <c r="E936" s="86"/>
      <c r="F936" s="86">
        <f>IFERROR(E934+E935,0)</f>
        <v>0</v>
      </c>
      <c r="H936" s="73"/>
      <c r="I936" s="14" t="s">
        <v>32</v>
      </c>
      <c r="J936" s="86"/>
      <c r="K936" s="86">
        <f>E934</f>
        <v>0</v>
      </c>
      <c r="M936" s="72"/>
      <c r="N936" s="14" t="s">
        <v>31</v>
      </c>
      <c r="O936" s="86"/>
      <c r="P936" s="92">
        <f>F936</f>
        <v>0</v>
      </c>
    </row>
    <row r="937" spans="2:16" ht="15.75" hidden="1" x14ac:dyDescent="0.25">
      <c r="B937" s="74"/>
      <c r="C937" s="73"/>
      <c r="E937" s="86"/>
      <c r="F937" s="86"/>
      <c r="H937" s="73"/>
      <c r="I937" s="14" t="s">
        <v>33</v>
      </c>
      <c r="J937" s="86"/>
      <c r="K937" s="86" t="str">
        <f>E935</f>
        <v xml:space="preserve">  </v>
      </c>
      <c r="M937" s="72"/>
      <c r="N937" s="73"/>
      <c r="O937" s="86"/>
      <c r="P937" s="92"/>
    </row>
    <row r="938" spans="2:16" ht="15.75" hidden="1" x14ac:dyDescent="0.25">
      <c r="B938" s="74"/>
      <c r="C938" s="73"/>
      <c r="E938" s="86"/>
      <c r="F938" s="86"/>
      <c r="H938" s="73"/>
      <c r="J938" s="86"/>
      <c r="K938" s="86"/>
      <c r="M938" s="72"/>
      <c r="N938" s="73"/>
      <c r="O938" s="86"/>
      <c r="P938" s="92"/>
    </row>
    <row r="939" spans="2:16" ht="15.75" hidden="1" x14ac:dyDescent="0.25">
      <c r="B939" s="70" t="str">
        <f>B934</f>
        <v xml:space="preserve">  </v>
      </c>
      <c r="C939" s="133" t="s">
        <v>34</v>
      </c>
      <c r="D939" s="133"/>
      <c r="E939" s="133"/>
      <c r="F939" s="133"/>
      <c r="H939" s="14" t="s">
        <v>103</v>
      </c>
      <c r="J939" s="86" t="str">
        <f>IFERROR(VLOOKUP(B939,Calculations!$Z$10:$AB$448,3,FALSE),0)</f>
        <v xml:space="preserve">  </v>
      </c>
      <c r="K939" s="86"/>
      <c r="M939" s="14" t="s">
        <v>104</v>
      </c>
      <c r="O939" s="86" t="str">
        <f>J939</f>
        <v xml:space="preserve">  </v>
      </c>
      <c r="P939" s="92"/>
    </row>
    <row r="940" spans="2:16" ht="15.75" hidden="1" x14ac:dyDescent="0.25">
      <c r="B940" s="74"/>
      <c r="C940" s="133"/>
      <c r="D940" s="133"/>
      <c r="E940" s="133"/>
      <c r="F940" s="133"/>
      <c r="H940" s="77"/>
      <c r="I940" s="14" t="s">
        <v>91</v>
      </c>
      <c r="J940" s="86"/>
      <c r="K940" s="86" t="str">
        <f>J939</f>
        <v xml:space="preserve">  </v>
      </c>
      <c r="M940" s="77"/>
      <c r="N940" s="14" t="s">
        <v>91</v>
      </c>
      <c r="O940" s="86"/>
      <c r="P940" s="92" t="str">
        <f>O939</f>
        <v xml:space="preserve">  </v>
      </c>
    </row>
    <row r="941" spans="2:16" ht="15.75" hidden="1" x14ac:dyDescent="0.25">
      <c r="B941" s="74"/>
      <c r="C941" s="133"/>
      <c r="D941" s="133"/>
      <c r="E941" s="133"/>
      <c r="F941" s="133"/>
      <c r="H941" s="77"/>
      <c r="J941" s="86"/>
      <c r="K941" s="86"/>
      <c r="M941" s="77"/>
      <c r="O941" s="86"/>
      <c r="P941" s="92"/>
    </row>
    <row r="942" spans="2:16" ht="15.75" hidden="1" x14ac:dyDescent="0.25">
      <c r="B942" s="74"/>
      <c r="C942" s="81"/>
      <c r="D942" s="81"/>
      <c r="E942" s="81"/>
      <c r="F942" s="81"/>
      <c r="H942" s="77"/>
      <c r="J942" s="86"/>
      <c r="K942" s="86"/>
      <c r="M942" s="77"/>
      <c r="O942" s="86"/>
      <c r="P942" s="92"/>
    </row>
    <row r="943" spans="2:16" ht="15.75" hidden="1" x14ac:dyDescent="0.25">
      <c r="B943" s="70" t="str">
        <f>B939</f>
        <v xml:space="preserve">  </v>
      </c>
      <c r="C943" s="14" t="s">
        <v>106</v>
      </c>
      <c r="E943" s="86" t="str">
        <f>IFERROR(VLOOKUP(B943,Calculations!$G$10:$W$448,17,FALSE),0)</f>
        <v xml:space="preserve">  </v>
      </c>
      <c r="F943" s="86"/>
      <c r="H943" s="133" t="s">
        <v>34</v>
      </c>
      <c r="I943" s="133"/>
      <c r="J943" s="133"/>
      <c r="K943" s="133"/>
      <c r="M943" s="14" t="s">
        <v>105</v>
      </c>
      <c r="O943" s="86" t="str">
        <f>E943</f>
        <v xml:space="preserve">  </v>
      </c>
      <c r="P943" s="92"/>
    </row>
    <row r="944" spans="2:16" ht="15.75" hidden="1" x14ac:dyDescent="0.25">
      <c r="B944" s="75"/>
      <c r="C944" s="82"/>
      <c r="D944" s="76" t="s">
        <v>31</v>
      </c>
      <c r="E944" s="89"/>
      <c r="F944" s="89" t="str">
        <f>E943</f>
        <v xml:space="preserve">  </v>
      </c>
      <c r="G944" s="76"/>
      <c r="H944" s="134"/>
      <c r="I944" s="134"/>
      <c r="J944" s="134"/>
      <c r="K944" s="134"/>
      <c r="L944" s="76"/>
      <c r="M944" s="82"/>
      <c r="N944" s="76" t="s">
        <v>31</v>
      </c>
      <c r="O944" s="89"/>
      <c r="P944" s="90" t="str">
        <f>O943</f>
        <v xml:space="preserve">  </v>
      </c>
    </row>
    <row r="945" spans="2:16" ht="15.75" hidden="1" x14ac:dyDescent="0.25">
      <c r="B945" s="60" t="str">
        <f>IFERROR(IF(EOMONTH(B943,1)&gt;Questionnaire!$I$9,"  ",EOMONTH(B943,1)),"  ")</f>
        <v xml:space="preserve">  </v>
      </c>
      <c r="C945" s="61" t="s">
        <v>32</v>
      </c>
      <c r="D945" s="61"/>
      <c r="E945" s="84">
        <f>IFERROR(-VLOOKUP(B945,Calculations!$G$10:$N$448,8,FALSE),0)</f>
        <v>0</v>
      </c>
      <c r="F945" s="84"/>
      <c r="G945" s="61"/>
      <c r="H945" s="61" t="s">
        <v>102</v>
      </c>
      <c r="I945" s="61"/>
      <c r="J945" s="84">
        <f>K947</f>
        <v>0</v>
      </c>
      <c r="K945" s="84"/>
      <c r="L945" s="61"/>
      <c r="M945" s="61" t="s">
        <v>102</v>
      </c>
      <c r="N945" s="68"/>
      <c r="O945" s="84">
        <f>J945</f>
        <v>0</v>
      </c>
      <c r="P945" s="91"/>
    </row>
    <row r="946" spans="2:16" ht="15.75" hidden="1" x14ac:dyDescent="0.25">
      <c r="B946" s="74"/>
      <c r="C946" s="14" t="s">
        <v>33</v>
      </c>
      <c r="E946" s="86" t="str">
        <f>IFERROR(VLOOKUP(B945,Calculations!$G$10:$M$448,7,FALSE),0)</f>
        <v xml:space="preserve">  </v>
      </c>
      <c r="F946" s="86"/>
      <c r="H946" s="14" t="s">
        <v>35</v>
      </c>
      <c r="J946" s="86" t="str">
        <f>K948</f>
        <v xml:space="preserve">  </v>
      </c>
      <c r="K946" s="86"/>
      <c r="M946" s="14" t="s">
        <v>94</v>
      </c>
      <c r="N946" s="73"/>
      <c r="O946" s="86" t="str">
        <f>J946</f>
        <v xml:space="preserve">  </v>
      </c>
      <c r="P946" s="92"/>
    </row>
    <row r="947" spans="2:16" ht="15.75" hidden="1" x14ac:dyDescent="0.25">
      <c r="B947" s="74"/>
      <c r="C947" s="73"/>
      <c r="D947" s="14" t="s">
        <v>31</v>
      </c>
      <c r="E947" s="86"/>
      <c r="F947" s="86">
        <f>IFERROR(E945+E946,0)</f>
        <v>0</v>
      </c>
      <c r="H947" s="73"/>
      <c r="I947" s="14" t="s">
        <v>32</v>
      </c>
      <c r="J947" s="86"/>
      <c r="K947" s="86">
        <f>E945</f>
        <v>0</v>
      </c>
      <c r="M947" s="72"/>
      <c r="N947" s="14" t="s">
        <v>31</v>
      </c>
      <c r="O947" s="86"/>
      <c r="P947" s="92">
        <f>F947</f>
        <v>0</v>
      </c>
    </row>
    <row r="948" spans="2:16" ht="15.75" hidden="1" x14ac:dyDescent="0.25">
      <c r="B948" s="74"/>
      <c r="C948" s="73"/>
      <c r="E948" s="86"/>
      <c r="F948" s="86"/>
      <c r="H948" s="73"/>
      <c r="I948" s="14" t="s">
        <v>33</v>
      </c>
      <c r="J948" s="86"/>
      <c r="K948" s="86" t="str">
        <f>E946</f>
        <v xml:space="preserve">  </v>
      </c>
      <c r="M948" s="72"/>
      <c r="N948" s="73"/>
      <c r="O948" s="86"/>
      <c r="P948" s="92"/>
    </row>
    <row r="949" spans="2:16" ht="15.75" hidden="1" x14ac:dyDescent="0.25">
      <c r="B949" s="74"/>
      <c r="C949" s="73"/>
      <c r="E949" s="86"/>
      <c r="F949" s="86"/>
      <c r="H949" s="73"/>
      <c r="J949" s="86"/>
      <c r="K949" s="86"/>
      <c r="M949" s="72"/>
      <c r="N949" s="73"/>
      <c r="O949" s="86"/>
      <c r="P949" s="92"/>
    </row>
    <row r="950" spans="2:16" ht="15.75" hidden="1" x14ac:dyDescent="0.25">
      <c r="B950" s="70" t="str">
        <f>B945</f>
        <v xml:space="preserve">  </v>
      </c>
      <c r="C950" s="133" t="s">
        <v>34</v>
      </c>
      <c r="D950" s="133"/>
      <c r="E950" s="133"/>
      <c r="F950" s="133"/>
      <c r="H950" s="14" t="s">
        <v>103</v>
      </c>
      <c r="J950" s="86" t="str">
        <f>IFERROR(VLOOKUP(B950,Calculations!$Z$10:$AB$448,3,FALSE),0)</f>
        <v xml:space="preserve">  </v>
      </c>
      <c r="K950" s="86"/>
      <c r="M950" s="14" t="s">
        <v>104</v>
      </c>
      <c r="O950" s="86" t="str">
        <f>J950</f>
        <v xml:space="preserve">  </v>
      </c>
      <c r="P950" s="92"/>
    </row>
    <row r="951" spans="2:16" ht="15.75" hidden="1" x14ac:dyDescent="0.25">
      <c r="B951" s="74"/>
      <c r="C951" s="133"/>
      <c r="D951" s="133"/>
      <c r="E951" s="133"/>
      <c r="F951" s="133"/>
      <c r="H951" s="77"/>
      <c r="I951" s="14" t="s">
        <v>91</v>
      </c>
      <c r="J951" s="86"/>
      <c r="K951" s="86" t="str">
        <f>J950</f>
        <v xml:space="preserve">  </v>
      </c>
      <c r="M951" s="77"/>
      <c r="N951" s="14" t="s">
        <v>91</v>
      </c>
      <c r="O951" s="86"/>
      <c r="P951" s="92" t="str">
        <f>O950</f>
        <v xml:space="preserve">  </v>
      </c>
    </row>
    <row r="952" spans="2:16" ht="15.75" hidden="1" x14ac:dyDescent="0.25">
      <c r="B952" s="74"/>
      <c r="C952" s="133"/>
      <c r="D952" s="133"/>
      <c r="E952" s="133"/>
      <c r="F952" s="133"/>
      <c r="H952" s="77"/>
      <c r="J952" s="86"/>
      <c r="K952" s="86"/>
      <c r="M952" s="77"/>
      <c r="O952" s="86"/>
      <c r="P952" s="92"/>
    </row>
    <row r="953" spans="2:16" ht="15.75" hidden="1" x14ac:dyDescent="0.25">
      <c r="B953" s="74"/>
      <c r="C953" s="81"/>
      <c r="D953" s="81"/>
      <c r="E953" s="81"/>
      <c r="F953" s="81"/>
      <c r="H953" s="77"/>
      <c r="J953" s="86"/>
      <c r="K953" s="86"/>
      <c r="M953" s="77"/>
      <c r="O953" s="86"/>
      <c r="P953" s="92"/>
    </row>
    <row r="954" spans="2:16" ht="15.75" hidden="1" x14ac:dyDescent="0.25">
      <c r="B954" s="70" t="str">
        <f>B950</f>
        <v xml:space="preserve">  </v>
      </c>
      <c r="C954" s="14" t="s">
        <v>106</v>
      </c>
      <c r="E954" s="86" t="str">
        <f>IFERROR(VLOOKUP(B954,Calculations!$G$10:$W$448,17,FALSE),0)</f>
        <v xml:space="preserve">  </v>
      </c>
      <c r="F954" s="86"/>
      <c r="H954" s="133" t="s">
        <v>34</v>
      </c>
      <c r="I954" s="133"/>
      <c r="J954" s="133"/>
      <c r="K954" s="133"/>
      <c r="M954" s="14" t="s">
        <v>105</v>
      </c>
      <c r="O954" s="86" t="str">
        <f>E954</f>
        <v xml:space="preserve">  </v>
      </c>
      <c r="P954" s="92"/>
    </row>
    <row r="955" spans="2:16" ht="15.75" hidden="1" x14ac:dyDescent="0.25">
      <c r="B955" s="75"/>
      <c r="C955" s="82"/>
      <c r="D955" s="76" t="s">
        <v>31</v>
      </c>
      <c r="E955" s="89"/>
      <c r="F955" s="89" t="str">
        <f>E954</f>
        <v xml:space="preserve">  </v>
      </c>
      <c r="G955" s="76"/>
      <c r="H955" s="134"/>
      <c r="I955" s="134"/>
      <c r="J955" s="134"/>
      <c r="K955" s="134"/>
      <c r="L955" s="76"/>
      <c r="M955" s="82"/>
      <c r="N955" s="76" t="s">
        <v>31</v>
      </c>
      <c r="O955" s="89"/>
      <c r="P955" s="90" t="str">
        <f>O954</f>
        <v xml:space="preserve">  </v>
      </c>
    </row>
    <row r="956" spans="2:16" ht="15.75" hidden="1" x14ac:dyDescent="0.25">
      <c r="B956" s="60" t="str">
        <f>IFERROR(IF(EOMONTH(B954,1)&gt;Questionnaire!$I$9,"  ",EOMONTH(B954,1)),"  ")</f>
        <v xml:space="preserve">  </v>
      </c>
      <c r="C956" s="61" t="s">
        <v>32</v>
      </c>
      <c r="D956" s="61"/>
      <c r="E956" s="84">
        <f>IFERROR(-VLOOKUP(B956,Calculations!$G$10:$N$448,8,FALSE),0)</f>
        <v>0</v>
      </c>
      <c r="F956" s="84"/>
      <c r="G956" s="61"/>
      <c r="H956" s="61" t="s">
        <v>102</v>
      </c>
      <c r="I956" s="61"/>
      <c r="J956" s="84">
        <f>K958</f>
        <v>0</v>
      </c>
      <c r="K956" s="84"/>
      <c r="L956" s="61"/>
      <c r="M956" s="61" t="s">
        <v>102</v>
      </c>
      <c r="N956" s="68"/>
      <c r="O956" s="84">
        <f>J956</f>
        <v>0</v>
      </c>
      <c r="P956" s="91"/>
    </row>
    <row r="957" spans="2:16" ht="15.75" hidden="1" x14ac:dyDescent="0.25">
      <c r="B957" s="74"/>
      <c r="C957" s="14" t="s">
        <v>33</v>
      </c>
      <c r="E957" s="86" t="str">
        <f>IFERROR(VLOOKUP(B956,Calculations!$G$10:$M$448,7,FALSE),0)</f>
        <v xml:space="preserve">  </v>
      </c>
      <c r="F957" s="86"/>
      <c r="H957" s="14" t="s">
        <v>35</v>
      </c>
      <c r="J957" s="86" t="str">
        <f>K959</f>
        <v xml:space="preserve">  </v>
      </c>
      <c r="K957" s="86"/>
      <c r="M957" s="14" t="s">
        <v>94</v>
      </c>
      <c r="N957" s="73"/>
      <c r="O957" s="86" t="str">
        <f>J957</f>
        <v xml:space="preserve">  </v>
      </c>
      <c r="P957" s="92"/>
    </row>
    <row r="958" spans="2:16" ht="15.75" hidden="1" x14ac:dyDescent="0.25">
      <c r="B958" s="74"/>
      <c r="C958" s="73"/>
      <c r="D958" s="14" t="s">
        <v>31</v>
      </c>
      <c r="E958" s="86"/>
      <c r="F958" s="86">
        <f>IFERROR(E956+E957,0)</f>
        <v>0</v>
      </c>
      <c r="H958" s="73"/>
      <c r="I958" s="14" t="s">
        <v>32</v>
      </c>
      <c r="J958" s="86"/>
      <c r="K958" s="86">
        <f>E956</f>
        <v>0</v>
      </c>
      <c r="M958" s="72"/>
      <c r="N958" s="14" t="s">
        <v>31</v>
      </c>
      <c r="O958" s="86"/>
      <c r="P958" s="92">
        <f>F958</f>
        <v>0</v>
      </c>
    </row>
    <row r="959" spans="2:16" ht="15.75" hidden="1" x14ac:dyDescent="0.25">
      <c r="B959" s="74"/>
      <c r="C959" s="73"/>
      <c r="E959" s="86"/>
      <c r="F959" s="86"/>
      <c r="H959" s="73"/>
      <c r="I959" s="14" t="s">
        <v>33</v>
      </c>
      <c r="J959" s="86"/>
      <c r="K959" s="86" t="str">
        <f>E957</f>
        <v xml:space="preserve">  </v>
      </c>
      <c r="M959" s="72"/>
      <c r="N959" s="73"/>
      <c r="O959" s="86"/>
      <c r="P959" s="92"/>
    </row>
    <row r="960" spans="2:16" ht="15.75" hidden="1" x14ac:dyDescent="0.25">
      <c r="B960" s="74"/>
      <c r="C960" s="73"/>
      <c r="E960" s="86"/>
      <c r="F960" s="86"/>
      <c r="H960" s="73"/>
      <c r="J960" s="86"/>
      <c r="K960" s="86"/>
      <c r="M960" s="72"/>
      <c r="N960" s="73"/>
      <c r="O960" s="86"/>
      <c r="P960" s="92"/>
    </row>
    <row r="961" spans="2:16" ht="15.75" hidden="1" x14ac:dyDescent="0.25">
      <c r="B961" s="70" t="str">
        <f>B956</f>
        <v xml:space="preserve">  </v>
      </c>
      <c r="C961" s="133" t="s">
        <v>34</v>
      </c>
      <c r="D961" s="133"/>
      <c r="E961" s="133"/>
      <c r="F961" s="133"/>
      <c r="H961" s="14" t="s">
        <v>103</v>
      </c>
      <c r="J961" s="86" t="str">
        <f>IFERROR(VLOOKUP(B961,Calculations!$Z$10:$AB$448,3,FALSE),0)</f>
        <v xml:space="preserve">  </v>
      </c>
      <c r="K961" s="86"/>
      <c r="M961" s="14" t="s">
        <v>104</v>
      </c>
      <c r="O961" s="86" t="str">
        <f>J961</f>
        <v xml:space="preserve">  </v>
      </c>
      <c r="P961" s="92"/>
    </row>
    <row r="962" spans="2:16" ht="15.75" hidden="1" x14ac:dyDescent="0.25">
      <c r="B962" s="74"/>
      <c r="C962" s="133"/>
      <c r="D962" s="133"/>
      <c r="E962" s="133"/>
      <c r="F962" s="133"/>
      <c r="H962" s="77"/>
      <c r="I962" s="14" t="s">
        <v>91</v>
      </c>
      <c r="J962" s="86"/>
      <c r="K962" s="86" t="str">
        <f>J961</f>
        <v xml:space="preserve">  </v>
      </c>
      <c r="M962" s="77"/>
      <c r="N962" s="14" t="s">
        <v>91</v>
      </c>
      <c r="O962" s="86"/>
      <c r="P962" s="92" t="str">
        <f>O961</f>
        <v xml:space="preserve">  </v>
      </c>
    </row>
    <row r="963" spans="2:16" ht="15.75" hidden="1" x14ac:dyDescent="0.25">
      <c r="B963" s="74"/>
      <c r="C963" s="133"/>
      <c r="D963" s="133"/>
      <c r="E963" s="133"/>
      <c r="F963" s="133"/>
      <c r="H963" s="77"/>
      <c r="J963" s="86"/>
      <c r="K963" s="86"/>
      <c r="M963" s="77"/>
      <c r="O963" s="86"/>
      <c r="P963" s="92"/>
    </row>
    <row r="964" spans="2:16" ht="15.75" hidden="1" x14ac:dyDescent="0.25">
      <c r="B964" s="74"/>
      <c r="C964" s="81"/>
      <c r="D964" s="81"/>
      <c r="E964" s="81"/>
      <c r="F964" s="81"/>
      <c r="H964" s="77"/>
      <c r="J964" s="86"/>
      <c r="K964" s="86"/>
      <c r="M964" s="77"/>
      <c r="O964" s="86"/>
      <c r="P964" s="92"/>
    </row>
    <row r="965" spans="2:16" ht="15.75" hidden="1" x14ac:dyDescent="0.25">
      <c r="B965" s="70" t="str">
        <f>B961</f>
        <v xml:space="preserve">  </v>
      </c>
      <c r="C965" s="14" t="s">
        <v>106</v>
      </c>
      <c r="E965" s="86" t="str">
        <f>IFERROR(VLOOKUP(B965,Calculations!$G$10:$W$448,17,FALSE),0)</f>
        <v xml:space="preserve">  </v>
      </c>
      <c r="F965" s="86"/>
      <c r="H965" s="133" t="s">
        <v>34</v>
      </c>
      <c r="I965" s="133"/>
      <c r="J965" s="133"/>
      <c r="K965" s="133"/>
      <c r="M965" s="14" t="s">
        <v>105</v>
      </c>
      <c r="O965" s="86" t="str">
        <f>E965</f>
        <v xml:space="preserve">  </v>
      </c>
      <c r="P965" s="92"/>
    </row>
    <row r="966" spans="2:16" ht="15.75" hidden="1" x14ac:dyDescent="0.25">
      <c r="B966" s="75"/>
      <c r="C966" s="82"/>
      <c r="D966" s="76" t="s">
        <v>31</v>
      </c>
      <c r="E966" s="89"/>
      <c r="F966" s="89" t="str">
        <f>E965</f>
        <v xml:space="preserve">  </v>
      </c>
      <c r="G966" s="76"/>
      <c r="H966" s="134"/>
      <c r="I966" s="134"/>
      <c r="J966" s="134"/>
      <c r="K966" s="134"/>
      <c r="L966" s="76"/>
      <c r="M966" s="82"/>
      <c r="N966" s="76" t="s">
        <v>31</v>
      </c>
      <c r="O966" s="89"/>
      <c r="P966" s="90" t="str">
        <f>O965</f>
        <v xml:space="preserve">  </v>
      </c>
    </row>
    <row r="967" spans="2:16" ht="15.75" hidden="1" x14ac:dyDescent="0.25">
      <c r="B967" s="60" t="str">
        <f>IFERROR(IF(EOMONTH(B965,1)&gt;Questionnaire!$I$9,"  ",EOMONTH(B965,1)),"  ")</f>
        <v xml:space="preserve">  </v>
      </c>
      <c r="C967" s="61" t="s">
        <v>32</v>
      </c>
      <c r="D967" s="61"/>
      <c r="E967" s="84">
        <f>IFERROR(-VLOOKUP(B967,Calculations!$G$10:$N$448,8,FALSE),0)</f>
        <v>0</v>
      </c>
      <c r="F967" s="84"/>
      <c r="G967" s="61"/>
      <c r="H967" s="61" t="s">
        <v>102</v>
      </c>
      <c r="I967" s="61"/>
      <c r="J967" s="84">
        <f>K969</f>
        <v>0</v>
      </c>
      <c r="K967" s="84"/>
      <c r="L967" s="61"/>
      <c r="M967" s="61" t="s">
        <v>102</v>
      </c>
      <c r="N967" s="68"/>
      <c r="O967" s="84">
        <f>J967</f>
        <v>0</v>
      </c>
      <c r="P967" s="91"/>
    </row>
    <row r="968" spans="2:16" ht="15.75" hidden="1" x14ac:dyDescent="0.25">
      <c r="B968" s="74"/>
      <c r="C968" s="14" t="s">
        <v>33</v>
      </c>
      <c r="E968" s="86" t="str">
        <f>IFERROR(VLOOKUP(B967,Calculations!$G$10:$M$448,7,FALSE),0)</f>
        <v xml:space="preserve">  </v>
      </c>
      <c r="F968" s="86"/>
      <c r="H968" s="14" t="s">
        <v>35</v>
      </c>
      <c r="J968" s="86" t="str">
        <f>K970</f>
        <v xml:space="preserve">  </v>
      </c>
      <c r="K968" s="86"/>
      <c r="M968" s="14" t="s">
        <v>94</v>
      </c>
      <c r="N968" s="73"/>
      <c r="O968" s="86" t="str">
        <f>J968</f>
        <v xml:space="preserve">  </v>
      </c>
      <c r="P968" s="92"/>
    </row>
    <row r="969" spans="2:16" ht="15.75" hidden="1" x14ac:dyDescent="0.25">
      <c r="B969" s="74"/>
      <c r="C969" s="73"/>
      <c r="D969" s="14" t="s">
        <v>31</v>
      </c>
      <c r="E969" s="86"/>
      <c r="F969" s="86">
        <f>IFERROR(E967+E968,0)</f>
        <v>0</v>
      </c>
      <c r="H969" s="73"/>
      <c r="I969" s="14" t="s">
        <v>32</v>
      </c>
      <c r="J969" s="86"/>
      <c r="K969" s="86">
        <f>E967</f>
        <v>0</v>
      </c>
      <c r="M969" s="72"/>
      <c r="N969" s="14" t="s">
        <v>31</v>
      </c>
      <c r="O969" s="86"/>
      <c r="P969" s="92">
        <f>F969</f>
        <v>0</v>
      </c>
    </row>
    <row r="970" spans="2:16" ht="15.75" hidden="1" x14ac:dyDescent="0.25">
      <c r="B970" s="74"/>
      <c r="C970" s="73"/>
      <c r="E970" s="86"/>
      <c r="F970" s="86"/>
      <c r="H970" s="73"/>
      <c r="I970" s="14" t="s">
        <v>33</v>
      </c>
      <c r="J970" s="86"/>
      <c r="K970" s="86" t="str">
        <f>E968</f>
        <v xml:space="preserve">  </v>
      </c>
      <c r="M970" s="72"/>
      <c r="N970" s="73"/>
      <c r="O970" s="86"/>
      <c r="P970" s="92"/>
    </row>
    <row r="971" spans="2:16" ht="15.75" hidden="1" x14ac:dyDescent="0.25">
      <c r="B971" s="74"/>
      <c r="C971" s="73"/>
      <c r="E971" s="86"/>
      <c r="F971" s="86"/>
      <c r="H971" s="73"/>
      <c r="J971" s="86"/>
      <c r="K971" s="86"/>
      <c r="M971" s="72"/>
      <c r="N971" s="73"/>
      <c r="O971" s="86"/>
      <c r="P971" s="92"/>
    </row>
    <row r="972" spans="2:16" ht="15.75" hidden="1" x14ac:dyDescent="0.25">
      <c r="B972" s="70" t="str">
        <f>B967</f>
        <v xml:space="preserve">  </v>
      </c>
      <c r="C972" s="133" t="s">
        <v>34</v>
      </c>
      <c r="D972" s="133"/>
      <c r="E972" s="133"/>
      <c r="F972" s="133"/>
      <c r="H972" s="14" t="s">
        <v>103</v>
      </c>
      <c r="J972" s="86" t="str">
        <f>IFERROR(VLOOKUP(B972,Calculations!$Z$10:$AB$448,3,FALSE),0)</f>
        <v xml:space="preserve">  </v>
      </c>
      <c r="K972" s="86"/>
      <c r="M972" s="14" t="s">
        <v>104</v>
      </c>
      <c r="O972" s="86" t="str">
        <f>J972</f>
        <v xml:space="preserve">  </v>
      </c>
      <c r="P972" s="92"/>
    </row>
    <row r="973" spans="2:16" ht="15.75" hidden="1" x14ac:dyDescent="0.25">
      <c r="B973" s="74"/>
      <c r="C973" s="133"/>
      <c r="D973" s="133"/>
      <c r="E973" s="133"/>
      <c r="F973" s="133"/>
      <c r="H973" s="77"/>
      <c r="I973" s="14" t="s">
        <v>91</v>
      </c>
      <c r="J973" s="86"/>
      <c r="K973" s="86" t="str">
        <f>J972</f>
        <v xml:space="preserve">  </v>
      </c>
      <c r="M973" s="77"/>
      <c r="N973" s="14" t="s">
        <v>91</v>
      </c>
      <c r="O973" s="86"/>
      <c r="P973" s="92" t="str">
        <f>O972</f>
        <v xml:space="preserve">  </v>
      </c>
    </row>
    <row r="974" spans="2:16" ht="15.75" hidden="1" x14ac:dyDescent="0.25">
      <c r="B974" s="74"/>
      <c r="C974" s="133"/>
      <c r="D974" s="133"/>
      <c r="E974" s="133"/>
      <c r="F974" s="133"/>
      <c r="H974" s="77"/>
      <c r="J974" s="86"/>
      <c r="K974" s="86"/>
      <c r="M974" s="77"/>
      <c r="O974" s="86"/>
      <c r="P974" s="92"/>
    </row>
    <row r="975" spans="2:16" ht="15.75" hidden="1" x14ac:dyDescent="0.25">
      <c r="B975" s="74"/>
      <c r="C975" s="81"/>
      <c r="D975" s="81"/>
      <c r="E975" s="81"/>
      <c r="F975" s="81"/>
      <c r="H975" s="77"/>
      <c r="J975" s="86"/>
      <c r="K975" s="86"/>
      <c r="M975" s="77"/>
      <c r="O975" s="86"/>
      <c r="P975" s="92"/>
    </row>
    <row r="976" spans="2:16" ht="15.75" hidden="1" x14ac:dyDescent="0.25">
      <c r="B976" s="70" t="str">
        <f>B972</f>
        <v xml:space="preserve">  </v>
      </c>
      <c r="C976" s="14" t="s">
        <v>106</v>
      </c>
      <c r="E976" s="86" t="str">
        <f>IFERROR(VLOOKUP(B976,Calculations!$G$10:$W$448,17,FALSE),0)</f>
        <v xml:space="preserve">  </v>
      </c>
      <c r="F976" s="86"/>
      <c r="H976" s="133" t="s">
        <v>34</v>
      </c>
      <c r="I976" s="133"/>
      <c r="J976" s="133"/>
      <c r="K976" s="133"/>
      <c r="M976" s="14" t="s">
        <v>105</v>
      </c>
      <c r="O976" s="86" t="str">
        <f>E976</f>
        <v xml:space="preserve">  </v>
      </c>
      <c r="P976" s="92"/>
    </row>
    <row r="977" spans="2:16" ht="15.75" hidden="1" x14ac:dyDescent="0.25">
      <c r="B977" s="75"/>
      <c r="C977" s="82"/>
      <c r="D977" s="76" t="s">
        <v>31</v>
      </c>
      <c r="E977" s="89"/>
      <c r="F977" s="89" t="str">
        <f>E976</f>
        <v xml:space="preserve">  </v>
      </c>
      <c r="G977" s="76"/>
      <c r="H977" s="134"/>
      <c r="I977" s="134"/>
      <c r="J977" s="134"/>
      <c r="K977" s="134"/>
      <c r="L977" s="76"/>
      <c r="M977" s="82"/>
      <c r="N977" s="76" t="s">
        <v>31</v>
      </c>
      <c r="O977" s="89"/>
      <c r="P977" s="90" t="str">
        <f>O976</f>
        <v xml:space="preserve">  </v>
      </c>
    </row>
    <row r="978" spans="2:16" ht="15.75" hidden="1" x14ac:dyDescent="0.25">
      <c r="B978" s="60" t="str">
        <f>IFERROR(IF(EOMONTH(B976,1)&gt;Questionnaire!$I$9,"  ",EOMONTH(B976,1)),"  ")</f>
        <v xml:space="preserve">  </v>
      </c>
      <c r="C978" s="61" t="s">
        <v>32</v>
      </c>
      <c r="D978" s="61"/>
      <c r="E978" s="84">
        <f>IFERROR(-VLOOKUP(B978,Calculations!$G$10:$N$448,8,FALSE),0)</f>
        <v>0</v>
      </c>
      <c r="F978" s="84"/>
      <c r="G978" s="61"/>
      <c r="H978" s="61" t="s">
        <v>102</v>
      </c>
      <c r="I978" s="61"/>
      <c r="J978" s="84">
        <f>K980</f>
        <v>0</v>
      </c>
      <c r="K978" s="84"/>
      <c r="L978" s="61"/>
      <c r="M978" s="61" t="s">
        <v>102</v>
      </c>
      <c r="N978" s="68"/>
      <c r="O978" s="84">
        <f>J978</f>
        <v>0</v>
      </c>
      <c r="P978" s="91"/>
    </row>
    <row r="979" spans="2:16" ht="15.75" hidden="1" x14ac:dyDescent="0.25">
      <c r="B979" s="74"/>
      <c r="C979" s="14" t="s">
        <v>33</v>
      </c>
      <c r="E979" s="86" t="str">
        <f>IFERROR(VLOOKUP(B978,Calculations!$G$10:$M$448,7,FALSE),0)</f>
        <v xml:space="preserve">  </v>
      </c>
      <c r="F979" s="86"/>
      <c r="H979" s="14" t="s">
        <v>35</v>
      </c>
      <c r="J979" s="86" t="str">
        <f>K981</f>
        <v xml:space="preserve">  </v>
      </c>
      <c r="K979" s="86"/>
      <c r="M979" s="14" t="s">
        <v>94</v>
      </c>
      <c r="N979" s="73"/>
      <c r="O979" s="86" t="str">
        <f>J979</f>
        <v xml:space="preserve">  </v>
      </c>
      <c r="P979" s="92"/>
    </row>
    <row r="980" spans="2:16" ht="15.75" hidden="1" x14ac:dyDescent="0.25">
      <c r="B980" s="74"/>
      <c r="C980" s="73"/>
      <c r="D980" s="14" t="s">
        <v>31</v>
      </c>
      <c r="E980" s="86"/>
      <c r="F980" s="86">
        <f>IFERROR(E978+E979,0)</f>
        <v>0</v>
      </c>
      <c r="H980" s="73"/>
      <c r="I980" s="14" t="s">
        <v>32</v>
      </c>
      <c r="J980" s="86"/>
      <c r="K980" s="86">
        <f>E978</f>
        <v>0</v>
      </c>
      <c r="M980" s="72"/>
      <c r="N980" s="14" t="s">
        <v>31</v>
      </c>
      <c r="O980" s="86"/>
      <c r="P980" s="92">
        <f>F980</f>
        <v>0</v>
      </c>
    </row>
    <row r="981" spans="2:16" ht="15.75" hidden="1" x14ac:dyDescent="0.25">
      <c r="B981" s="74"/>
      <c r="C981" s="73"/>
      <c r="E981" s="86"/>
      <c r="F981" s="86"/>
      <c r="H981" s="73"/>
      <c r="I981" s="14" t="s">
        <v>33</v>
      </c>
      <c r="J981" s="86"/>
      <c r="K981" s="86" t="str">
        <f>E979</f>
        <v xml:space="preserve">  </v>
      </c>
      <c r="M981" s="72"/>
      <c r="N981" s="73"/>
      <c r="O981" s="86"/>
      <c r="P981" s="92"/>
    </row>
    <row r="982" spans="2:16" ht="15.75" hidden="1" x14ac:dyDescent="0.25">
      <c r="B982" s="74"/>
      <c r="C982" s="73"/>
      <c r="E982" s="86"/>
      <c r="F982" s="86"/>
      <c r="H982" s="73"/>
      <c r="J982" s="86"/>
      <c r="K982" s="86"/>
      <c r="M982" s="72"/>
      <c r="N982" s="73"/>
      <c r="O982" s="86"/>
      <c r="P982" s="92"/>
    </row>
    <row r="983" spans="2:16" ht="15.75" hidden="1" x14ac:dyDescent="0.25">
      <c r="B983" s="70" t="str">
        <f>B978</f>
        <v xml:space="preserve">  </v>
      </c>
      <c r="C983" s="133" t="s">
        <v>34</v>
      </c>
      <c r="D983" s="133"/>
      <c r="E983" s="133"/>
      <c r="F983" s="133"/>
      <c r="H983" s="14" t="s">
        <v>103</v>
      </c>
      <c r="J983" s="86" t="str">
        <f>IFERROR(VLOOKUP(B983,Calculations!$Z$10:$AB$448,3,FALSE),0)</f>
        <v xml:space="preserve">  </v>
      </c>
      <c r="K983" s="86"/>
      <c r="M983" s="14" t="s">
        <v>104</v>
      </c>
      <c r="O983" s="86" t="str">
        <f>J983</f>
        <v xml:space="preserve">  </v>
      </c>
      <c r="P983" s="92"/>
    </row>
    <row r="984" spans="2:16" ht="15.75" hidden="1" x14ac:dyDescent="0.25">
      <c r="B984" s="74"/>
      <c r="C984" s="133"/>
      <c r="D984" s="133"/>
      <c r="E984" s="133"/>
      <c r="F984" s="133"/>
      <c r="H984" s="77"/>
      <c r="I984" s="14" t="s">
        <v>91</v>
      </c>
      <c r="J984" s="86"/>
      <c r="K984" s="86" t="str">
        <f>J983</f>
        <v xml:space="preserve">  </v>
      </c>
      <c r="M984" s="77"/>
      <c r="N984" s="14" t="s">
        <v>91</v>
      </c>
      <c r="O984" s="86"/>
      <c r="P984" s="92" t="str">
        <f>O983</f>
        <v xml:space="preserve">  </v>
      </c>
    </row>
    <row r="985" spans="2:16" ht="15.75" hidden="1" x14ac:dyDescent="0.25">
      <c r="B985" s="74"/>
      <c r="C985" s="133"/>
      <c r="D985" s="133"/>
      <c r="E985" s="133"/>
      <c r="F985" s="133"/>
      <c r="H985" s="77"/>
      <c r="J985" s="86"/>
      <c r="K985" s="86"/>
      <c r="M985" s="77"/>
      <c r="O985" s="86"/>
      <c r="P985" s="92"/>
    </row>
    <row r="986" spans="2:16" ht="15.75" hidden="1" x14ac:dyDescent="0.25">
      <c r="B986" s="74"/>
      <c r="C986" s="81"/>
      <c r="D986" s="81"/>
      <c r="E986" s="81"/>
      <c r="F986" s="81"/>
      <c r="H986" s="77"/>
      <c r="J986" s="86"/>
      <c r="K986" s="86"/>
      <c r="M986" s="77"/>
      <c r="O986" s="86"/>
      <c r="P986" s="92"/>
    </row>
    <row r="987" spans="2:16" ht="15.75" hidden="1" x14ac:dyDescent="0.25">
      <c r="B987" s="70" t="str">
        <f>B983</f>
        <v xml:space="preserve">  </v>
      </c>
      <c r="C987" s="14" t="s">
        <v>106</v>
      </c>
      <c r="E987" s="86">
        <f>IFERROR(VLOOKUP(B996,Calculations!$G$10:$W$448,17,FALSE),0)</f>
        <v>0</v>
      </c>
      <c r="F987" s="86"/>
      <c r="H987" s="133" t="s">
        <v>34</v>
      </c>
      <c r="I987" s="133"/>
      <c r="J987" s="133"/>
      <c r="K987" s="133"/>
      <c r="M987" s="14" t="s">
        <v>105</v>
      </c>
      <c r="O987" s="86">
        <f>E996</f>
        <v>0</v>
      </c>
      <c r="P987" s="92"/>
    </row>
    <row r="988" spans="2:16" ht="15.75" hidden="1" x14ac:dyDescent="0.25">
      <c r="B988" s="75"/>
      <c r="C988" s="82"/>
      <c r="D988" s="76" t="s">
        <v>31</v>
      </c>
      <c r="E988" s="89"/>
      <c r="F988" s="89">
        <f>E996</f>
        <v>0</v>
      </c>
      <c r="G988" s="76"/>
      <c r="H988" s="134"/>
      <c r="I988" s="134"/>
      <c r="J988" s="134"/>
      <c r="K988" s="134"/>
      <c r="L988" s="76"/>
      <c r="M988" s="82"/>
      <c r="N988" s="76" t="s">
        <v>31</v>
      </c>
      <c r="O988" s="89"/>
      <c r="P988" s="90">
        <f>O996</f>
        <v>0</v>
      </c>
    </row>
    <row r="989" spans="2:16" ht="15.75" hidden="1" x14ac:dyDescent="0.25">
      <c r="B989" s="60" t="str">
        <f>IFERROR(IF(EOMONTH(B996,1)&gt;Questionnaire!$I$9,"  ",EOMONTH(B996,1)),"  ")</f>
        <v xml:space="preserve">  </v>
      </c>
      <c r="C989" s="61" t="s">
        <v>32</v>
      </c>
      <c r="D989" s="61"/>
      <c r="E989" s="84">
        <f>IFERROR(-VLOOKUP(B989,Calculations!$G$10:$N$448,8,FALSE),0)</f>
        <v>0</v>
      </c>
      <c r="F989" s="84"/>
      <c r="G989" s="61"/>
      <c r="H989" s="61" t="s">
        <v>102</v>
      </c>
      <c r="I989" s="61"/>
      <c r="J989" s="84">
        <f>K991</f>
        <v>0</v>
      </c>
      <c r="K989" s="84"/>
      <c r="L989" s="61"/>
      <c r="M989" s="61" t="s">
        <v>102</v>
      </c>
      <c r="N989" s="68"/>
      <c r="O989" s="84">
        <f>J989</f>
        <v>0</v>
      </c>
      <c r="P989" s="91"/>
    </row>
    <row r="990" spans="2:16" ht="15.75" hidden="1" x14ac:dyDescent="0.25">
      <c r="B990" s="74"/>
      <c r="C990" s="14" t="s">
        <v>33</v>
      </c>
      <c r="E990" s="86" t="str">
        <f>IFERROR(VLOOKUP(B989,Calculations!$G$10:$M$448,7,FALSE),0)</f>
        <v xml:space="preserve">  </v>
      </c>
      <c r="F990" s="86"/>
      <c r="H990" s="14" t="s">
        <v>35</v>
      </c>
      <c r="J990" s="86" t="str">
        <f>K992</f>
        <v xml:space="preserve">  </v>
      </c>
      <c r="K990" s="86"/>
      <c r="M990" s="14" t="s">
        <v>94</v>
      </c>
      <c r="N990" s="73"/>
      <c r="O990" s="86" t="str">
        <f>J990</f>
        <v xml:space="preserve">  </v>
      </c>
      <c r="P990" s="92"/>
    </row>
    <row r="991" spans="2:16" ht="15.75" hidden="1" x14ac:dyDescent="0.25">
      <c r="B991" s="74"/>
      <c r="C991" s="73"/>
      <c r="D991" s="14" t="s">
        <v>31</v>
      </c>
      <c r="E991" s="86"/>
      <c r="F991" s="86">
        <f>IFERROR(E989+E990,0)</f>
        <v>0</v>
      </c>
      <c r="H991" s="73"/>
      <c r="I991" s="14" t="s">
        <v>32</v>
      </c>
      <c r="J991" s="86"/>
      <c r="K991" s="86">
        <f>E989</f>
        <v>0</v>
      </c>
      <c r="M991" s="72"/>
      <c r="N991" s="14" t="s">
        <v>31</v>
      </c>
      <c r="O991" s="86"/>
      <c r="P991" s="92">
        <f>F991</f>
        <v>0</v>
      </c>
    </row>
    <row r="992" spans="2:16" ht="15.75" hidden="1" x14ac:dyDescent="0.25">
      <c r="B992" s="74"/>
      <c r="C992" s="73"/>
      <c r="E992" s="86"/>
      <c r="F992" s="86"/>
      <c r="H992" s="73"/>
      <c r="I992" s="14" t="s">
        <v>33</v>
      </c>
      <c r="J992" s="86"/>
      <c r="K992" s="86" t="str">
        <f>E990</f>
        <v xml:space="preserve">  </v>
      </c>
      <c r="M992" s="72"/>
      <c r="N992" s="73"/>
      <c r="O992" s="86"/>
      <c r="P992" s="92"/>
    </row>
    <row r="993" spans="2:16" ht="15.75" hidden="1" x14ac:dyDescent="0.25">
      <c r="B993" s="74"/>
      <c r="C993" s="73"/>
      <c r="E993" s="86"/>
      <c r="F993" s="86"/>
      <c r="H993" s="73"/>
      <c r="J993" s="86"/>
      <c r="K993" s="86"/>
      <c r="M993" s="72"/>
      <c r="N993" s="73"/>
      <c r="O993" s="86"/>
      <c r="P993" s="92"/>
    </row>
    <row r="994" spans="2:16" ht="15.75" hidden="1" x14ac:dyDescent="0.25">
      <c r="B994" s="70" t="str">
        <f>B989</f>
        <v xml:space="preserve">  </v>
      </c>
      <c r="C994" s="133" t="s">
        <v>34</v>
      </c>
      <c r="D994" s="133"/>
      <c r="E994" s="133"/>
      <c r="F994" s="133"/>
      <c r="H994" s="14" t="s">
        <v>103</v>
      </c>
      <c r="J994" s="86" t="str">
        <f>IFERROR(VLOOKUP(B994,Calculations!$Z$10:$AB$448,3,FALSE),0)</f>
        <v xml:space="preserve">  </v>
      </c>
      <c r="K994" s="86"/>
      <c r="M994" s="14" t="s">
        <v>104</v>
      </c>
      <c r="O994" s="86" t="str">
        <f>J994</f>
        <v xml:space="preserve">  </v>
      </c>
      <c r="P994" s="92"/>
    </row>
    <row r="995" spans="2:16" ht="15.75" hidden="1" x14ac:dyDescent="0.25">
      <c r="B995" s="74"/>
      <c r="C995" s="133"/>
      <c r="D995" s="133"/>
      <c r="E995" s="133"/>
      <c r="F995" s="133"/>
      <c r="H995" s="77"/>
      <c r="I995" s="14" t="s">
        <v>91</v>
      </c>
      <c r="J995" s="86"/>
      <c r="K995" s="86" t="str">
        <f>J994</f>
        <v xml:space="preserve">  </v>
      </c>
      <c r="M995" s="77"/>
      <c r="N995" s="14" t="s">
        <v>91</v>
      </c>
      <c r="O995" s="86"/>
      <c r="P995" s="92" t="str">
        <f>O994</f>
        <v xml:space="preserve">  </v>
      </c>
    </row>
    <row r="996" spans="2:16" ht="15.75" hidden="1" x14ac:dyDescent="0.25">
      <c r="B996" s="74"/>
      <c r="C996" s="133"/>
      <c r="D996" s="133"/>
      <c r="E996" s="133"/>
      <c r="F996" s="133"/>
      <c r="H996" s="77"/>
      <c r="J996" s="86"/>
      <c r="K996" s="86"/>
      <c r="M996" s="77"/>
      <c r="O996" s="86"/>
      <c r="P996" s="92"/>
    </row>
    <row r="997" spans="2:16" ht="15.75" hidden="1" x14ac:dyDescent="0.25">
      <c r="B997" s="74"/>
      <c r="C997" s="81"/>
      <c r="D997" s="81"/>
      <c r="E997" s="81"/>
      <c r="F997" s="81"/>
      <c r="H997" s="77"/>
      <c r="J997" s="86"/>
      <c r="K997" s="86"/>
      <c r="M997" s="77"/>
      <c r="O997" s="86"/>
      <c r="P997" s="92"/>
    </row>
    <row r="998" spans="2:16" ht="15.75" hidden="1" x14ac:dyDescent="0.25">
      <c r="B998" s="70" t="str">
        <f>B994</f>
        <v xml:space="preserve">  </v>
      </c>
      <c r="C998" s="14" t="s">
        <v>106</v>
      </c>
      <c r="E998" s="86" t="str">
        <f>IFERROR(VLOOKUP(B998,Calculations!$G$10:$W$448,17,FALSE),0)</f>
        <v xml:space="preserve">  </v>
      </c>
      <c r="F998" s="86"/>
      <c r="H998" s="133" t="s">
        <v>34</v>
      </c>
      <c r="I998" s="133"/>
      <c r="J998" s="133"/>
      <c r="K998" s="133"/>
      <c r="M998" s="14" t="s">
        <v>105</v>
      </c>
      <c r="O998" s="86" t="str">
        <f>E998</f>
        <v xml:space="preserve">  </v>
      </c>
      <c r="P998" s="92"/>
    </row>
    <row r="999" spans="2:16" ht="15.75" hidden="1" x14ac:dyDescent="0.25">
      <c r="B999" s="75"/>
      <c r="C999" s="82"/>
      <c r="D999" s="76" t="s">
        <v>31</v>
      </c>
      <c r="E999" s="89"/>
      <c r="F999" s="89" t="str">
        <f>E998</f>
        <v xml:space="preserve">  </v>
      </c>
      <c r="G999" s="76"/>
      <c r="H999" s="134"/>
      <c r="I999" s="134"/>
      <c r="J999" s="134"/>
      <c r="K999" s="134"/>
      <c r="L999" s="76"/>
      <c r="M999" s="82"/>
      <c r="N999" s="76" t="s">
        <v>31</v>
      </c>
      <c r="O999" s="89"/>
      <c r="P999" s="90" t="str">
        <f>O998</f>
        <v xml:space="preserve">  </v>
      </c>
    </row>
    <row r="1000" spans="2:16" ht="15.75" hidden="1" x14ac:dyDescent="0.25">
      <c r="B1000" s="60" t="str">
        <f>IFERROR(IF(EOMONTH(B998,1)&gt;Questionnaire!$I$9,"  ",EOMONTH(B998,1)),"  ")</f>
        <v xml:space="preserve">  </v>
      </c>
      <c r="C1000" s="61" t="s">
        <v>32</v>
      </c>
      <c r="D1000" s="61"/>
      <c r="E1000" s="84">
        <f>IFERROR(-VLOOKUP(B1000,Calculations!$G$10:$N$448,8,FALSE),0)</f>
        <v>0</v>
      </c>
      <c r="F1000" s="84"/>
      <c r="G1000" s="61"/>
      <c r="H1000" s="61" t="s">
        <v>102</v>
      </c>
      <c r="I1000" s="61"/>
      <c r="J1000" s="84">
        <f>K1002</f>
        <v>0</v>
      </c>
      <c r="K1000" s="84"/>
      <c r="L1000" s="61"/>
      <c r="M1000" s="61" t="s">
        <v>102</v>
      </c>
      <c r="N1000" s="68"/>
      <c r="O1000" s="84">
        <f>J1000</f>
        <v>0</v>
      </c>
      <c r="P1000" s="91"/>
    </row>
    <row r="1001" spans="2:16" ht="15.75" hidden="1" x14ac:dyDescent="0.25">
      <c r="B1001" s="74"/>
      <c r="C1001" s="14" t="s">
        <v>33</v>
      </c>
      <c r="E1001" s="86" t="str">
        <f>IFERROR(VLOOKUP(B1000,Calculations!$G$10:$M$448,7,FALSE),0)</f>
        <v xml:space="preserve">  </v>
      </c>
      <c r="F1001" s="86"/>
      <c r="H1001" s="14" t="s">
        <v>35</v>
      </c>
      <c r="J1001" s="86" t="str">
        <f>K1003</f>
        <v xml:space="preserve">  </v>
      </c>
      <c r="K1001" s="86"/>
      <c r="M1001" s="14" t="s">
        <v>94</v>
      </c>
      <c r="N1001" s="73"/>
      <c r="O1001" s="86" t="str">
        <f>J1001</f>
        <v xml:space="preserve">  </v>
      </c>
      <c r="P1001" s="92"/>
    </row>
    <row r="1002" spans="2:16" ht="15.75" hidden="1" x14ac:dyDescent="0.25">
      <c r="B1002" s="74"/>
      <c r="C1002" s="73"/>
      <c r="D1002" s="14" t="s">
        <v>31</v>
      </c>
      <c r="E1002" s="86"/>
      <c r="F1002" s="86">
        <f>IFERROR(E1000+E1001,0)</f>
        <v>0</v>
      </c>
      <c r="H1002" s="73"/>
      <c r="I1002" s="14" t="s">
        <v>32</v>
      </c>
      <c r="J1002" s="86"/>
      <c r="K1002" s="86">
        <f>E1000</f>
        <v>0</v>
      </c>
      <c r="M1002" s="72"/>
      <c r="N1002" s="14" t="s">
        <v>31</v>
      </c>
      <c r="O1002" s="86"/>
      <c r="P1002" s="92">
        <f>F1002</f>
        <v>0</v>
      </c>
    </row>
    <row r="1003" spans="2:16" ht="15.75" hidden="1" x14ac:dyDescent="0.25">
      <c r="B1003" s="74"/>
      <c r="C1003" s="73"/>
      <c r="E1003" s="86"/>
      <c r="F1003" s="86"/>
      <c r="H1003" s="73"/>
      <c r="I1003" s="14" t="s">
        <v>33</v>
      </c>
      <c r="J1003" s="86"/>
      <c r="K1003" s="86" t="str">
        <f>E1001</f>
        <v xml:space="preserve">  </v>
      </c>
      <c r="M1003" s="72"/>
      <c r="N1003" s="73"/>
      <c r="O1003" s="86"/>
      <c r="P1003" s="92"/>
    </row>
    <row r="1004" spans="2:16" ht="15.75" hidden="1" x14ac:dyDescent="0.25">
      <c r="B1004" s="74"/>
      <c r="C1004" s="73"/>
      <c r="E1004" s="86"/>
      <c r="F1004" s="86"/>
      <c r="H1004" s="73"/>
      <c r="J1004" s="86"/>
      <c r="K1004" s="86"/>
      <c r="M1004" s="72"/>
      <c r="N1004" s="73"/>
      <c r="O1004" s="86"/>
      <c r="P1004" s="92"/>
    </row>
    <row r="1005" spans="2:16" ht="15.75" hidden="1" x14ac:dyDescent="0.25">
      <c r="B1005" s="70" t="str">
        <f>B1000</f>
        <v xml:space="preserve">  </v>
      </c>
      <c r="C1005" s="133" t="s">
        <v>34</v>
      </c>
      <c r="D1005" s="133"/>
      <c r="E1005" s="133"/>
      <c r="F1005" s="133"/>
      <c r="H1005" s="14" t="s">
        <v>103</v>
      </c>
      <c r="J1005" s="86" t="str">
        <f>IFERROR(VLOOKUP(B1005,Calculations!$Z$10:$AB$448,3,FALSE),0)</f>
        <v xml:space="preserve">  </v>
      </c>
      <c r="K1005" s="86"/>
      <c r="M1005" s="14" t="s">
        <v>104</v>
      </c>
      <c r="O1005" s="86" t="str">
        <f>J1005</f>
        <v xml:space="preserve">  </v>
      </c>
      <c r="P1005" s="92"/>
    </row>
    <row r="1006" spans="2:16" ht="15.75" hidden="1" x14ac:dyDescent="0.25">
      <c r="B1006" s="74"/>
      <c r="C1006" s="133"/>
      <c r="D1006" s="133"/>
      <c r="E1006" s="133"/>
      <c r="F1006" s="133"/>
      <c r="H1006" s="77"/>
      <c r="I1006" s="14" t="s">
        <v>91</v>
      </c>
      <c r="J1006" s="86"/>
      <c r="K1006" s="86" t="str">
        <f>J1005</f>
        <v xml:space="preserve">  </v>
      </c>
      <c r="M1006" s="77"/>
      <c r="N1006" s="14" t="s">
        <v>91</v>
      </c>
      <c r="O1006" s="86"/>
      <c r="P1006" s="92" t="str">
        <f>O1005</f>
        <v xml:space="preserve">  </v>
      </c>
    </row>
    <row r="1007" spans="2:16" ht="15.75" hidden="1" x14ac:dyDescent="0.25">
      <c r="B1007" s="74"/>
      <c r="C1007" s="133"/>
      <c r="D1007" s="133"/>
      <c r="E1007" s="133"/>
      <c r="F1007" s="133"/>
      <c r="H1007" s="77"/>
      <c r="J1007" s="86"/>
      <c r="K1007" s="86"/>
      <c r="M1007" s="77"/>
      <c r="O1007" s="86"/>
      <c r="P1007" s="92"/>
    </row>
    <row r="1008" spans="2:16" ht="15.75" hidden="1" x14ac:dyDescent="0.25">
      <c r="B1008" s="74"/>
      <c r="C1008" s="81"/>
      <c r="D1008" s="81"/>
      <c r="E1008" s="81"/>
      <c r="F1008" s="81"/>
      <c r="H1008" s="77"/>
      <c r="J1008" s="86"/>
      <c r="K1008" s="86"/>
      <c r="M1008" s="77"/>
      <c r="O1008" s="86"/>
      <c r="P1008" s="92"/>
    </row>
    <row r="1009" spans="2:16" ht="15.75" hidden="1" x14ac:dyDescent="0.25">
      <c r="B1009" s="70" t="str">
        <f>B1005</f>
        <v xml:space="preserve">  </v>
      </c>
      <c r="C1009" s="14" t="s">
        <v>106</v>
      </c>
      <c r="E1009" s="86" t="str">
        <f>IFERROR(VLOOKUP(B1009,Calculations!$G$10:$W$448,17,FALSE),0)</f>
        <v xml:space="preserve">  </v>
      </c>
      <c r="F1009" s="86"/>
      <c r="H1009" s="133" t="s">
        <v>34</v>
      </c>
      <c r="I1009" s="133"/>
      <c r="J1009" s="133"/>
      <c r="K1009" s="133"/>
      <c r="M1009" s="14" t="s">
        <v>105</v>
      </c>
      <c r="O1009" s="86" t="str">
        <f>E1009</f>
        <v xml:space="preserve">  </v>
      </c>
      <c r="P1009" s="92"/>
    </row>
    <row r="1010" spans="2:16" ht="15.75" hidden="1" x14ac:dyDescent="0.25">
      <c r="B1010" s="75"/>
      <c r="C1010" s="82"/>
      <c r="D1010" s="76" t="s">
        <v>31</v>
      </c>
      <c r="E1010" s="89"/>
      <c r="F1010" s="89" t="str">
        <f>E1009</f>
        <v xml:space="preserve">  </v>
      </c>
      <c r="G1010" s="76"/>
      <c r="H1010" s="134"/>
      <c r="I1010" s="134"/>
      <c r="J1010" s="134"/>
      <c r="K1010" s="134"/>
      <c r="L1010" s="76"/>
      <c r="M1010" s="82"/>
      <c r="N1010" s="76" t="s">
        <v>31</v>
      </c>
      <c r="O1010" s="89"/>
      <c r="P1010" s="90" t="str">
        <f>O1009</f>
        <v xml:space="preserve">  </v>
      </c>
    </row>
    <row r="1011" spans="2:16" ht="15.75" hidden="1" x14ac:dyDescent="0.25">
      <c r="B1011" s="60" t="str">
        <f>IFERROR(IF(EOMONTH(B1009,1)&gt;Questionnaire!$I$9,"  ",EOMONTH(B1009,1)),"  ")</f>
        <v xml:space="preserve">  </v>
      </c>
      <c r="C1011" s="61" t="s">
        <v>32</v>
      </c>
      <c r="D1011" s="61"/>
      <c r="E1011" s="84">
        <f>IFERROR(-VLOOKUP(B1011,Calculations!$G$10:$N$448,8,FALSE),0)</f>
        <v>0</v>
      </c>
      <c r="F1011" s="84"/>
      <c r="G1011" s="61"/>
      <c r="H1011" s="61" t="s">
        <v>102</v>
      </c>
      <c r="I1011" s="61"/>
      <c r="J1011" s="84">
        <f>K1013</f>
        <v>0</v>
      </c>
      <c r="K1011" s="84"/>
      <c r="L1011" s="61"/>
      <c r="M1011" s="61" t="s">
        <v>102</v>
      </c>
      <c r="N1011" s="68"/>
      <c r="O1011" s="84">
        <f>J1011</f>
        <v>0</v>
      </c>
      <c r="P1011" s="91"/>
    </row>
    <row r="1012" spans="2:16" ht="15.75" hidden="1" x14ac:dyDescent="0.25">
      <c r="B1012" s="74"/>
      <c r="C1012" s="14" t="s">
        <v>33</v>
      </c>
      <c r="E1012" s="86" t="str">
        <f>IFERROR(VLOOKUP(B1011,Calculations!$G$10:$M$448,7,FALSE),0)</f>
        <v xml:space="preserve">  </v>
      </c>
      <c r="F1012" s="86"/>
      <c r="H1012" s="14" t="s">
        <v>35</v>
      </c>
      <c r="J1012" s="86" t="str">
        <f>K1014</f>
        <v xml:space="preserve">  </v>
      </c>
      <c r="K1012" s="86"/>
      <c r="M1012" s="14" t="s">
        <v>94</v>
      </c>
      <c r="N1012" s="73"/>
      <c r="O1012" s="86" t="str">
        <f>J1012</f>
        <v xml:space="preserve">  </v>
      </c>
      <c r="P1012" s="92"/>
    </row>
    <row r="1013" spans="2:16" ht="15.75" hidden="1" x14ac:dyDescent="0.25">
      <c r="B1013" s="74"/>
      <c r="C1013" s="73"/>
      <c r="D1013" s="14" t="s">
        <v>31</v>
      </c>
      <c r="E1013" s="86"/>
      <c r="F1013" s="86">
        <f>IFERROR(E1011+E1012,0)</f>
        <v>0</v>
      </c>
      <c r="H1013" s="73"/>
      <c r="I1013" s="14" t="s">
        <v>32</v>
      </c>
      <c r="J1013" s="86"/>
      <c r="K1013" s="86">
        <f>E1011</f>
        <v>0</v>
      </c>
      <c r="M1013" s="72"/>
      <c r="N1013" s="14" t="s">
        <v>31</v>
      </c>
      <c r="O1013" s="86"/>
      <c r="P1013" s="92">
        <f>F1013</f>
        <v>0</v>
      </c>
    </row>
    <row r="1014" spans="2:16" ht="15.75" hidden="1" x14ac:dyDescent="0.25">
      <c r="B1014" s="74"/>
      <c r="C1014" s="73"/>
      <c r="E1014" s="86"/>
      <c r="F1014" s="86"/>
      <c r="H1014" s="73"/>
      <c r="I1014" s="14" t="s">
        <v>33</v>
      </c>
      <c r="J1014" s="86"/>
      <c r="K1014" s="86" t="str">
        <f>E1012</f>
        <v xml:space="preserve">  </v>
      </c>
      <c r="M1014" s="72"/>
      <c r="N1014" s="73"/>
      <c r="O1014" s="86"/>
      <c r="P1014" s="92"/>
    </row>
    <row r="1015" spans="2:16" ht="15.75" hidden="1" x14ac:dyDescent="0.25">
      <c r="B1015" s="74"/>
      <c r="C1015" s="73"/>
      <c r="E1015" s="86"/>
      <c r="F1015" s="86"/>
      <c r="H1015" s="73"/>
      <c r="J1015" s="86"/>
      <c r="K1015" s="86"/>
      <c r="M1015" s="72"/>
      <c r="N1015" s="73"/>
      <c r="O1015" s="86"/>
      <c r="P1015" s="92"/>
    </row>
    <row r="1016" spans="2:16" ht="15.75" hidden="1" x14ac:dyDescent="0.25">
      <c r="B1016" s="70" t="str">
        <f>B1011</f>
        <v xml:space="preserve">  </v>
      </c>
      <c r="C1016" s="133" t="s">
        <v>34</v>
      </c>
      <c r="D1016" s="133"/>
      <c r="E1016" s="133"/>
      <c r="F1016" s="133"/>
      <c r="H1016" s="14" t="s">
        <v>103</v>
      </c>
      <c r="J1016" s="86" t="str">
        <f>IFERROR(VLOOKUP(B1016,Calculations!$Z$10:$AB$448,3,FALSE),0)</f>
        <v xml:space="preserve">  </v>
      </c>
      <c r="K1016" s="86"/>
      <c r="M1016" s="14" t="s">
        <v>104</v>
      </c>
      <c r="O1016" s="86" t="str">
        <f>J1016</f>
        <v xml:space="preserve">  </v>
      </c>
      <c r="P1016" s="92"/>
    </row>
    <row r="1017" spans="2:16" ht="15.75" hidden="1" x14ac:dyDescent="0.25">
      <c r="B1017" s="74"/>
      <c r="C1017" s="133"/>
      <c r="D1017" s="133"/>
      <c r="E1017" s="133"/>
      <c r="F1017" s="133"/>
      <c r="H1017" s="77"/>
      <c r="I1017" s="14" t="s">
        <v>91</v>
      </c>
      <c r="J1017" s="86"/>
      <c r="K1017" s="86" t="str">
        <f>J1016</f>
        <v xml:space="preserve">  </v>
      </c>
      <c r="M1017" s="77"/>
      <c r="N1017" s="14" t="s">
        <v>91</v>
      </c>
      <c r="O1017" s="86"/>
      <c r="P1017" s="92" t="str">
        <f>O1016</f>
        <v xml:space="preserve">  </v>
      </c>
    </row>
    <row r="1018" spans="2:16" ht="15.75" hidden="1" x14ac:dyDescent="0.25">
      <c r="B1018" s="74"/>
      <c r="C1018" s="133"/>
      <c r="D1018" s="133"/>
      <c r="E1018" s="133"/>
      <c r="F1018" s="133"/>
      <c r="H1018" s="77"/>
      <c r="J1018" s="86"/>
      <c r="K1018" s="86"/>
      <c r="M1018" s="77"/>
      <c r="O1018" s="86"/>
      <c r="P1018" s="92"/>
    </row>
    <row r="1019" spans="2:16" ht="15.75" hidden="1" x14ac:dyDescent="0.25">
      <c r="B1019" s="74"/>
      <c r="C1019" s="81"/>
      <c r="D1019" s="81"/>
      <c r="E1019" s="81"/>
      <c r="F1019" s="81"/>
      <c r="H1019" s="77"/>
      <c r="J1019" s="86"/>
      <c r="K1019" s="86"/>
      <c r="M1019" s="77"/>
      <c r="O1019" s="86"/>
      <c r="P1019" s="92"/>
    </row>
    <row r="1020" spans="2:16" ht="15.75" hidden="1" x14ac:dyDescent="0.25">
      <c r="B1020" s="70" t="str">
        <f>B1016</f>
        <v xml:space="preserve">  </v>
      </c>
      <c r="C1020" s="14" t="s">
        <v>106</v>
      </c>
      <c r="E1020" s="86" t="str">
        <f>IFERROR(VLOOKUP(B1020,Calculations!$G$10:$W$448,17,FALSE),0)</f>
        <v xml:space="preserve">  </v>
      </c>
      <c r="F1020" s="86"/>
      <c r="H1020" s="133" t="s">
        <v>34</v>
      </c>
      <c r="I1020" s="133"/>
      <c r="J1020" s="133"/>
      <c r="K1020" s="133"/>
      <c r="M1020" s="14" t="s">
        <v>105</v>
      </c>
      <c r="O1020" s="86" t="str">
        <f>E1020</f>
        <v xml:space="preserve">  </v>
      </c>
      <c r="P1020" s="92"/>
    </row>
    <row r="1021" spans="2:16" ht="15.75" hidden="1" x14ac:dyDescent="0.25">
      <c r="B1021" s="75"/>
      <c r="C1021" s="82"/>
      <c r="D1021" s="76" t="s">
        <v>31</v>
      </c>
      <c r="E1021" s="89"/>
      <c r="F1021" s="89" t="str">
        <f>E1020</f>
        <v xml:space="preserve">  </v>
      </c>
      <c r="G1021" s="76"/>
      <c r="H1021" s="134"/>
      <c r="I1021" s="134"/>
      <c r="J1021" s="134"/>
      <c r="K1021" s="134"/>
      <c r="L1021" s="76"/>
      <c r="M1021" s="82"/>
      <c r="N1021" s="76" t="s">
        <v>31</v>
      </c>
      <c r="O1021" s="89"/>
      <c r="P1021" s="90" t="str">
        <f>O1020</f>
        <v xml:space="preserve">  </v>
      </c>
    </row>
    <row r="1022" spans="2:16" ht="15.75" hidden="1" x14ac:dyDescent="0.25">
      <c r="B1022" s="60" t="str">
        <f>IFERROR(IF(EOMONTH(B1020,1)&gt;Questionnaire!$I$9,"  ",EOMONTH(B1020,1)),"  ")</f>
        <v xml:space="preserve">  </v>
      </c>
      <c r="C1022" s="61" t="s">
        <v>32</v>
      </c>
      <c r="D1022" s="61"/>
      <c r="E1022" s="84">
        <f>IFERROR(-VLOOKUP(B1022,Calculations!$G$10:$N$448,8,FALSE),0)</f>
        <v>0</v>
      </c>
      <c r="F1022" s="84"/>
      <c r="G1022" s="61"/>
      <c r="H1022" s="61" t="s">
        <v>102</v>
      </c>
      <c r="I1022" s="61"/>
      <c r="J1022" s="84">
        <f>K1024</f>
        <v>0</v>
      </c>
      <c r="K1022" s="84"/>
      <c r="L1022" s="61"/>
      <c r="M1022" s="61" t="s">
        <v>102</v>
      </c>
      <c r="N1022" s="68"/>
      <c r="O1022" s="84">
        <f>J1022</f>
        <v>0</v>
      </c>
      <c r="P1022" s="91"/>
    </row>
    <row r="1023" spans="2:16" ht="15.75" hidden="1" x14ac:dyDescent="0.25">
      <c r="B1023" s="74"/>
      <c r="C1023" s="14" t="s">
        <v>33</v>
      </c>
      <c r="E1023" s="86" t="str">
        <f>IFERROR(VLOOKUP(B1022,Calculations!$G$10:$M$448,7,FALSE),0)</f>
        <v xml:space="preserve">  </v>
      </c>
      <c r="F1023" s="86"/>
      <c r="H1023" s="14" t="s">
        <v>35</v>
      </c>
      <c r="J1023" s="86" t="str">
        <f>K1025</f>
        <v xml:space="preserve">  </v>
      </c>
      <c r="K1023" s="86"/>
      <c r="M1023" s="14" t="s">
        <v>94</v>
      </c>
      <c r="N1023" s="73"/>
      <c r="O1023" s="86" t="str">
        <f>J1023</f>
        <v xml:space="preserve">  </v>
      </c>
      <c r="P1023" s="92"/>
    </row>
    <row r="1024" spans="2:16" ht="15.75" hidden="1" x14ac:dyDescent="0.25">
      <c r="B1024" s="74"/>
      <c r="C1024" s="73"/>
      <c r="D1024" s="14" t="s">
        <v>31</v>
      </c>
      <c r="E1024" s="86"/>
      <c r="F1024" s="86">
        <f>IFERROR(E1022+E1023,0)</f>
        <v>0</v>
      </c>
      <c r="H1024" s="73"/>
      <c r="I1024" s="14" t="s">
        <v>32</v>
      </c>
      <c r="J1024" s="86"/>
      <c r="K1024" s="86">
        <f>E1022</f>
        <v>0</v>
      </c>
      <c r="M1024" s="72"/>
      <c r="N1024" s="14" t="s">
        <v>31</v>
      </c>
      <c r="O1024" s="86"/>
      <c r="P1024" s="92">
        <f>F1024</f>
        <v>0</v>
      </c>
    </row>
    <row r="1025" spans="2:16" ht="15.75" hidden="1" x14ac:dyDescent="0.25">
      <c r="B1025" s="74"/>
      <c r="C1025" s="73"/>
      <c r="E1025" s="86"/>
      <c r="F1025" s="86"/>
      <c r="H1025" s="73"/>
      <c r="I1025" s="14" t="s">
        <v>33</v>
      </c>
      <c r="J1025" s="86"/>
      <c r="K1025" s="86" t="str">
        <f>E1023</f>
        <v xml:space="preserve">  </v>
      </c>
      <c r="M1025" s="72"/>
      <c r="N1025" s="73"/>
      <c r="O1025" s="86"/>
      <c r="P1025" s="92"/>
    </row>
    <row r="1026" spans="2:16" ht="15.75" hidden="1" x14ac:dyDescent="0.25">
      <c r="B1026" s="74"/>
      <c r="C1026" s="73"/>
      <c r="E1026" s="86"/>
      <c r="F1026" s="86"/>
      <c r="H1026" s="73"/>
      <c r="J1026" s="86"/>
      <c r="K1026" s="86"/>
      <c r="M1026" s="72"/>
      <c r="N1026" s="73"/>
      <c r="O1026" s="86"/>
      <c r="P1026" s="92"/>
    </row>
    <row r="1027" spans="2:16" ht="15.75" hidden="1" x14ac:dyDescent="0.25">
      <c r="B1027" s="70" t="str">
        <f>B1022</f>
        <v xml:space="preserve">  </v>
      </c>
      <c r="C1027" s="133" t="s">
        <v>34</v>
      </c>
      <c r="D1027" s="133"/>
      <c r="E1027" s="133"/>
      <c r="F1027" s="133"/>
      <c r="H1027" s="14" t="s">
        <v>103</v>
      </c>
      <c r="J1027" s="86" t="str">
        <f>IFERROR(VLOOKUP(B1027,Calculations!$Z$10:$AB$448,3,FALSE),0)</f>
        <v xml:space="preserve">  </v>
      </c>
      <c r="K1027" s="86"/>
      <c r="M1027" s="14" t="s">
        <v>104</v>
      </c>
      <c r="O1027" s="86" t="str">
        <f>J1027</f>
        <v xml:space="preserve">  </v>
      </c>
      <c r="P1027" s="92"/>
    </row>
    <row r="1028" spans="2:16" ht="15.75" hidden="1" x14ac:dyDescent="0.25">
      <c r="B1028" s="74"/>
      <c r="C1028" s="133"/>
      <c r="D1028" s="133"/>
      <c r="E1028" s="133"/>
      <c r="F1028" s="133"/>
      <c r="H1028" s="77"/>
      <c r="I1028" s="14" t="s">
        <v>91</v>
      </c>
      <c r="J1028" s="86"/>
      <c r="K1028" s="86" t="str">
        <f>J1027</f>
        <v xml:space="preserve">  </v>
      </c>
      <c r="M1028" s="77"/>
      <c r="N1028" s="14" t="s">
        <v>91</v>
      </c>
      <c r="O1028" s="86"/>
      <c r="P1028" s="92" t="str">
        <f>O1027</f>
        <v xml:space="preserve">  </v>
      </c>
    </row>
    <row r="1029" spans="2:16" ht="15.75" hidden="1" x14ac:dyDescent="0.25">
      <c r="B1029" s="74"/>
      <c r="C1029" s="133"/>
      <c r="D1029" s="133"/>
      <c r="E1029" s="133"/>
      <c r="F1029" s="133"/>
      <c r="H1029" s="77"/>
      <c r="J1029" s="86"/>
      <c r="K1029" s="86"/>
      <c r="M1029" s="77"/>
      <c r="O1029" s="86"/>
      <c r="P1029" s="92"/>
    </row>
    <row r="1030" spans="2:16" ht="15.75" hidden="1" x14ac:dyDescent="0.25">
      <c r="B1030" s="74"/>
      <c r="C1030" s="81"/>
      <c r="D1030" s="81"/>
      <c r="E1030" s="81"/>
      <c r="F1030" s="81"/>
      <c r="H1030" s="77"/>
      <c r="J1030" s="86"/>
      <c r="K1030" s="86"/>
      <c r="M1030" s="77"/>
      <c r="O1030" s="86"/>
      <c r="P1030" s="92"/>
    </row>
    <row r="1031" spans="2:16" ht="15.75" hidden="1" x14ac:dyDescent="0.25">
      <c r="B1031" s="70" t="str">
        <f>B1027</f>
        <v xml:space="preserve">  </v>
      </c>
      <c r="C1031" s="14" t="s">
        <v>106</v>
      </c>
      <c r="E1031" s="86" t="str">
        <f>IFERROR(VLOOKUP(B1031,Calculations!$G$10:$W$448,17,FALSE),0)</f>
        <v xml:space="preserve">  </v>
      </c>
      <c r="F1031" s="86"/>
      <c r="H1031" s="133" t="s">
        <v>34</v>
      </c>
      <c r="I1031" s="133"/>
      <c r="J1031" s="133"/>
      <c r="K1031" s="133"/>
      <c r="M1031" s="14" t="s">
        <v>105</v>
      </c>
      <c r="O1031" s="86" t="str">
        <f>E1031</f>
        <v xml:space="preserve">  </v>
      </c>
      <c r="P1031" s="92"/>
    </row>
    <row r="1032" spans="2:16" ht="15.75" hidden="1" x14ac:dyDescent="0.25">
      <c r="B1032" s="75"/>
      <c r="C1032" s="82"/>
      <c r="D1032" s="76" t="s">
        <v>31</v>
      </c>
      <c r="E1032" s="89"/>
      <c r="F1032" s="89" t="str">
        <f>E1031</f>
        <v xml:space="preserve">  </v>
      </c>
      <c r="G1032" s="76"/>
      <c r="H1032" s="134"/>
      <c r="I1032" s="134"/>
      <c r="J1032" s="134"/>
      <c r="K1032" s="134"/>
      <c r="L1032" s="76"/>
      <c r="M1032" s="82"/>
      <c r="N1032" s="76" t="s">
        <v>31</v>
      </c>
      <c r="O1032" s="89"/>
      <c r="P1032" s="90" t="str">
        <f>O1031</f>
        <v xml:space="preserve">  </v>
      </c>
    </row>
    <row r="1033" spans="2:16" ht="15.75" hidden="1" x14ac:dyDescent="0.25">
      <c r="B1033" s="60" t="str">
        <f>IFERROR(IF(EOMONTH(B1031,1)&gt;Questionnaire!$I$9,"  ",EOMONTH(B1031,1)),"  ")</f>
        <v xml:space="preserve">  </v>
      </c>
      <c r="C1033" s="61" t="s">
        <v>32</v>
      </c>
      <c r="D1033" s="61"/>
      <c r="E1033" s="84">
        <f>IFERROR(-VLOOKUP(B1033,Calculations!$G$10:$N$448,8,FALSE),0)</f>
        <v>0</v>
      </c>
      <c r="F1033" s="84"/>
      <c r="G1033" s="61"/>
      <c r="H1033" s="61" t="s">
        <v>102</v>
      </c>
      <c r="I1033" s="61"/>
      <c r="J1033" s="84">
        <f>K1035</f>
        <v>0</v>
      </c>
      <c r="K1033" s="84"/>
      <c r="L1033" s="61"/>
      <c r="M1033" s="61" t="s">
        <v>102</v>
      </c>
      <c r="N1033" s="68"/>
      <c r="O1033" s="84">
        <f>J1033</f>
        <v>0</v>
      </c>
      <c r="P1033" s="91"/>
    </row>
    <row r="1034" spans="2:16" ht="15.75" hidden="1" x14ac:dyDescent="0.25">
      <c r="B1034" s="74"/>
      <c r="C1034" s="14" t="s">
        <v>33</v>
      </c>
      <c r="E1034" s="86" t="str">
        <f>IFERROR(VLOOKUP(B1033,Calculations!$G$10:$M$448,7,FALSE),0)</f>
        <v xml:space="preserve">  </v>
      </c>
      <c r="F1034" s="86"/>
      <c r="H1034" s="14" t="s">
        <v>35</v>
      </c>
      <c r="J1034" s="86" t="str">
        <f>K1036</f>
        <v xml:space="preserve">  </v>
      </c>
      <c r="K1034" s="86"/>
      <c r="M1034" s="14" t="s">
        <v>94</v>
      </c>
      <c r="N1034" s="73"/>
      <c r="O1034" s="86" t="str">
        <f>J1034</f>
        <v xml:space="preserve">  </v>
      </c>
      <c r="P1034" s="92"/>
    </row>
    <row r="1035" spans="2:16" ht="15.75" hidden="1" x14ac:dyDescent="0.25">
      <c r="B1035" s="74"/>
      <c r="C1035" s="73"/>
      <c r="D1035" s="14" t="s">
        <v>31</v>
      </c>
      <c r="E1035" s="86"/>
      <c r="F1035" s="86">
        <f>IFERROR(E1033+E1034,0)</f>
        <v>0</v>
      </c>
      <c r="H1035" s="73"/>
      <c r="I1035" s="14" t="s">
        <v>32</v>
      </c>
      <c r="J1035" s="86"/>
      <c r="K1035" s="86">
        <f>E1033</f>
        <v>0</v>
      </c>
      <c r="M1035" s="72"/>
      <c r="N1035" s="14" t="s">
        <v>31</v>
      </c>
      <c r="O1035" s="86"/>
      <c r="P1035" s="92">
        <f>F1035</f>
        <v>0</v>
      </c>
    </row>
    <row r="1036" spans="2:16" ht="15.75" hidden="1" x14ac:dyDescent="0.25">
      <c r="B1036" s="74"/>
      <c r="C1036" s="73"/>
      <c r="E1036" s="86"/>
      <c r="F1036" s="86"/>
      <c r="H1036" s="73"/>
      <c r="I1036" s="14" t="s">
        <v>33</v>
      </c>
      <c r="J1036" s="86"/>
      <c r="K1036" s="86" t="str">
        <f>E1034</f>
        <v xml:space="preserve">  </v>
      </c>
      <c r="M1036" s="72"/>
      <c r="N1036" s="73"/>
      <c r="O1036" s="86"/>
      <c r="P1036" s="92"/>
    </row>
    <row r="1037" spans="2:16" ht="15.75" hidden="1" x14ac:dyDescent="0.25">
      <c r="B1037" s="74"/>
      <c r="C1037" s="73"/>
      <c r="E1037" s="86"/>
      <c r="F1037" s="86"/>
      <c r="H1037" s="73"/>
      <c r="J1037" s="86"/>
      <c r="K1037" s="86"/>
      <c r="M1037" s="72"/>
      <c r="N1037" s="73"/>
      <c r="O1037" s="86"/>
      <c r="P1037" s="92"/>
    </row>
    <row r="1038" spans="2:16" ht="15.75" hidden="1" x14ac:dyDescent="0.25">
      <c r="B1038" s="70" t="str">
        <f>B1033</f>
        <v xml:space="preserve">  </v>
      </c>
      <c r="C1038" s="133" t="s">
        <v>34</v>
      </c>
      <c r="D1038" s="133"/>
      <c r="E1038" s="133"/>
      <c r="F1038" s="133"/>
      <c r="H1038" s="14" t="s">
        <v>103</v>
      </c>
      <c r="J1038" s="86" t="str">
        <f>IFERROR(VLOOKUP(B1038,Calculations!$Z$10:$AB$448,3,FALSE),0)</f>
        <v xml:space="preserve">  </v>
      </c>
      <c r="K1038" s="86"/>
      <c r="M1038" s="14" t="s">
        <v>104</v>
      </c>
      <c r="O1038" s="86" t="str">
        <f>J1038</f>
        <v xml:space="preserve">  </v>
      </c>
      <c r="P1038" s="92"/>
    </row>
    <row r="1039" spans="2:16" ht="15.75" hidden="1" x14ac:dyDescent="0.25">
      <c r="B1039" s="74"/>
      <c r="C1039" s="133"/>
      <c r="D1039" s="133"/>
      <c r="E1039" s="133"/>
      <c r="F1039" s="133"/>
      <c r="H1039" s="77"/>
      <c r="I1039" s="14" t="s">
        <v>91</v>
      </c>
      <c r="J1039" s="86"/>
      <c r="K1039" s="86" t="str">
        <f>J1038</f>
        <v xml:space="preserve">  </v>
      </c>
      <c r="M1039" s="77"/>
      <c r="N1039" s="14" t="s">
        <v>91</v>
      </c>
      <c r="O1039" s="86"/>
      <c r="P1039" s="92" t="str">
        <f>O1038</f>
        <v xml:space="preserve">  </v>
      </c>
    </row>
    <row r="1040" spans="2:16" ht="15.75" hidden="1" x14ac:dyDescent="0.25">
      <c r="B1040" s="74"/>
      <c r="C1040" s="133"/>
      <c r="D1040" s="133"/>
      <c r="E1040" s="133"/>
      <c r="F1040" s="133"/>
      <c r="H1040" s="77"/>
      <c r="J1040" s="86"/>
      <c r="K1040" s="86"/>
      <c r="M1040" s="77"/>
      <c r="O1040" s="86"/>
      <c r="P1040" s="92"/>
    </row>
    <row r="1041" spans="2:16" ht="15.75" hidden="1" x14ac:dyDescent="0.25">
      <c r="B1041" s="74"/>
      <c r="C1041" s="81"/>
      <c r="D1041" s="81"/>
      <c r="E1041" s="81"/>
      <c r="F1041" s="81"/>
      <c r="H1041" s="77"/>
      <c r="J1041" s="86"/>
      <c r="K1041" s="86"/>
      <c r="M1041" s="77"/>
      <c r="O1041" s="86"/>
      <c r="P1041" s="92"/>
    </row>
    <row r="1042" spans="2:16" ht="15.75" hidden="1" x14ac:dyDescent="0.25">
      <c r="B1042" s="70" t="str">
        <f>B1038</f>
        <v xml:space="preserve">  </v>
      </c>
      <c r="C1042" s="14" t="s">
        <v>106</v>
      </c>
      <c r="E1042" s="86" t="str">
        <f>IFERROR(VLOOKUP(B1042,Calculations!$G$10:$W$448,17,FALSE),0)</f>
        <v xml:space="preserve">  </v>
      </c>
      <c r="F1042" s="86"/>
      <c r="H1042" s="133" t="s">
        <v>34</v>
      </c>
      <c r="I1042" s="133"/>
      <c r="J1042" s="133"/>
      <c r="K1042" s="133"/>
      <c r="M1042" s="14" t="s">
        <v>105</v>
      </c>
      <c r="O1042" s="86" t="str">
        <f>E1042</f>
        <v xml:space="preserve">  </v>
      </c>
      <c r="P1042" s="92"/>
    </row>
    <row r="1043" spans="2:16" ht="15.75" hidden="1" x14ac:dyDescent="0.25">
      <c r="B1043" s="75"/>
      <c r="C1043" s="82"/>
      <c r="D1043" s="76" t="s">
        <v>31</v>
      </c>
      <c r="E1043" s="89"/>
      <c r="F1043" s="89" t="str">
        <f>E1042</f>
        <v xml:space="preserve">  </v>
      </c>
      <c r="G1043" s="76"/>
      <c r="H1043" s="134"/>
      <c r="I1043" s="134"/>
      <c r="J1043" s="134"/>
      <c r="K1043" s="134"/>
      <c r="L1043" s="76"/>
      <c r="M1043" s="82"/>
      <c r="N1043" s="76" t="s">
        <v>31</v>
      </c>
      <c r="O1043" s="89"/>
      <c r="P1043" s="90" t="str">
        <f>O1042</f>
        <v xml:space="preserve">  </v>
      </c>
    </row>
    <row r="1044" spans="2:16" ht="15.75" hidden="1" x14ac:dyDescent="0.25">
      <c r="B1044" s="60" t="str">
        <f>IFERROR(IF(EOMONTH(B1042,1)&gt;Questionnaire!$I$9,"  ",EOMONTH(B1042,1)),"  ")</f>
        <v xml:space="preserve">  </v>
      </c>
      <c r="C1044" s="61" t="s">
        <v>32</v>
      </c>
      <c r="D1044" s="61"/>
      <c r="E1044" s="84">
        <f>IFERROR(-VLOOKUP(B1044,Calculations!$G$10:$N$448,8,FALSE),0)</f>
        <v>0</v>
      </c>
      <c r="F1044" s="84"/>
      <c r="G1044" s="61"/>
      <c r="H1044" s="61" t="s">
        <v>102</v>
      </c>
      <c r="I1044" s="61"/>
      <c r="J1044" s="84">
        <f>K1046</f>
        <v>0</v>
      </c>
      <c r="K1044" s="84"/>
      <c r="L1044" s="61"/>
      <c r="M1044" s="61" t="s">
        <v>102</v>
      </c>
      <c r="N1044" s="68"/>
      <c r="O1044" s="84">
        <f>J1044</f>
        <v>0</v>
      </c>
      <c r="P1044" s="91"/>
    </row>
    <row r="1045" spans="2:16" ht="15.75" hidden="1" x14ac:dyDescent="0.25">
      <c r="B1045" s="74"/>
      <c r="C1045" s="14" t="s">
        <v>33</v>
      </c>
      <c r="E1045" s="86" t="str">
        <f>IFERROR(VLOOKUP(B1044,Calculations!$G$10:$M$448,7,FALSE),0)</f>
        <v xml:space="preserve">  </v>
      </c>
      <c r="F1045" s="86"/>
      <c r="H1045" s="14" t="s">
        <v>35</v>
      </c>
      <c r="J1045" s="86" t="str">
        <f>K1047</f>
        <v xml:space="preserve">  </v>
      </c>
      <c r="K1045" s="86"/>
      <c r="M1045" s="14" t="s">
        <v>94</v>
      </c>
      <c r="N1045" s="73"/>
      <c r="O1045" s="86" t="str">
        <f>J1045</f>
        <v xml:space="preserve">  </v>
      </c>
      <c r="P1045" s="92"/>
    </row>
    <row r="1046" spans="2:16" ht="15.75" hidden="1" x14ac:dyDescent="0.25">
      <c r="B1046" s="74"/>
      <c r="C1046" s="73"/>
      <c r="D1046" s="14" t="s">
        <v>31</v>
      </c>
      <c r="E1046" s="86"/>
      <c r="F1046" s="86">
        <f>IFERROR(E1044+E1045,0)</f>
        <v>0</v>
      </c>
      <c r="H1046" s="73"/>
      <c r="I1046" s="14" t="s">
        <v>32</v>
      </c>
      <c r="J1046" s="86"/>
      <c r="K1046" s="86">
        <f>E1044</f>
        <v>0</v>
      </c>
      <c r="M1046" s="72"/>
      <c r="N1046" s="14" t="s">
        <v>31</v>
      </c>
      <c r="O1046" s="86"/>
      <c r="P1046" s="92">
        <f>F1046</f>
        <v>0</v>
      </c>
    </row>
    <row r="1047" spans="2:16" ht="15.75" hidden="1" x14ac:dyDescent="0.25">
      <c r="B1047" s="74"/>
      <c r="C1047" s="73"/>
      <c r="E1047" s="86"/>
      <c r="F1047" s="86"/>
      <c r="H1047" s="73"/>
      <c r="I1047" s="14" t="s">
        <v>33</v>
      </c>
      <c r="J1047" s="86"/>
      <c r="K1047" s="86" t="str">
        <f>E1045</f>
        <v xml:space="preserve">  </v>
      </c>
      <c r="M1047" s="72"/>
      <c r="N1047" s="73"/>
      <c r="O1047" s="86"/>
      <c r="P1047" s="92"/>
    </row>
    <row r="1048" spans="2:16" ht="15.75" hidden="1" x14ac:dyDescent="0.25">
      <c r="B1048" s="74"/>
      <c r="C1048" s="73"/>
      <c r="E1048" s="86"/>
      <c r="F1048" s="86"/>
      <c r="H1048" s="73"/>
      <c r="J1048" s="86"/>
      <c r="K1048" s="86"/>
      <c r="M1048" s="72"/>
      <c r="N1048" s="73"/>
      <c r="O1048" s="86"/>
      <c r="P1048" s="92"/>
    </row>
    <row r="1049" spans="2:16" ht="15.75" hidden="1" x14ac:dyDescent="0.25">
      <c r="B1049" s="70" t="str">
        <f>B1044</f>
        <v xml:space="preserve">  </v>
      </c>
      <c r="C1049" s="133" t="s">
        <v>34</v>
      </c>
      <c r="D1049" s="133"/>
      <c r="E1049" s="133"/>
      <c r="F1049" s="133"/>
      <c r="H1049" s="14" t="s">
        <v>103</v>
      </c>
      <c r="J1049" s="86" t="str">
        <f>IFERROR(VLOOKUP(B1049,Calculations!$Z$10:$AB$448,3,FALSE),0)</f>
        <v xml:space="preserve">  </v>
      </c>
      <c r="K1049" s="86"/>
      <c r="M1049" s="14" t="s">
        <v>104</v>
      </c>
      <c r="O1049" s="86" t="str">
        <f>J1049</f>
        <v xml:space="preserve">  </v>
      </c>
      <c r="P1049" s="92"/>
    </row>
    <row r="1050" spans="2:16" ht="15.75" hidden="1" x14ac:dyDescent="0.25">
      <c r="B1050" s="74"/>
      <c r="C1050" s="133"/>
      <c r="D1050" s="133"/>
      <c r="E1050" s="133"/>
      <c r="F1050" s="133"/>
      <c r="H1050" s="77"/>
      <c r="I1050" s="14" t="s">
        <v>91</v>
      </c>
      <c r="J1050" s="86"/>
      <c r="K1050" s="86" t="str">
        <f>J1049</f>
        <v xml:space="preserve">  </v>
      </c>
      <c r="M1050" s="77"/>
      <c r="N1050" s="14" t="s">
        <v>91</v>
      </c>
      <c r="O1050" s="86"/>
      <c r="P1050" s="92" t="str">
        <f>O1049</f>
        <v xml:space="preserve">  </v>
      </c>
    </row>
    <row r="1051" spans="2:16" ht="15.75" hidden="1" x14ac:dyDescent="0.25">
      <c r="B1051" s="74"/>
      <c r="C1051" s="133"/>
      <c r="D1051" s="133"/>
      <c r="E1051" s="133"/>
      <c r="F1051" s="133"/>
      <c r="H1051" s="77"/>
      <c r="J1051" s="86"/>
      <c r="K1051" s="86"/>
      <c r="M1051" s="77"/>
      <c r="O1051" s="86"/>
      <c r="P1051" s="92"/>
    </row>
    <row r="1052" spans="2:16" ht="15.75" hidden="1" x14ac:dyDescent="0.25">
      <c r="B1052" s="74"/>
      <c r="C1052" s="81"/>
      <c r="D1052" s="81"/>
      <c r="E1052" s="81"/>
      <c r="F1052" s="81"/>
      <c r="H1052" s="77"/>
      <c r="J1052" s="86"/>
      <c r="K1052" s="86"/>
      <c r="M1052" s="77"/>
      <c r="O1052" s="86"/>
      <c r="P1052" s="92"/>
    </row>
    <row r="1053" spans="2:16" ht="15.75" hidden="1" x14ac:dyDescent="0.25">
      <c r="B1053" s="70" t="str">
        <f>B1049</f>
        <v xml:space="preserve">  </v>
      </c>
      <c r="C1053" s="14" t="s">
        <v>106</v>
      </c>
      <c r="E1053" s="86" t="str">
        <f>IFERROR(VLOOKUP(B1053,Calculations!$G$10:$W$448,17,FALSE),0)</f>
        <v xml:space="preserve">  </v>
      </c>
      <c r="F1053" s="86"/>
      <c r="H1053" s="133" t="s">
        <v>34</v>
      </c>
      <c r="I1053" s="133"/>
      <c r="J1053" s="133"/>
      <c r="K1053" s="133"/>
      <c r="M1053" s="14" t="s">
        <v>105</v>
      </c>
      <c r="O1053" s="86" t="str">
        <f>E1053</f>
        <v xml:space="preserve">  </v>
      </c>
      <c r="P1053" s="92"/>
    </row>
    <row r="1054" spans="2:16" ht="15.75" hidden="1" x14ac:dyDescent="0.25">
      <c r="B1054" s="75"/>
      <c r="C1054" s="82"/>
      <c r="D1054" s="76" t="s">
        <v>31</v>
      </c>
      <c r="E1054" s="89"/>
      <c r="F1054" s="89" t="str">
        <f>E1053</f>
        <v xml:space="preserve">  </v>
      </c>
      <c r="G1054" s="76"/>
      <c r="H1054" s="134"/>
      <c r="I1054" s="134"/>
      <c r="J1054" s="134"/>
      <c r="K1054" s="134"/>
      <c r="L1054" s="76"/>
      <c r="M1054" s="82"/>
      <c r="N1054" s="76" t="s">
        <v>31</v>
      </c>
      <c r="O1054" s="89"/>
      <c r="P1054" s="90" t="str">
        <f>O1053</f>
        <v xml:space="preserve">  </v>
      </c>
    </row>
    <row r="1055" spans="2:16" ht="15.75" hidden="1" x14ac:dyDescent="0.25">
      <c r="B1055" s="60" t="str">
        <f>IFERROR(IF(EOMONTH(B1053,1)&gt;Questionnaire!$I$9,"  ",EOMONTH(B1053,1)),"  ")</f>
        <v xml:space="preserve">  </v>
      </c>
      <c r="C1055" s="61" t="s">
        <v>32</v>
      </c>
      <c r="D1055" s="61"/>
      <c r="E1055" s="84">
        <f>IFERROR(-VLOOKUP(B1055,Calculations!$G$10:$N$448,8,FALSE),0)</f>
        <v>0</v>
      </c>
      <c r="F1055" s="84"/>
      <c r="G1055" s="61"/>
      <c r="H1055" s="61" t="s">
        <v>102</v>
      </c>
      <c r="I1055" s="61"/>
      <c r="J1055" s="84">
        <f>K1057</f>
        <v>0</v>
      </c>
      <c r="K1055" s="84"/>
      <c r="L1055" s="61"/>
      <c r="M1055" s="61" t="s">
        <v>102</v>
      </c>
      <c r="N1055" s="68"/>
      <c r="O1055" s="84">
        <f>J1055</f>
        <v>0</v>
      </c>
      <c r="P1055" s="91"/>
    </row>
    <row r="1056" spans="2:16" ht="15.75" hidden="1" x14ac:dyDescent="0.25">
      <c r="B1056" s="74"/>
      <c r="C1056" s="14" t="s">
        <v>33</v>
      </c>
      <c r="E1056" s="86" t="str">
        <f>IFERROR(VLOOKUP(B1055,Calculations!$G$10:$M$448,7,FALSE),0)</f>
        <v xml:space="preserve">  </v>
      </c>
      <c r="F1056" s="86"/>
      <c r="H1056" s="14" t="s">
        <v>35</v>
      </c>
      <c r="J1056" s="86" t="str">
        <f>K1058</f>
        <v xml:space="preserve">  </v>
      </c>
      <c r="K1056" s="86"/>
      <c r="M1056" s="14" t="s">
        <v>94</v>
      </c>
      <c r="N1056" s="73"/>
      <c r="O1056" s="86" t="str">
        <f>J1056</f>
        <v xml:space="preserve">  </v>
      </c>
      <c r="P1056" s="92"/>
    </row>
    <row r="1057" spans="2:16" ht="15.75" hidden="1" x14ac:dyDescent="0.25">
      <c r="B1057" s="74"/>
      <c r="C1057" s="73"/>
      <c r="D1057" s="14" t="s">
        <v>31</v>
      </c>
      <c r="E1057" s="86"/>
      <c r="F1057" s="86">
        <f>IFERROR(E1055+E1056,0)</f>
        <v>0</v>
      </c>
      <c r="H1057" s="73"/>
      <c r="I1057" s="14" t="s">
        <v>32</v>
      </c>
      <c r="J1057" s="86"/>
      <c r="K1057" s="86">
        <f>E1055</f>
        <v>0</v>
      </c>
      <c r="M1057" s="72"/>
      <c r="N1057" s="14" t="s">
        <v>31</v>
      </c>
      <c r="O1057" s="86"/>
      <c r="P1057" s="92">
        <f>F1057</f>
        <v>0</v>
      </c>
    </row>
    <row r="1058" spans="2:16" ht="15.75" hidden="1" x14ac:dyDescent="0.25">
      <c r="B1058" s="74"/>
      <c r="C1058" s="73"/>
      <c r="E1058" s="86"/>
      <c r="F1058" s="86"/>
      <c r="H1058" s="73"/>
      <c r="I1058" s="14" t="s">
        <v>33</v>
      </c>
      <c r="J1058" s="86"/>
      <c r="K1058" s="86" t="str">
        <f>E1056</f>
        <v xml:space="preserve">  </v>
      </c>
      <c r="M1058" s="72"/>
      <c r="N1058" s="73"/>
      <c r="O1058" s="86"/>
      <c r="P1058" s="92"/>
    </row>
    <row r="1059" spans="2:16" ht="15.75" hidden="1" x14ac:dyDescent="0.25">
      <c r="B1059" s="74"/>
      <c r="C1059" s="73"/>
      <c r="E1059" s="86"/>
      <c r="F1059" s="86"/>
      <c r="H1059" s="73"/>
      <c r="J1059" s="86"/>
      <c r="K1059" s="86"/>
      <c r="M1059" s="72"/>
      <c r="N1059" s="73"/>
      <c r="O1059" s="86"/>
      <c r="P1059" s="92"/>
    </row>
    <row r="1060" spans="2:16" ht="15.75" hidden="1" x14ac:dyDescent="0.25">
      <c r="B1060" s="70" t="str">
        <f>B1055</f>
        <v xml:space="preserve">  </v>
      </c>
      <c r="C1060" s="133" t="s">
        <v>34</v>
      </c>
      <c r="D1060" s="133"/>
      <c r="E1060" s="133"/>
      <c r="F1060" s="133"/>
      <c r="H1060" s="14" t="s">
        <v>103</v>
      </c>
      <c r="J1060" s="86" t="str">
        <f>IFERROR(VLOOKUP(B1060,Calculations!$Z$10:$AB$448,3,FALSE),0)</f>
        <v xml:space="preserve">  </v>
      </c>
      <c r="K1060" s="86"/>
      <c r="M1060" s="14" t="s">
        <v>104</v>
      </c>
      <c r="O1060" s="86" t="str">
        <f>J1060</f>
        <v xml:space="preserve">  </v>
      </c>
      <c r="P1060" s="92"/>
    </row>
    <row r="1061" spans="2:16" ht="15.75" hidden="1" x14ac:dyDescent="0.25">
      <c r="B1061" s="74"/>
      <c r="C1061" s="133"/>
      <c r="D1061" s="133"/>
      <c r="E1061" s="133"/>
      <c r="F1061" s="133"/>
      <c r="H1061" s="77"/>
      <c r="I1061" s="14" t="s">
        <v>91</v>
      </c>
      <c r="J1061" s="86"/>
      <c r="K1061" s="86" t="str">
        <f>J1060</f>
        <v xml:space="preserve">  </v>
      </c>
      <c r="M1061" s="77"/>
      <c r="N1061" s="14" t="s">
        <v>91</v>
      </c>
      <c r="O1061" s="86"/>
      <c r="P1061" s="92" t="str">
        <f>O1060</f>
        <v xml:space="preserve">  </v>
      </c>
    </row>
    <row r="1062" spans="2:16" ht="15.75" hidden="1" x14ac:dyDescent="0.25">
      <c r="B1062" s="74"/>
      <c r="C1062" s="133"/>
      <c r="D1062" s="133"/>
      <c r="E1062" s="133"/>
      <c r="F1062" s="133"/>
      <c r="H1062" s="77"/>
      <c r="J1062" s="86"/>
      <c r="K1062" s="86"/>
      <c r="M1062" s="77"/>
      <c r="O1062" s="86"/>
      <c r="P1062" s="92"/>
    </row>
    <row r="1063" spans="2:16" ht="15.75" hidden="1" x14ac:dyDescent="0.25">
      <c r="B1063" s="74"/>
      <c r="C1063" s="81"/>
      <c r="D1063" s="81"/>
      <c r="E1063" s="81"/>
      <c r="F1063" s="81"/>
      <c r="H1063" s="77"/>
      <c r="J1063" s="86"/>
      <c r="K1063" s="86"/>
      <c r="M1063" s="77"/>
      <c r="O1063" s="86"/>
      <c r="P1063" s="92"/>
    </row>
    <row r="1064" spans="2:16" ht="15.75" hidden="1" x14ac:dyDescent="0.25">
      <c r="B1064" s="70" t="str">
        <f>B1060</f>
        <v xml:space="preserve">  </v>
      </c>
      <c r="C1064" s="14" t="s">
        <v>106</v>
      </c>
      <c r="E1064" s="86" t="str">
        <f>IFERROR(VLOOKUP(B1064,Calculations!$G$10:$W$448,17,FALSE),0)</f>
        <v xml:space="preserve">  </v>
      </c>
      <c r="F1064" s="86"/>
      <c r="H1064" s="133" t="s">
        <v>34</v>
      </c>
      <c r="I1064" s="133"/>
      <c r="J1064" s="133"/>
      <c r="K1064" s="133"/>
      <c r="M1064" s="14" t="s">
        <v>105</v>
      </c>
      <c r="O1064" s="86" t="str">
        <f>E1064</f>
        <v xml:space="preserve">  </v>
      </c>
      <c r="P1064" s="92"/>
    </row>
    <row r="1065" spans="2:16" ht="15.75" hidden="1" x14ac:dyDescent="0.25">
      <c r="B1065" s="75"/>
      <c r="C1065" s="82"/>
      <c r="D1065" s="76" t="s">
        <v>31</v>
      </c>
      <c r="E1065" s="89"/>
      <c r="F1065" s="89" t="str">
        <f>E1064</f>
        <v xml:space="preserve">  </v>
      </c>
      <c r="G1065" s="76"/>
      <c r="H1065" s="134"/>
      <c r="I1065" s="134"/>
      <c r="J1065" s="134"/>
      <c r="K1065" s="134"/>
      <c r="L1065" s="76"/>
      <c r="M1065" s="82"/>
      <c r="N1065" s="76" t="s">
        <v>31</v>
      </c>
      <c r="O1065" s="89"/>
      <c r="P1065" s="90" t="str">
        <f>O1064</f>
        <v xml:space="preserve">  </v>
      </c>
    </row>
    <row r="1066" spans="2:16" ht="15.75" hidden="1" x14ac:dyDescent="0.25">
      <c r="B1066" s="60" t="str">
        <f>IFERROR(IF(EOMONTH(B1064,1)&gt;Questionnaire!$I$9,"  ",EOMONTH(B1064,1)),"  ")</f>
        <v xml:space="preserve">  </v>
      </c>
      <c r="C1066" s="61" t="s">
        <v>32</v>
      </c>
      <c r="D1066" s="61"/>
      <c r="E1066" s="84">
        <f>IFERROR(-VLOOKUP(B1066,Calculations!$G$10:$N$448,8,FALSE),0)</f>
        <v>0</v>
      </c>
      <c r="F1066" s="84"/>
      <c r="G1066" s="61"/>
      <c r="H1066" s="61" t="s">
        <v>102</v>
      </c>
      <c r="I1066" s="61"/>
      <c r="J1066" s="84">
        <f>K1068</f>
        <v>0</v>
      </c>
      <c r="K1066" s="84"/>
      <c r="L1066" s="61"/>
      <c r="M1066" s="61" t="s">
        <v>102</v>
      </c>
      <c r="N1066" s="68"/>
      <c r="O1066" s="84">
        <f>J1066</f>
        <v>0</v>
      </c>
      <c r="P1066" s="91"/>
    </row>
    <row r="1067" spans="2:16" ht="15.75" hidden="1" x14ac:dyDescent="0.25">
      <c r="B1067" s="74"/>
      <c r="C1067" s="14" t="s">
        <v>33</v>
      </c>
      <c r="E1067" s="86" t="str">
        <f>IFERROR(VLOOKUP(B1066,Calculations!$G$10:$M$448,7,FALSE),0)</f>
        <v xml:space="preserve">  </v>
      </c>
      <c r="F1067" s="86"/>
      <c r="H1067" s="14" t="s">
        <v>35</v>
      </c>
      <c r="J1067" s="86" t="str">
        <f>K1069</f>
        <v xml:space="preserve">  </v>
      </c>
      <c r="K1067" s="86"/>
      <c r="M1067" s="14" t="s">
        <v>94</v>
      </c>
      <c r="N1067" s="73"/>
      <c r="O1067" s="86" t="str">
        <f>J1067</f>
        <v xml:space="preserve">  </v>
      </c>
      <c r="P1067" s="92"/>
    </row>
    <row r="1068" spans="2:16" ht="15.75" hidden="1" x14ac:dyDescent="0.25">
      <c r="B1068" s="74"/>
      <c r="C1068" s="73"/>
      <c r="D1068" s="14" t="s">
        <v>31</v>
      </c>
      <c r="E1068" s="86"/>
      <c r="F1068" s="86">
        <f>IFERROR(E1066+E1067,0)</f>
        <v>0</v>
      </c>
      <c r="H1068" s="73"/>
      <c r="I1068" s="14" t="s">
        <v>32</v>
      </c>
      <c r="J1068" s="86"/>
      <c r="K1068" s="86">
        <f>E1066</f>
        <v>0</v>
      </c>
      <c r="M1068" s="72"/>
      <c r="N1068" s="14" t="s">
        <v>31</v>
      </c>
      <c r="O1068" s="86"/>
      <c r="P1068" s="92">
        <f>F1068</f>
        <v>0</v>
      </c>
    </row>
    <row r="1069" spans="2:16" ht="15.75" hidden="1" x14ac:dyDescent="0.25">
      <c r="B1069" s="74"/>
      <c r="C1069" s="73"/>
      <c r="E1069" s="86"/>
      <c r="F1069" s="86"/>
      <c r="H1069" s="73"/>
      <c r="I1069" s="14" t="s">
        <v>33</v>
      </c>
      <c r="J1069" s="86"/>
      <c r="K1069" s="86" t="str">
        <f>E1067</f>
        <v xml:space="preserve">  </v>
      </c>
      <c r="M1069" s="72"/>
      <c r="N1069" s="73"/>
      <c r="O1069" s="86"/>
      <c r="P1069" s="92"/>
    </row>
    <row r="1070" spans="2:16" ht="15.75" hidden="1" x14ac:dyDescent="0.25">
      <c r="B1070" s="74"/>
      <c r="C1070" s="73"/>
      <c r="E1070" s="86"/>
      <c r="F1070" s="86"/>
      <c r="H1070" s="73"/>
      <c r="J1070" s="86"/>
      <c r="K1070" s="86"/>
      <c r="M1070" s="72"/>
      <c r="N1070" s="73"/>
      <c r="O1070" s="86"/>
      <c r="P1070" s="92"/>
    </row>
    <row r="1071" spans="2:16" ht="15.75" hidden="1" x14ac:dyDescent="0.25">
      <c r="B1071" s="70" t="str">
        <f>B1066</f>
        <v xml:space="preserve">  </v>
      </c>
      <c r="C1071" s="133" t="s">
        <v>34</v>
      </c>
      <c r="D1071" s="133"/>
      <c r="E1071" s="133"/>
      <c r="F1071" s="133"/>
      <c r="H1071" s="14" t="s">
        <v>103</v>
      </c>
      <c r="J1071" s="86" t="str">
        <f>IFERROR(VLOOKUP(B1071,Calculations!$Z$10:$AB$448,3,FALSE),0)</f>
        <v xml:space="preserve">  </v>
      </c>
      <c r="K1071" s="86"/>
      <c r="M1071" s="14" t="s">
        <v>104</v>
      </c>
      <c r="O1071" s="86" t="str">
        <f>J1071</f>
        <v xml:space="preserve">  </v>
      </c>
      <c r="P1071" s="92"/>
    </row>
    <row r="1072" spans="2:16" ht="15.75" hidden="1" x14ac:dyDescent="0.25">
      <c r="B1072" s="74"/>
      <c r="C1072" s="133"/>
      <c r="D1072" s="133"/>
      <c r="E1072" s="133"/>
      <c r="F1072" s="133"/>
      <c r="H1072" s="77"/>
      <c r="I1072" s="14" t="s">
        <v>91</v>
      </c>
      <c r="J1072" s="86"/>
      <c r="K1072" s="86" t="str">
        <f>J1071</f>
        <v xml:space="preserve">  </v>
      </c>
      <c r="M1072" s="77"/>
      <c r="N1072" s="14" t="s">
        <v>91</v>
      </c>
      <c r="O1072" s="86"/>
      <c r="P1072" s="92" t="str">
        <f>O1071</f>
        <v xml:space="preserve">  </v>
      </c>
    </row>
    <row r="1073" spans="2:16" ht="15.75" hidden="1" x14ac:dyDescent="0.25">
      <c r="B1073" s="74"/>
      <c r="C1073" s="133"/>
      <c r="D1073" s="133"/>
      <c r="E1073" s="133"/>
      <c r="F1073" s="133"/>
      <c r="H1073" s="77"/>
      <c r="J1073" s="86"/>
      <c r="K1073" s="86"/>
      <c r="M1073" s="77"/>
      <c r="O1073" s="86"/>
      <c r="P1073" s="92"/>
    </row>
    <row r="1074" spans="2:16" ht="15.75" hidden="1" x14ac:dyDescent="0.25">
      <c r="B1074" s="74"/>
      <c r="C1074" s="81"/>
      <c r="D1074" s="81"/>
      <c r="E1074" s="81"/>
      <c r="F1074" s="81"/>
      <c r="H1074" s="77"/>
      <c r="J1074" s="86"/>
      <c r="K1074" s="86"/>
      <c r="M1074" s="77"/>
      <c r="O1074" s="86"/>
      <c r="P1074" s="92"/>
    </row>
    <row r="1075" spans="2:16" ht="15.75" hidden="1" x14ac:dyDescent="0.25">
      <c r="B1075" s="70" t="str">
        <f>B1071</f>
        <v xml:space="preserve">  </v>
      </c>
      <c r="C1075" s="14" t="s">
        <v>106</v>
      </c>
      <c r="E1075" s="86" t="str">
        <f>IFERROR(VLOOKUP(B1075,Calculations!$G$10:$W$448,17,FALSE),0)</f>
        <v xml:space="preserve">  </v>
      </c>
      <c r="F1075" s="86"/>
      <c r="H1075" s="133" t="s">
        <v>34</v>
      </c>
      <c r="I1075" s="133"/>
      <c r="J1075" s="133"/>
      <c r="K1075" s="133"/>
      <c r="M1075" s="14" t="s">
        <v>105</v>
      </c>
      <c r="O1075" s="86" t="str">
        <f>E1075</f>
        <v xml:space="preserve">  </v>
      </c>
      <c r="P1075" s="92"/>
    </row>
    <row r="1076" spans="2:16" ht="15.75" hidden="1" x14ac:dyDescent="0.25">
      <c r="B1076" s="75"/>
      <c r="C1076" s="82"/>
      <c r="D1076" s="76" t="s">
        <v>31</v>
      </c>
      <c r="E1076" s="89"/>
      <c r="F1076" s="89" t="str">
        <f>E1075</f>
        <v xml:space="preserve">  </v>
      </c>
      <c r="G1076" s="76"/>
      <c r="H1076" s="134"/>
      <c r="I1076" s="134"/>
      <c r="J1076" s="134"/>
      <c r="K1076" s="134"/>
      <c r="L1076" s="76"/>
      <c r="M1076" s="82"/>
      <c r="N1076" s="76" t="s">
        <v>31</v>
      </c>
      <c r="O1076" s="89"/>
      <c r="P1076" s="90" t="str">
        <f>O1075</f>
        <v xml:space="preserve">  </v>
      </c>
    </row>
    <row r="1077" spans="2:16" ht="15.75" hidden="1" x14ac:dyDescent="0.25">
      <c r="B1077" s="60" t="str">
        <f>IFERROR(IF(EOMONTH(B1075,1)&gt;Questionnaire!$I$9,"  ",EOMONTH(B1075,1)),"  ")</f>
        <v xml:space="preserve">  </v>
      </c>
      <c r="C1077" s="61" t="s">
        <v>32</v>
      </c>
      <c r="D1077" s="61"/>
      <c r="E1077" s="84">
        <f>IFERROR(-VLOOKUP(B1077,Calculations!$G$10:$N$448,8,FALSE),0)</f>
        <v>0</v>
      </c>
      <c r="F1077" s="84"/>
      <c r="G1077" s="61"/>
      <c r="H1077" s="61" t="s">
        <v>102</v>
      </c>
      <c r="I1077" s="61"/>
      <c r="J1077" s="84">
        <f>K1079</f>
        <v>0</v>
      </c>
      <c r="K1077" s="84"/>
      <c r="L1077" s="61"/>
      <c r="M1077" s="61" t="s">
        <v>102</v>
      </c>
      <c r="N1077" s="68"/>
      <c r="O1077" s="84">
        <f>J1077</f>
        <v>0</v>
      </c>
      <c r="P1077" s="91"/>
    </row>
    <row r="1078" spans="2:16" ht="15.75" hidden="1" x14ac:dyDescent="0.25">
      <c r="B1078" s="74"/>
      <c r="C1078" s="14" t="s">
        <v>33</v>
      </c>
      <c r="E1078" s="86" t="str">
        <f>IFERROR(VLOOKUP(B1077,Calculations!$G$10:$M$448,7,FALSE),0)</f>
        <v xml:space="preserve">  </v>
      </c>
      <c r="F1078" s="86"/>
      <c r="H1078" s="14" t="s">
        <v>35</v>
      </c>
      <c r="J1078" s="86" t="str">
        <f>K1080</f>
        <v xml:space="preserve">  </v>
      </c>
      <c r="K1078" s="86"/>
      <c r="M1078" s="14" t="s">
        <v>94</v>
      </c>
      <c r="N1078" s="73"/>
      <c r="O1078" s="86" t="str">
        <f>J1078</f>
        <v xml:space="preserve">  </v>
      </c>
      <c r="P1078" s="92"/>
    </row>
    <row r="1079" spans="2:16" ht="15.75" hidden="1" x14ac:dyDescent="0.25">
      <c r="B1079" s="74"/>
      <c r="C1079" s="73"/>
      <c r="D1079" s="14" t="s">
        <v>31</v>
      </c>
      <c r="E1079" s="86"/>
      <c r="F1079" s="86">
        <f>IFERROR(E1077+E1078,0)</f>
        <v>0</v>
      </c>
      <c r="H1079" s="73"/>
      <c r="I1079" s="14" t="s">
        <v>32</v>
      </c>
      <c r="J1079" s="86"/>
      <c r="K1079" s="86">
        <f>E1077</f>
        <v>0</v>
      </c>
      <c r="M1079" s="72"/>
      <c r="N1079" s="14" t="s">
        <v>31</v>
      </c>
      <c r="O1079" s="86"/>
      <c r="P1079" s="92">
        <f>F1079</f>
        <v>0</v>
      </c>
    </row>
    <row r="1080" spans="2:16" ht="15.75" hidden="1" x14ac:dyDescent="0.25">
      <c r="B1080" s="74"/>
      <c r="C1080" s="73"/>
      <c r="E1080" s="86"/>
      <c r="F1080" s="86"/>
      <c r="H1080" s="73"/>
      <c r="I1080" s="14" t="s">
        <v>33</v>
      </c>
      <c r="J1080" s="86"/>
      <c r="K1080" s="86" t="str">
        <f>E1078</f>
        <v xml:space="preserve">  </v>
      </c>
      <c r="M1080" s="72"/>
      <c r="N1080" s="73"/>
      <c r="O1080" s="86"/>
      <c r="P1080" s="92"/>
    </row>
    <row r="1081" spans="2:16" ht="15.75" hidden="1" x14ac:dyDescent="0.25">
      <c r="B1081" s="74"/>
      <c r="C1081" s="73"/>
      <c r="E1081" s="86"/>
      <c r="F1081" s="86"/>
      <c r="H1081" s="73"/>
      <c r="J1081" s="86"/>
      <c r="K1081" s="86"/>
      <c r="M1081" s="72"/>
      <c r="N1081" s="73"/>
      <c r="O1081" s="86"/>
      <c r="P1081" s="92"/>
    </row>
    <row r="1082" spans="2:16" ht="15.75" hidden="1" x14ac:dyDescent="0.25">
      <c r="B1082" s="70" t="str">
        <f>B1077</f>
        <v xml:space="preserve">  </v>
      </c>
      <c r="C1082" s="133" t="s">
        <v>34</v>
      </c>
      <c r="D1082" s="133"/>
      <c r="E1082" s="133"/>
      <c r="F1082" s="133"/>
      <c r="H1082" s="14" t="s">
        <v>103</v>
      </c>
      <c r="J1082" s="86" t="str">
        <f>IFERROR(VLOOKUP(B1082,Calculations!$Z$10:$AB$448,3,FALSE),0)</f>
        <v xml:space="preserve">  </v>
      </c>
      <c r="K1082" s="86"/>
      <c r="M1082" s="14" t="s">
        <v>104</v>
      </c>
      <c r="O1082" s="86" t="str">
        <f>J1082</f>
        <v xml:space="preserve">  </v>
      </c>
      <c r="P1082" s="92"/>
    </row>
    <row r="1083" spans="2:16" ht="15.75" hidden="1" x14ac:dyDescent="0.25">
      <c r="B1083" s="74"/>
      <c r="C1083" s="133"/>
      <c r="D1083" s="133"/>
      <c r="E1083" s="133"/>
      <c r="F1083" s="133"/>
      <c r="H1083" s="77"/>
      <c r="I1083" s="14" t="s">
        <v>91</v>
      </c>
      <c r="J1083" s="86"/>
      <c r="K1083" s="86" t="str">
        <f>J1082</f>
        <v xml:space="preserve">  </v>
      </c>
      <c r="M1083" s="77"/>
      <c r="N1083" s="14" t="s">
        <v>91</v>
      </c>
      <c r="O1083" s="86"/>
      <c r="P1083" s="92" t="str">
        <f>O1082</f>
        <v xml:space="preserve">  </v>
      </c>
    </row>
    <row r="1084" spans="2:16" ht="15.75" hidden="1" x14ac:dyDescent="0.25">
      <c r="B1084" s="74"/>
      <c r="C1084" s="133"/>
      <c r="D1084" s="133"/>
      <c r="E1084" s="133"/>
      <c r="F1084" s="133"/>
      <c r="H1084" s="77"/>
      <c r="J1084" s="86"/>
      <c r="K1084" s="86"/>
      <c r="M1084" s="77"/>
      <c r="O1084" s="86"/>
      <c r="P1084" s="92"/>
    </row>
    <row r="1085" spans="2:16" ht="15.75" hidden="1" x14ac:dyDescent="0.25">
      <c r="B1085" s="74"/>
      <c r="C1085" s="81"/>
      <c r="D1085" s="81"/>
      <c r="E1085" s="81"/>
      <c r="F1085" s="81"/>
      <c r="H1085" s="77"/>
      <c r="J1085" s="86"/>
      <c r="K1085" s="86"/>
      <c r="M1085" s="77"/>
      <c r="O1085" s="86"/>
      <c r="P1085" s="92"/>
    </row>
    <row r="1086" spans="2:16" ht="15.75" hidden="1" x14ac:dyDescent="0.25">
      <c r="B1086" s="70" t="str">
        <f>B1082</f>
        <v xml:space="preserve">  </v>
      </c>
      <c r="C1086" s="14" t="s">
        <v>106</v>
      </c>
      <c r="E1086" s="86" t="str">
        <f>IFERROR(VLOOKUP(B1086,Calculations!$G$10:$W$448,17,FALSE),0)</f>
        <v xml:space="preserve">  </v>
      </c>
      <c r="F1086" s="86"/>
      <c r="H1086" s="133" t="s">
        <v>34</v>
      </c>
      <c r="I1086" s="133"/>
      <c r="J1086" s="133"/>
      <c r="K1086" s="133"/>
      <c r="M1086" s="14" t="s">
        <v>105</v>
      </c>
      <c r="O1086" s="86" t="str">
        <f>E1086</f>
        <v xml:space="preserve">  </v>
      </c>
      <c r="P1086" s="92"/>
    </row>
    <row r="1087" spans="2:16" ht="15.75" hidden="1" x14ac:dyDescent="0.25">
      <c r="B1087" s="75"/>
      <c r="C1087" s="82"/>
      <c r="D1087" s="76" t="s">
        <v>31</v>
      </c>
      <c r="E1087" s="89"/>
      <c r="F1087" s="89" t="str">
        <f>E1086</f>
        <v xml:space="preserve">  </v>
      </c>
      <c r="G1087" s="76"/>
      <c r="H1087" s="134"/>
      <c r="I1087" s="134"/>
      <c r="J1087" s="134"/>
      <c r="K1087" s="134"/>
      <c r="L1087" s="76"/>
      <c r="M1087" s="82"/>
      <c r="N1087" s="76" t="s">
        <v>31</v>
      </c>
      <c r="O1087" s="89"/>
      <c r="P1087" s="90" t="str">
        <f>O1086</f>
        <v xml:space="preserve">  </v>
      </c>
    </row>
    <row r="1088" spans="2:16" ht="15.75" hidden="1" x14ac:dyDescent="0.25">
      <c r="B1088" s="60" t="str">
        <f>IFERROR(IF(EOMONTH(B1086,1)&gt;Questionnaire!$I$9,"  ",EOMONTH(B1086,1)),"  ")</f>
        <v xml:space="preserve">  </v>
      </c>
      <c r="C1088" s="61" t="s">
        <v>32</v>
      </c>
      <c r="D1088" s="61"/>
      <c r="E1088" s="84">
        <f>IFERROR(-VLOOKUP(B1088,Calculations!$G$10:$N$448,8,FALSE),0)</f>
        <v>0</v>
      </c>
      <c r="F1088" s="84"/>
      <c r="G1088" s="61"/>
      <c r="H1088" s="61" t="s">
        <v>102</v>
      </c>
      <c r="I1088" s="61"/>
      <c r="J1088" s="84">
        <f>K1090</f>
        <v>0</v>
      </c>
      <c r="K1088" s="84"/>
      <c r="L1088" s="61"/>
      <c r="M1088" s="61" t="s">
        <v>102</v>
      </c>
      <c r="N1088" s="68"/>
      <c r="O1088" s="84">
        <f>J1088</f>
        <v>0</v>
      </c>
      <c r="P1088" s="91"/>
    </row>
    <row r="1089" spans="2:16" ht="15.75" hidden="1" x14ac:dyDescent="0.25">
      <c r="B1089" s="74"/>
      <c r="C1089" s="14" t="s">
        <v>33</v>
      </c>
      <c r="E1089" s="86" t="str">
        <f>IFERROR(VLOOKUP(B1088,Calculations!$G$10:$M$448,7,FALSE),0)</f>
        <v xml:space="preserve">  </v>
      </c>
      <c r="F1089" s="86"/>
      <c r="H1089" s="14" t="s">
        <v>35</v>
      </c>
      <c r="J1089" s="86" t="str">
        <f>K1091</f>
        <v xml:space="preserve">  </v>
      </c>
      <c r="K1089" s="86"/>
      <c r="M1089" s="14" t="s">
        <v>94</v>
      </c>
      <c r="N1089" s="73"/>
      <c r="O1089" s="86" t="str">
        <f>J1089</f>
        <v xml:space="preserve">  </v>
      </c>
      <c r="P1089" s="92"/>
    </row>
    <row r="1090" spans="2:16" ht="15.75" hidden="1" x14ac:dyDescent="0.25">
      <c r="B1090" s="74"/>
      <c r="C1090" s="73"/>
      <c r="D1090" s="14" t="s">
        <v>31</v>
      </c>
      <c r="E1090" s="86"/>
      <c r="F1090" s="86">
        <f>IFERROR(E1088+E1089,0)</f>
        <v>0</v>
      </c>
      <c r="H1090" s="73"/>
      <c r="I1090" s="14" t="s">
        <v>32</v>
      </c>
      <c r="J1090" s="86"/>
      <c r="K1090" s="86">
        <f>E1088</f>
        <v>0</v>
      </c>
      <c r="M1090" s="72"/>
      <c r="N1090" s="14" t="s">
        <v>31</v>
      </c>
      <c r="O1090" s="86"/>
      <c r="P1090" s="92">
        <f>F1090</f>
        <v>0</v>
      </c>
    </row>
    <row r="1091" spans="2:16" ht="15.75" hidden="1" x14ac:dyDescent="0.25">
      <c r="B1091" s="74"/>
      <c r="C1091" s="73"/>
      <c r="E1091" s="86"/>
      <c r="F1091" s="86"/>
      <c r="H1091" s="73"/>
      <c r="I1091" s="14" t="s">
        <v>33</v>
      </c>
      <c r="J1091" s="86"/>
      <c r="K1091" s="86" t="str">
        <f>E1089</f>
        <v xml:space="preserve">  </v>
      </c>
      <c r="M1091" s="72"/>
      <c r="N1091" s="73"/>
      <c r="O1091" s="86"/>
      <c r="P1091" s="92"/>
    </row>
    <row r="1092" spans="2:16" ht="15.75" hidden="1" x14ac:dyDescent="0.25">
      <c r="B1092" s="74"/>
      <c r="C1092" s="73"/>
      <c r="E1092" s="86"/>
      <c r="F1092" s="86"/>
      <c r="H1092" s="73"/>
      <c r="J1092" s="86"/>
      <c r="K1092" s="86"/>
      <c r="M1092" s="72"/>
      <c r="N1092" s="73"/>
      <c r="O1092" s="86"/>
      <c r="P1092" s="92"/>
    </row>
    <row r="1093" spans="2:16" ht="15.75" hidden="1" x14ac:dyDescent="0.25">
      <c r="B1093" s="70" t="str">
        <f>B1088</f>
        <v xml:space="preserve">  </v>
      </c>
      <c r="C1093" s="133" t="s">
        <v>34</v>
      </c>
      <c r="D1093" s="133"/>
      <c r="E1093" s="133"/>
      <c r="F1093" s="133"/>
      <c r="H1093" s="14" t="s">
        <v>103</v>
      </c>
      <c r="J1093" s="86" t="str">
        <f>IFERROR(VLOOKUP(B1093,Calculations!$Z$10:$AB$448,3,FALSE),0)</f>
        <v xml:space="preserve">  </v>
      </c>
      <c r="K1093" s="86"/>
      <c r="M1093" s="14" t="s">
        <v>104</v>
      </c>
      <c r="O1093" s="86" t="str">
        <f>J1093</f>
        <v xml:space="preserve">  </v>
      </c>
      <c r="P1093" s="92"/>
    </row>
    <row r="1094" spans="2:16" ht="15.75" hidden="1" x14ac:dyDescent="0.25">
      <c r="B1094" s="74"/>
      <c r="C1094" s="133"/>
      <c r="D1094" s="133"/>
      <c r="E1094" s="133"/>
      <c r="F1094" s="133"/>
      <c r="H1094" s="77"/>
      <c r="I1094" s="14" t="s">
        <v>91</v>
      </c>
      <c r="J1094" s="86"/>
      <c r="K1094" s="86" t="str">
        <f>J1093</f>
        <v xml:space="preserve">  </v>
      </c>
      <c r="M1094" s="77"/>
      <c r="N1094" s="14" t="s">
        <v>91</v>
      </c>
      <c r="O1094" s="86"/>
      <c r="P1094" s="92" t="str">
        <f>O1093</f>
        <v xml:space="preserve">  </v>
      </c>
    </row>
    <row r="1095" spans="2:16" ht="15.75" hidden="1" x14ac:dyDescent="0.25">
      <c r="B1095" s="74"/>
      <c r="C1095" s="133"/>
      <c r="D1095" s="133"/>
      <c r="E1095" s="133"/>
      <c r="F1095" s="133"/>
      <c r="H1095" s="77"/>
      <c r="J1095" s="86"/>
      <c r="K1095" s="86"/>
      <c r="M1095" s="77"/>
      <c r="O1095" s="86"/>
      <c r="P1095" s="92"/>
    </row>
    <row r="1096" spans="2:16" ht="15.75" hidden="1" x14ac:dyDescent="0.25">
      <c r="B1096" s="74"/>
      <c r="C1096" s="81"/>
      <c r="D1096" s="81"/>
      <c r="E1096" s="81"/>
      <c r="F1096" s="81"/>
      <c r="H1096" s="77"/>
      <c r="J1096" s="86"/>
      <c r="K1096" s="86"/>
      <c r="M1096" s="77"/>
      <c r="O1096" s="86"/>
      <c r="P1096" s="92"/>
    </row>
    <row r="1097" spans="2:16" ht="15.75" hidden="1" x14ac:dyDescent="0.25">
      <c r="B1097" s="70" t="str">
        <f>B1093</f>
        <v xml:space="preserve">  </v>
      </c>
      <c r="C1097" s="14" t="s">
        <v>106</v>
      </c>
      <c r="E1097" s="86" t="str">
        <f>IFERROR(VLOOKUP(B1097,Calculations!$G$10:$W$448,17,FALSE),0)</f>
        <v xml:space="preserve">  </v>
      </c>
      <c r="F1097" s="86"/>
      <c r="H1097" s="133" t="s">
        <v>34</v>
      </c>
      <c r="I1097" s="133"/>
      <c r="J1097" s="133"/>
      <c r="K1097" s="133"/>
      <c r="M1097" s="14" t="s">
        <v>105</v>
      </c>
      <c r="O1097" s="86" t="str">
        <f>E1097</f>
        <v xml:space="preserve">  </v>
      </c>
      <c r="P1097" s="92"/>
    </row>
    <row r="1098" spans="2:16" ht="15.75" hidden="1" x14ac:dyDescent="0.25">
      <c r="B1098" s="75"/>
      <c r="C1098" s="82"/>
      <c r="D1098" s="76" t="s">
        <v>31</v>
      </c>
      <c r="E1098" s="89"/>
      <c r="F1098" s="89" t="str">
        <f>E1097</f>
        <v xml:space="preserve">  </v>
      </c>
      <c r="G1098" s="76"/>
      <c r="H1098" s="134"/>
      <c r="I1098" s="134"/>
      <c r="J1098" s="134"/>
      <c r="K1098" s="134"/>
      <c r="L1098" s="76"/>
      <c r="M1098" s="82"/>
      <c r="N1098" s="76" t="s">
        <v>31</v>
      </c>
      <c r="O1098" s="89"/>
      <c r="P1098" s="90" t="str">
        <f>O1097</f>
        <v xml:space="preserve">  </v>
      </c>
    </row>
    <row r="1099" spans="2:16" ht="15.75" hidden="1" x14ac:dyDescent="0.25">
      <c r="B1099" s="60" t="str">
        <f>IFERROR(IF(EOMONTH(B1097,1)&gt;Questionnaire!$I$9,"  ",EOMONTH(B1097,1)),"  ")</f>
        <v xml:space="preserve">  </v>
      </c>
      <c r="C1099" s="61" t="s">
        <v>32</v>
      </c>
      <c r="D1099" s="61"/>
      <c r="E1099" s="84">
        <f>IFERROR(-VLOOKUP(B1099,Calculations!$G$10:$N$448,8,FALSE),0)</f>
        <v>0</v>
      </c>
      <c r="F1099" s="84"/>
      <c r="G1099" s="61"/>
      <c r="H1099" s="61" t="s">
        <v>102</v>
      </c>
      <c r="I1099" s="61"/>
      <c r="J1099" s="84">
        <f>K1101</f>
        <v>0</v>
      </c>
      <c r="K1099" s="84"/>
      <c r="L1099" s="61"/>
      <c r="M1099" s="61" t="s">
        <v>102</v>
      </c>
      <c r="N1099" s="68"/>
      <c r="O1099" s="84">
        <f>J1099</f>
        <v>0</v>
      </c>
      <c r="P1099" s="91"/>
    </row>
    <row r="1100" spans="2:16" ht="15.75" hidden="1" x14ac:dyDescent="0.25">
      <c r="B1100" s="74"/>
      <c r="C1100" s="14" t="s">
        <v>33</v>
      </c>
      <c r="E1100" s="86" t="str">
        <f>IFERROR(VLOOKUP(B1099,Calculations!$G$10:$M$448,7,FALSE),0)</f>
        <v xml:space="preserve">  </v>
      </c>
      <c r="F1100" s="86"/>
      <c r="H1100" s="14" t="s">
        <v>35</v>
      </c>
      <c r="J1100" s="86" t="str">
        <f>K1102</f>
        <v xml:space="preserve">  </v>
      </c>
      <c r="K1100" s="86"/>
      <c r="M1100" s="14" t="s">
        <v>94</v>
      </c>
      <c r="N1100" s="73"/>
      <c r="O1100" s="86" t="str">
        <f>J1100</f>
        <v xml:space="preserve">  </v>
      </c>
      <c r="P1100" s="92"/>
    </row>
    <row r="1101" spans="2:16" ht="15.75" hidden="1" x14ac:dyDescent="0.25">
      <c r="B1101" s="74"/>
      <c r="C1101" s="73"/>
      <c r="D1101" s="14" t="s">
        <v>31</v>
      </c>
      <c r="E1101" s="86"/>
      <c r="F1101" s="86">
        <f>IFERROR(E1099+E1100,0)</f>
        <v>0</v>
      </c>
      <c r="H1101" s="73"/>
      <c r="I1101" s="14" t="s">
        <v>32</v>
      </c>
      <c r="J1101" s="86"/>
      <c r="K1101" s="86">
        <f>E1099</f>
        <v>0</v>
      </c>
      <c r="M1101" s="72"/>
      <c r="N1101" s="14" t="s">
        <v>31</v>
      </c>
      <c r="O1101" s="86"/>
      <c r="P1101" s="92">
        <f>F1101</f>
        <v>0</v>
      </c>
    </row>
    <row r="1102" spans="2:16" ht="15.75" hidden="1" x14ac:dyDescent="0.25">
      <c r="B1102" s="74"/>
      <c r="C1102" s="73"/>
      <c r="E1102" s="86"/>
      <c r="F1102" s="86"/>
      <c r="H1102" s="73"/>
      <c r="I1102" s="14" t="s">
        <v>33</v>
      </c>
      <c r="J1102" s="86"/>
      <c r="K1102" s="86" t="str">
        <f>E1100</f>
        <v xml:space="preserve">  </v>
      </c>
      <c r="M1102" s="72"/>
      <c r="N1102" s="73"/>
      <c r="O1102" s="86"/>
      <c r="P1102" s="92"/>
    </row>
    <row r="1103" spans="2:16" ht="15.75" hidden="1" x14ac:dyDescent="0.25">
      <c r="B1103" s="74"/>
      <c r="C1103" s="73"/>
      <c r="E1103" s="86"/>
      <c r="F1103" s="86"/>
      <c r="H1103" s="73"/>
      <c r="J1103" s="86"/>
      <c r="K1103" s="86"/>
      <c r="M1103" s="72"/>
      <c r="N1103" s="73"/>
      <c r="O1103" s="86"/>
      <c r="P1103" s="92"/>
    </row>
    <row r="1104" spans="2:16" ht="15.75" hidden="1" x14ac:dyDescent="0.25">
      <c r="B1104" s="70" t="str">
        <f>B1099</f>
        <v xml:space="preserve">  </v>
      </c>
      <c r="C1104" s="133" t="s">
        <v>34</v>
      </c>
      <c r="D1104" s="133"/>
      <c r="E1104" s="133"/>
      <c r="F1104" s="133"/>
      <c r="H1104" s="14" t="s">
        <v>103</v>
      </c>
      <c r="J1104" s="86" t="str">
        <f>IFERROR(VLOOKUP(B1104,Calculations!$Z$10:$AB$448,3,FALSE),0)</f>
        <v xml:space="preserve">  </v>
      </c>
      <c r="K1104" s="86"/>
      <c r="M1104" s="14" t="s">
        <v>104</v>
      </c>
      <c r="O1104" s="86" t="str">
        <f>J1104</f>
        <v xml:space="preserve">  </v>
      </c>
      <c r="P1104" s="92"/>
    </row>
    <row r="1105" spans="2:16" ht="15.75" hidden="1" x14ac:dyDescent="0.25">
      <c r="B1105" s="74"/>
      <c r="C1105" s="133"/>
      <c r="D1105" s="133"/>
      <c r="E1105" s="133"/>
      <c r="F1105" s="133"/>
      <c r="H1105" s="77"/>
      <c r="I1105" s="14" t="s">
        <v>91</v>
      </c>
      <c r="J1105" s="86"/>
      <c r="K1105" s="86" t="str">
        <f>J1104</f>
        <v xml:space="preserve">  </v>
      </c>
      <c r="M1105" s="77"/>
      <c r="N1105" s="14" t="s">
        <v>91</v>
      </c>
      <c r="O1105" s="86"/>
      <c r="P1105" s="92" t="str">
        <f>O1104</f>
        <v xml:space="preserve">  </v>
      </c>
    </row>
    <row r="1106" spans="2:16" ht="15.75" hidden="1" x14ac:dyDescent="0.25">
      <c r="B1106" s="74"/>
      <c r="C1106" s="133"/>
      <c r="D1106" s="133"/>
      <c r="E1106" s="133"/>
      <c r="F1106" s="133"/>
      <c r="H1106" s="77"/>
      <c r="J1106" s="86"/>
      <c r="K1106" s="86"/>
      <c r="M1106" s="77"/>
      <c r="O1106" s="86"/>
      <c r="P1106" s="92"/>
    </row>
    <row r="1107" spans="2:16" ht="15.75" hidden="1" x14ac:dyDescent="0.25">
      <c r="B1107" s="74"/>
      <c r="C1107" s="81"/>
      <c r="D1107" s="81"/>
      <c r="E1107" s="81"/>
      <c r="F1107" s="81"/>
      <c r="H1107" s="77"/>
      <c r="J1107" s="86"/>
      <c r="K1107" s="86"/>
      <c r="M1107" s="77"/>
      <c r="O1107" s="86"/>
      <c r="P1107" s="92"/>
    </row>
    <row r="1108" spans="2:16" ht="15.75" hidden="1" x14ac:dyDescent="0.25">
      <c r="B1108" s="70" t="str">
        <f>B1104</f>
        <v xml:space="preserve">  </v>
      </c>
      <c r="C1108" s="14" t="s">
        <v>106</v>
      </c>
      <c r="E1108" s="86" t="str">
        <f>IFERROR(VLOOKUP(B1108,Calculations!$G$10:$W$448,17,FALSE),0)</f>
        <v xml:space="preserve">  </v>
      </c>
      <c r="F1108" s="86"/>
      <c r="H1108" s="133" t="s">
        <v>34</v>
      </c>
      <c r="I1108" s="133"/>
      <c r="J1108" s="133"/>
      <c r="K1108" s="133"/>
      <c r="M1108" s="14" t="s">
        <v>105</v>
      </c>
      <c r="O1108" s="86" t="str">
        <f>E1108</f>
        <v xml:space="preserve">  </v>
      </c>
      <c r="P1108" s="92"/>
    </row>
    <row r="1109" spans="2:16" ht="15.75" hidden="1" x14ac:dyDescent="0.25">
      <c r="B1109" s="75"/>
      <c r="C1109" s="82"/>
      <c r="D1109" s="76" t="s">
        <v>31</v>
      </c>
      <c r="E1109" s="89"/>
      <c r="F1109" s="89" t="str">
        <f>E1108</f>
        <v xml:space="preserve">  </v>
      </c>
      <c r="G1109" s="76"/>
      <c r="H1109" s="134"/>
      <c r="I1109" s="134"/>
      <c r="J1109" s="134"/>
      <c r="K1109" s="134"/>
      <c r="L1109" s="76"/>
      <c r="M1109" s="82"/>
      <c r="N1109" s="76" t="s">
        <v>31</v>
      </c>
      <c r="O1109" s="89"/>
      <c r="P1109" s="90" t="str">
        <f>O1108</f>
        <v xml:space="preserve">  </v>
      </c>
    </row>
    <row r="1110" spans="2:16" ht="15.75" hidden="1" x14ac:dyDescent="0.25">
      <c r="B1110" s="60" t="str">
        <f>IFERROR(IF(EOMONTH(B1108,1)&gt;Questionnaire!$I$9,"  ",EOMONTH(B1108,1)),"  ")</f>
        <v xml:space="preserve">  </v>
      </c>
      <c r="C1110" s="61" t="s">
        <v>32</v>
      </c>
      <c r="D1110" s="61"/>
      <c r="E1110" s="84">
        <f>IFERROR(-VLOOKUP(B1110,Calculations!$G$10:$N$448,8,FALSE),0)</f>
        <v>0</v>
      </c>
      <c r="F1110" s="84"/>
      <c r="G1110" s="61"/>
      <c r="H1110" s="61" t="s">
        <v>102</v>
      </c>
      <c r="I1110" s="61"/>
      <c r="J1110" s="84">
        <f>K1112</f>
        <v>0</v>
      </c>
      <c r="K1110" s="84"/>
      <c r="L1110" s="61"/>
      <c r="M1110" s="61" t="s">
        <v>102</v>
      </c>
      <c r="N1110" s="68"/>
      <c r="O1110" s="84">
        <f>J1110</f>
        <v>0</v>
      </c>
      <c r="P1110" s="91"/>
    </row>
    <row r="1111" spans="2:16" ht="15.75" hidden="1" x14ac:dyDescent="0.25">
      <c r="B1111" s="74"/>
      <c r="C1111" s="14" t="s">
        <v>33</v>
      </c>
      <c r="E1111" s="86" t="str">
        <f>IFERROR(VLOOKUP(B1110,Calculations!$G$10:$M$448,7,FALSE),0)</f>
        <v xml:space="preserve">  </v>
      </c>
      <c r="F1111" s="86"/>
      <c r="H1111" s="14" t="s">
        <v>35</v>
      </c>
      <c r="J1111" s="86" t="str">
        <f>K1113</f>
        <v xml:space="preserve">  </v>
      </c>
      <c r="K1111" s="86"/>
      <c r="M1111" s="14" t="s">
        <v>94</v>
      </c>
      <c r="N1111" s="73"/>
      <c r="O1111" s="86" t="str">
        <f>J1111</f>
        <v xml:space="preserve">  </v>
      </c>
      <c r="P1111" s="92"/>
    </row>
    <row r="1112" spans="2:16" ht="15.75" hidden="1" x14ac:dyDescent="0.25">
      <c r="B1112" s="74"/>
      <c r="C1112" s="73"/>
      <c r="D1112" s="14" t="s">
        <v>31</v>
      </c>
      <c r="E1112" s="86"/>
      <c r="F1112" s="86">
        <f>IFERROR(E1110+E1111,0)</f>
        <v>0</v>
      </c>
      <c r="H1112" s="73"/>
      <c r="I1112" s="14" t="s">
        <v>32</v>
      </c>
      <c r="J1112" s="86"/>
      <c r="K1112" s="86">
        <f>E1110</f>
        <v>0</v>
      </c>
      <c r="M1112" s="72"/>
      <c r="N1112" s="14" t="s">
        <v>31</v>
      </c>
      <c r="O1112" s="86"/>
      <c r="P1112" s="92">
        <f>F1112</f>
        <v>0</v>
      </c>
    </row>
    <row r="1113" spans="2:16" ht="15.75" hidden="1" x14ac:dyDescent="0.25">
      <c r="B1113" s="74"/>
      <c r="C1113" s="73"/>
      <c r="E1113" s="86"/>
      <c r="F1113" s="86"/>
      <c r="H1113" s="73"/>
      <c r="I1113" s="14" t="s">
        <v>33</v>
      </c>
      <c r="J1113" s="86"/>
      <c r="K1113" s="86" t="str">
        <f>E1111</f>
        <v xml:space="preserve">  </v>
      </c>
      <c r="M1113" s="72"/>
      <c r="N1113" s="73"/>
      <c r="O1113" s="86"/>
      <c r="P1113" s="92"/>
    </row>
    <row r="1114" spans="2:16" ht="15.75" hidden="1" x14ac:dyDescent="0.25">
      <c r="B1114" s="74"/>
      <c r="C1114" s="73"/>
      <c r="E1114" s="86"/>
      <c r="F1114" s="86"/>
      <c r="H1114" s="73"/>
      <c r="J1114" s="86"/>
      <c r="K1114" s="86"/>
      <c r="M1114" s="72"/>
      <c r="N1114" s="73"/>
      <c r="O1114" s="86"/>
      <c r="P1114" s="92"/>
    </row>
    <row r="1115" spans="2:16" ht="15.75" hidden="1" x14ac:dyDescent="0.25">
      <c r="B1115" s="70" t="str">
        <f>B1110</f>
        <v xml:space="preserve">  </v>
      </c>
      <c r="C1115" s="133" t="s">
        <v>34</v>
      </c>
      <c r="D1115" s="133"/>
      <c r="E1115" s="133"/>
      <c r="F1115" s="133"/>
      <c r="H1115" s="14" t="s">
        <v>103</v>
      </c>
      <c r="J1115" s="86" t="str">
        <f>IFERROR(VLOOKUP(B1115,Calculations!$Z$10:$AB$448,3,FALSE),0)</f>
        <v xml:space="preserve">  </v>
      </c>
      <c r="K1115" s="86"/>
      <c r="M1115" s="14" t="s">
        <v>104</v>
      </c>
      <c r="O1115" s="86" t="str">
        <f>J1115</f>
        <v xml:space="preserve">  </v>
      </c>
      <c r="P1115" s="92"/>
    </row>
    <row r="1116" spans="2:16" ht="15.75" hidden="1" x14ac:dyDescent="0.25">
      <c r="B1116" s="74"/>
      <c r="C1116" s="133"/>
      <c r="D1116" s="133"/>
      <c r="E1116" s="133"/>
      <c r="F1116" s="133"/>
      <c r="H1116" s="77"/>
      <c r="I1116" s="14" t="s">
        <v>91</v>
      </c>
      <c r="J1116" s="86"/>
      <c r="K1116" s="86" t="str">
        <f>J1115</f>
        <v xml:space="preserve">  </v>
      </c>
      <c r="M1116" s="77"/>
      <c r="N1116" s="14" t="s">
        <v>91</v>
      </c>
      <c r="O1116" s="86"/>
      <c r="P1116" s="92" t="str">
        <f>O1115</f>
        <v xml:space="preserve">  </v>
      </c>
    </row>
    <row r="1117" spans="2:16" ht="15.75" hidden="1" x14ac:dyDescent="0.25">
      <c r="B1117" s="74"/>
      <c r="C1117" s="133"/>
      <c r="D1117" s="133"/>
      <c r="E1117" s="133"/>
      <c r="F1117" s="133"/>
      <c r="H1117" s="77"/>
      <c r="J1117" s="86"/>
      <c r="K1117" s="86"/>
      <c r="M1117" s="77"/>
      <c r="O1117" s="86"/>
      <c r="P1117" s="92"/>
    </row>
    <row r="1118" spans="2:16" ht="15.75" hidden="1" x14ac:dyDescent="0.25">
      <c r="B1118" s="74"/>
      <c r="C1118" s="81"/>
      <c r="D1118" s="81"/>
      <c r="E1118" s="81"/>
      <c r="F1118" s="81"/>
      <c r="H1118" s="77"/>
      <c r="J1118" s="86"/>
      <c r="K1118" s="86"/>
      <c r="M1118" s="77"/>
      <c r="O1118" s="86"/>
      <c r="P1118" s="92"/>
    </row>
    <row r="1119" spans="2:16" ht="15.75" hidden="1" x14ac:dyDescent="0.25">
      <c r="B1119" s="70" t="str">
        <f>B1115</f>
        <v xml:space="preserve">  </v>
      </c>
      <c r="C1119" s="14" t="s">
        <v>106</v>
      </c>
      <c r="E1119" s="86" t="str">
        <f>IFERROR(VLOOKUP(B1119,Calculations!$G$10:$W$448,17,FALSE),0)</f>
        <v xml:space="preserve">  </v>
      </c>
      <c r="F1119" s="86"/>
      <c r="H1119" s="133" t="s">
        <v>34</v>
      </c>
      <c r="I1119" s="133"/>
      <c r="J1119" s="133"/>
      <c r="K1119" s="133"/>
      <c r="M1119" s="14" t="s">
        <v>105</v>
      </c>
      <c r="O1119" s="86" t="str">
        <f>E1119</f>
        <v xml:space="preserve">  </v>
      </c>
      <c r="P1119" s="92"/>
    </row>
    <row r="1120" spans="2:16" ht="15.75" hidden="1" x14ac:dyDescent="0.25">
      <c r="B1120" s="75"/>
      <c r="C1120" s="82"/>
      <c r="D1120" s="76" t="s">
        <v>31</v>
      </c>
      <c r="E1120" s="89"/>
      <c r="F1120" s="89" t="str">
        <f>E1119</f>
        <v xml:space="preserve">  </v>
      </c>
      <c r="G1120" s="76"/>
      <c r="H1120" s="134"/>
      <c r="I1120" s="134"/>
      <c r="J1120" s="134"/>
      <c r="K1120" s="134"/>
      <c r="L1120" s="76"/>
      <c r="M1120" s="82"/>
      <c r="N1120" s="76" t="s">
        <v>31</v>
      </c>
      <c r="O1120" s="89"/>
      <c r="P1120" s="90" t="str">
        <f>O1119</f>
        <v xml:space="preserve">  </v>
      </c>
    </row>
    <row r="1121" spans="2:16" ht="15.75" hidden="1" x14ac:dyDescent="0.25">
      <c r="B1121" s="60" t="str">
        <f>IFERROR(IF(EOMONTH(B1119,1)&gt;Questionnaire!$I$9,"  ",EOMONTH(B1119,1)),"  ")</f>
        <v xml:space="preserve">  </v>
      </c>
      <c r="C1121" s="61" t="s">
        <v>32</v>
      </c>
      <c r="D1121" s="61"/>
      <c r="E1121" s="84">
        <f>IFERROR(-VLOOKUP(B1121,Calculations!$G$10:$N$448,8,FALSE),0)</f>
        <v>0</v>
      </c>
      <c r="F1121" s="84"/>
      <c r="G1121" s="61"/>
      <c r="H1121" s="61" t="s">
        <v>102</v>
      </c>
      <c r="I1121" s="61"/>
      <c r="J1121" s="84">
        <f>K1123</f>
        <v>0</v>
      </c>
      <c r="K1121" s="84"/>
      <c r="L1121" s="61"/>
      <c r="M1121" s="61" t="s">
        <v>102</v>
      </c>
      <c r="N1121" s="68"/>
      <c r="O1121" s="84">
        <f>J1121</f>
        <v>0</v>
      </c>
      <c r="P1121" s="91"/>
    </row>
    <row r="1122" spans="2:16" ht="15.75" hidden="1" x14ac:dyDescent="0.25">
      <c r="B1122" s="74"/>
      <c r="C1122" s="14" t="s">
        <v>33</v>
      </c>
      <c r="E1122" s="86" t="str">
        <f>IFERROR(VLOOKUP(B1121,Calculations!$G$10:$M$448,7,FALSE),0)</f>
        <v xml:space="preserve">  </v>
      </c>
      <c r="F1122" s="86"/>
      <c r="H1122" s="14" t="s">
        <v>35</v>
      </c>
      <c r="J1122" s="86" t="str">
        <f>K1124</f>
        <v xml:space="preserve">  </v>
      </c>
      <c r="K1122" s="86"/>
      <c r="M1122" s="14" t="s">
        <v>94</v>
      </c>
      <c r="N1122" s="73"/>
      <c r="O1122" s="86" t="str">
        <f>J1122</f>
        <v xml:space="preserve">  </v>
      </c>
      <c r="P1122" s="92"/>
    </row>
    <row r="1123" spans="2:16" ht="15.75" hidden="1" x14ac:dyDescent="0.25">
      <c r="B1123" s="74"/>
      <c r="C1123" s="73"/>
      <c r="D1123" s="14" t="s">
        <v>31</v>
      </c>
      <c r="E1123" s="86"/>
      <c r="F1123" s="86">
        <f>IFERROR(E1121+E1122,0)</f>
        <v>0</v>
      </c>
      <c r="H1123" s="73"/>
      <c r="I1123" s="14" t="s">
        <v>32</v>
      </c>
      <c r="J1123" s="86"/>
      <c r="K1123" s="86">
        <f>E1121</f>
        <v>0</v>
      </c>
      <c r="M1123" s="72"/>
      <c r="N1123" s="14" t="s">
        <v>31</v>
      </c>
      <c r="O1123" s="86"/>
      <c r="P1123" s="92">
        <f>F1123</f>
        <v>0</v>
      </c>
    </row>
    <row r="1124" spans="2:16" ht="15.75" hidden="1" x14ac:dyDescent="0.25">
      <c r="B1124" s="74"/>
      <c r="C1124" s="73"/>
      <c r="E1124" s="86"/>
      <c r="F1124" s="86"/>
      <c r="H1124" s="73"/>
      <c r="I1124" s="14" t="s">
        <v>33</v>
      </c>
      <c r="J1124" s="86"/>
      <c r="K1124" s="86" t="str">
        <f>E1122</f>
        <v xml:space="preserve">  </v>
      </c>
      <c r="M1124" s="72"/>
      <c r="N1124" s="73"/>
      <c r="O1124" s="86"/>
      <c r="P1124" s="92"/>
    </row>
    <row r="1125" spans="2:16" ht="15.75" hidden="1" x14ac:dyDescent="0.25">
      <c r="B1125" s="74"/>
      <c r="C1125" s="73"/>
      <c r="E1125" s="86"/>
      <c r="F1125" s="86"/>
      <c r="H1125" s="73"/>
      <c r="J1125" s="86"/>
      <c r="K1125" s="86"/>
      <c r="M1125" s="72"/>
      <c r="N1125" s="73"/>
      <c r="O1125" s="86"/>
      <c r="P1125" s="92"/>
    </row>
    <row r="1126" spans="2:16" ht="15.75" hidden="1" x14ac:dyDescent="0.25">
      <c r="B1126" s="70" t="str">
        <f>B1121</f>
        <v xml:space="preserve">  </v>
      </c>
      <c r="C1126" s="133" t="s">
        <v>34</v>
      </c>
      <c r="D1126" s="133"/>
      <c r="E1126" s="133"/>
      <c r="F1126" s="133"/>
      <c r="H1126" s="14" t="s">
        <v>103</v>
      </c>
      <c r="J1126" s="86" t="str">
        <f>IFERROR(VLOOKUP(B1126,Calculations!$Z$10:$AB$448,3,FALSE),0)</f>
        <v xml:space="preserve">  </v>
      </c>
      <c r="K1126" s="86"/>
      <c r="M1126" s="14" t="s">
        <v>104</v>
      </c>
      <c r="O1126" s="86" t="str">
        <f>J1126</f>
        <v xml:space="preserve">  </v>
      </c>
      <c r="P1126" s="92"/>
    </row>
    <row r="1127" spans="2:16" ht="15.75" hidden="1" x14ac:dyDescent="0.25">
      <c r="B1127" s="74"/>
      <c r="C1127" s="133"/>
      <c r="D1127" s="133"/>
      <c r="E1127" s="133"/>
      <c r="F1127" s="133"/>
      <c r="H1127" s="77"/>
      <c r="I1127" s="14" t="s">
        <v>91</v>
      </c>
      <c r="J1127" s="86"/>
      <c r="K1127" s="86" t="str">
        <f>J1126</f>
        <v xml:space="preserve">  </v>
      </c>
      <c r="M1127" s="77"/>
      <c r="N1127" s="14" t="s">
        <v>91</v>
      </c>
      <c r="O1127" s="86"/>
      <c r="P1127" s="92" t="str">
        <f>O1126</f>
        <v xml:space="preserve">  </v>
      </c>
    </row>
    <row r="1128" spans="2:16" ht="15.75" hidden="1" x14ac:dyDescent="0.25">
      <c r="B1128" s="74"/>
      <c r="C1128" s="133"/>
      <c r="D1128" s="133"/>
      <c r="E1128" s="133"/>
      <c r="F1128" s="133"/>
      <c r="H1128" s="77"/>
      <c r="J1128" s="86"/>
      <c r="K1128" s="86"/>
      <c r="M1128" s="77"/>
      <c r="O1128" s="86"/>
      <c r="P1128" s="92"/>
    </row>
    <row r="1129" spans="2:16" ht="15.75" hidden="1" x14ac:dyDescent="0.25">
      <c r="B1129" s="74"/>
      <c r="C1129" s="81"/>
      <c r="D1129" s="81"/>
      <c r="E1129" s="81"/>
      <c r="F1129" s="81"/>
      <c r="H1129" s="77"/>
      <c r="J1129" s="86"/>
      <c r="K1129" s="86"/>
      <c r="M1129" s="77"/>
      <c r="O1129" s="86"/>
      <c r="P1129" s="92"/>
    </row>
    <row r="1130" spans="2:16" ht="15.75" hidden="1" x14ac:dyDescent="0.25">
      <c r="B1130" s="70" t="str">
        <f>B1126</f>
        <v xml:space="preserve">  </v>
      </c>
      <c r="C1130" s="14" t="s">
        <v>106</v>
      </c>
      <c r="E1130" s="86" t="str">
        <f>IFERROR(VLOOKUP(B1130,Calculations!$G$10:$W$448,17,FALSE),0)</f>
        <v xml:space="preserve">  </v>
      </c>
      <c r="F1130" s="86"/>
      <c r="H1130" s="133" t="s">
        <v>34</v>
      </c>
      <c r="I1130" s="133"/>
      <c r="J1130" s="133"/>
      <c r="K1130" s="133"/>
      <c r="M1130" s="14" t="s">
        <v>105</v>
      </c>
      <c r="O1130" s="86" t="str">
        <f>E1130</f>
        <v xml:space="preserve">  </v>
      </c>
      <c r="P1130" s="92"/>
    </row>
    <row r="1131" spans="2:16" ht="15.75" hidden="1" x14ac:dyDescent="0.25">
      <c r="B1131" s="75"/>
      <c r="C1131" s="82"/>
      <c r="D1131" s="76" t="s">
        <v>31</v>
      </c>
      <c r="E1131" s="89"/>
      <c r="F1131" s="89" t="str">
        <f>E1130</f>
        <v xml:space="preserve">  </v>
      </c>
      <c r="G1131" s="76"/>
      <c r="H1131" s="134"/>
      <c r="I1131" s="134"/>
      <c r="J1131" s="134"/>
      <c r="K1131" s="134"/>
      <c r="L1131" s="76"/>
      <c r="M1131" s="82"/>
      <c r="N1131" s="76" t="s">
        <v>31</v>
      </c>
      <c r="O1131" s="89"/>
      <c r="P1131" s="90" t="str">
        <f>O1130</f>
        <v xml:space="preserve">  </v>
      </c>
    </row>
    <row r="1132" spans="2:16" ht="15.75" hidden="1" x14ac:dyDescent="0.25">
      <c r="B1132" s="60" t="str">
        <f>IFERROR(IF(EOMONTH(B1130,1)&gt;Questionnaire!$I$9,"  ",EOMONTH(B1130,1)),"  ")</f>
        <v xml:space="preserve">  </v>
      </c>
      <c r="C1132" s="61" t="s">
        <v>32</v>
      </c>
      <c r="D1132" s="61"/>
      <c r="E1132" s="84">
        <f>IFERROR(-VLOOKUP(B1132,Calculations!$G$10:$N$448,8,FALSE),0)</f>
        <v>0</v>
      </c>
      <c r="F1132" s="84"/>
      <c r="G1132" s="61"/>
      <c r="H1132" s="61" t="s">
        <v>102</v>
      </c>
      <c r="I1132" s="61"/>
      <c r="J1132" s="84">
        <f>K1134</f>
        <v>0</v>
      </c>
      <c r="K1132" s="84"/>
      <c r="L1132" s="61"/>
      <c r="M1132" s="61" t="s">
        <v>102</v>
      </c>
      <c r="N1132" s="68"/>
      <c r="O1132" s="84">
        <f>J1132</f>
        <v>0</v>
      </c>
      <c r="P1132" s="91"/>
    </row>
    <row r="1133" spans="2:16" ht="15.75" hidden="1" x14ac:dyDescent="0.25">
      <c r="B1133" s="74"/>
      <c r="C1133" s="14" t="s">
        <v>33</v>
      </c>
      <c r="E1133" s="86" t="str">
        <f>IFERROR(VLOOKUP(B1132,Calculations!$G$10:$M$448,7,FALSE),0)</f>
        <v xml:space="preserve">  </v>
      </c>
      <c r="F1133" s="86"/>
      <c r="H1133" s="14" t="s">
        <v>35</v>
      </c>
      <c r="J1133" s="86" t="str">
        <f>K1135</f>
        <v xml:space="preserve">  </v>
      </c>
      <c r="K1133" s="86"/>
      <c r="M1133" s="14" t="s">
        <v>94</v>
      </c>
      <c r="N1133" s="73"/>
      <c r="O1133" s="86" t="str">
        <f>J1133</f>
        <v xml:space="preserve">  </v>
      </c>
      <c r="P1133" s="92"/>
    </row>
    <row r="1134" spans="2:16" ht="15.75" hidden="1" x14ac:dyDescent="0.25">
      <c r="B1134" s="74"/>
      <c r="C1134" s="73"/>
      <c r="D1134" s="14" t="s">
        <v>31</v>
      </c>
      <c r="E1134" s="86"/>
      <c r="F1134" s="86">
        <f>IFERROR(E1132+E1133,0)</f>
        <v>0</v>
      </c>
      <c r="H1134" s="73"/>
      <c r="I1134" s="14" t="s">
        <v>32</v>
      </c>
      <c r="J1134" s="86"/>
      <c r="K1134" s="86">
        <f>E1132</f>
        <v>0</v>
      </c>
      <c r="M1134" s="72"/>
      <c r="N1134" s="14" t="s">
        <v>31</v>
      </c>
      <c r="O1134" s="86"/>
      <c r="P1134" s="92">
        <f>F1134</f>
        <v>0</v>
      </c>
    </row>
    <row r="1135" spans="2:16" ht="15.75" hidden="1" x14ac:dyDescent="0.25">
      <c r="B1135" s="74"/>
      <c r="C1135" s="73"/>
      <c r="E1135" s="86"/>
      <c r="F1135" s="86"/>
      <c r="H1135" s="73"/>
      <c r="I1135" s="14" t="s">
        <v>33</v>
      </c>
      <c r="J1135" s="86"/>
      <c r="K1135" s="86" t="str">
        <f>E1133</f>
        <v xml:space="preserve">  </v>
      </c>
      <c r="M1135" s="72"/>
      <c r="N1135" s="73"/>
      <c r="O1135" s="86"/>
      <c r="P1135" s="92"/>
    </row>
    <row r="1136" spans="2:16" ht="15.75" hidden="1" x14ac:dyDescent="0.25">
      <c r="B1136" s="74"/>
      <c r="C1136" s="73"/>
      <c r="E1136" s="86"/>
      <c r="F1136" s="86"/>
      <c r="H1136" s="73"/>
      <c r="J1136" s="86"/>
      <c r="K1136" s="86"/>
      <c r="M1136" s="72"/>
      <c r="N1136" s="73"/>
      <c r="O1136" s="86"/>
      <c r="P1136" s="92"/>
    </row>
    <row r="1137" spans="2:16" ht="15.75" hidden="1" x14ac:dyDescent="0.25">
      <c r="B1137" s="70" t="str">
        <f>B1132</f>
        <v xml:space="preserve">  </v>
      </c>
      <c r="C1137" s="133" t="s">
        <v>34</v>
      </c>
      <c r="D1137" s="133"/>
      <c r="E1137" s="133"/>
      <c r="F1137" s="133"/>
      <c r="H1137" s="14" t="s">
        <v>103</v>
      </c>
      <c r="J1137" s="86" t="str">
        <f>IFERROR(VLOOKUP(B1137,Calculations!$Z$10:$AB$448,3,FALSE),0)</f>
        <v xml:space="preserve">  </v>
      </c>
      <c r="K1137" s="86"/>
      <c r="M1137" s="14" t="s">
        <v>104</v>
      </c>
      <c r="O1137" s="86" t="str">
        <f>J1137</f>
        <v xml:space="preserve">  </v>
      </c>
      <c r="P1137" s="92"/>
    </row>
    <row r="1138" spans="2:16" ht="15.75" hidden="1" x14ac:dyDescent="0.25">
      <c r="B1138" s="74"/>
      <c r="C1138" s="133"/>
      <c r="D1138" s="133"/>
      <c r="E1138" s="133"/>
      <c r="F1138" s="133"/>
      <c r="H1138" s="77"/>
      <c r="I1138" s="14" t="s">
        <v>91</v>
      </c>
      <c r="J1138" s="86"/>
      <c r="K1138" s="86" t="str">
        <f>J1137</f>
        <v xml:space="preserve">  </v>
      </c>
      <c r="M1138" s="77"/>
      <c r="N1138" s="14" t="s">
        <v>91</v>
      </c>
      <c r="O1138" s="86"/>
      <c r="P1138" s="92" t="str">
        <f>O1137</f>
        <v xml:space="preserve">  </v>
      </c>
    </row>
    <row r="1139" spans="2:16" ht="15.75" hidden="1" x14ac:dyDescent="0.25">
      <c r="B1139" s="74"/>
      <c r="C1139" s="133"/>
      <c r="D1139" s="133"/>
      <c r="E1139" s="133"/>
      <c r="F1139" s="133"/>
      <c r="H1139" s="77"/>
      <c r="J1139" s="86"/>
      <c r="K1139" s="86"/>
      <c r="M1139" s="77"/>
      <c r="O1139" s="86"/>
      <c r="P1139" s="92"/>
    </row>
    <row r="1140" spans="2:16" ht="15.75" hidden="1" x14ac:dyDescent="0.25">
      <c r="B1140" s="74"/>
      <c r="C1140" s="81"/>
      <c r="D1140" s="81"/>
      <c r="E1140" s="81"/>
      <c r="F1140" s="81"/>
      <c r="H1140" s="77"/>
      <c r="J1140" s="86"/>
      <c r="K1140" s="86"/>
      <c r="M1140" s="77"/>
      <c r="O1140" s="86"/>
      <c r="P1140" s="92"/>
    </row>
    <row r="1141" spans="2:16" ht="15.75" hidden="1" x14ac:dyDescent="0.25">
      <c r="B1141" s="70" t="str">
        <f>B1137</f>
        <v xml:space="preserve">  </v>
      </c>
      <c r="C1141" s="14" t="s">
        <v>106</v>
      </c>
      <c r="E1141" s="86" t="str">
        <f>IFERROR(VLOOKUP(B1141,Calculations!$G$10:$W$448,17,FALSE),0)</f>
        <v xml:space="preserve">  </v>
      </c>
      <c r="F1141" s="86"/>
      <c r="H1141" s="133" t="s">
        <v>34</v>
      </c>
      <c r="I1141" s="133"/>
      <c r="J1141" s="133"/>
      <c r="K1141" s="133"/>
      <c r="M1141" s="14" t="s">
        <v>105</v>
      </c>
      <c r="O1141" s="86" t="str">
        <f>E1141</f>
        <v xml:space="preserve">  </v>
      </c>
      <c r="P1141" s="92"/>
    </row>
    <row r="1142" spans="2:16" ht="15.75" hidden="1" x14ac:dyDescent="0.25">
      <c r="B1142" s="75"/>
      <c r="C1142" s="82"/>
      <c r="D1142" s="76" t="s">
        <v>31</v>
      </c>
      <c r="E1142" s="89"/>
      <c r="F1142" s="89" t="str">
        <f>E1141</f>
        <v xml:space="preserve">  </v>
      </c>
      <c r="G1142" s="76"/>
      <c r="H1142" s="134"/>
      <c r="I1142" s="134"/>
      <c r="J1142" s="134"/>
      <c r="K1142" s="134"/>
      <c r="L1142" s="76"/>
      <c r="M1142" s="82"/>
      <c r="N1142" s="76" t="s">
        <v>31</v>
      </c>
      <c r="O1142" s="89"/>
      <c r="P1142" s="90" t="str">
        <f>O1141</f>
        <v xml:space="preserve">  </v>
      </c>
    </row>
    <row r="1143" spans="2:16" ht="15.75" hidden="1" x14ac:dyDescent="0.25">
      <c r="B1143" s="60" t="str">
        <f>IFERROR(IF(EOMONTH(B1141,1)&gt;Questionnaire!$I$9,"  ",EOMONTH(B1141,1)),"  ")</f>
        <v xml:space="preserve">  </v>
      </c>
      <c r="C1143" s="61" t="s">
        <v>32</v>
      </c>
      <c r="D1143" s="61"/>
      <c r="E1143" s="84">
        <f>IFERROR(-VLOOKUP(B1143,Calculations!$G$10:$N$448,8,FALSE),0)</f>
        <v>0</v>
      </c>
      <c r="F1143" s="84"/>
      <c r="G1143" s="61"/>
      <c r="H1143" s="61" t="s">
        <v>102</v>
      </c>
      <c r="I1143" s="61"/>
      <c r="J1143" s="84">
        <f>K1145</f>
        <v>0</v>
      </c>
      <c r="K1143" s="84"/>
      <c r="L1143" s="61"/>
      <c r="M1143" s="61" t="s">
        <v>102</v>
      </c>
      <c r="N1143" s="68"/>
      <c r="O1143" s="84">
        <f>J1143</f>
        <v>0</v>
      </c>
      <c r="P1143" s="91"/>
    </row>
    <row r="1144" spans="2:16" ht="15.75" hidden="1" x14ac:dyDescent="0.25">
      <c r="B1144" s="74"/>
      <c r="C1144" s="14" t="s">
        <v>33</v>
      </c>
      <c r="E1144" s="86" t="str">
        <f>IFERROR(VLOOKUP(B1143,Calculations!$G$10:$M$448,7,FALSE),0)</f>
        <v xml:space="preserve">  </v>
      </c>
      <c r="F1144" s="86"/>
      <c r="H1144" s="14" t="s">
        <v>35</v>
      </c>
      <c r="J1144" s="86" t="str">
        <f>K1146</f>
        <v xml:space="preserve">  </v>
      </c>
      <c r="K1144" s="86"/>
      <c r="M1144" s="14" t="s">
        <v>94</v>
      </c>
      <c r="N1144" s="73"/>
      <c r="O1144" s="86" t="str">
        <f>J1144</f>
        <v xml:space="preserve">  </v>
      </c>
      <c r="P1144" s="92"/>
    </row>
    <row r="1145" spans="2:16" ht="15.75" hidden="1" x14ac:dyDescent="0.25">
      <c r="B1145" s="74"/>
      <c r="C1145" s="73"/>
      <c r="D1145" s="14" t="s">
        <v>31</v>
      </c>
      <c r="E1145" s="86"/>
      <c r="F1145" s="86">
        <f>IFERROR(E1143+E1144,0)</f>
        <v>0</v>
      </c>
      <c r="H1145" s="73"/>
      <c r="I1145" s="14" t="s">
        <v>32</v>
      </c>
      <c r="J1145" s="86"/>
      <c r="K1145" s="86">
        <f>E1143</f>
        <v>0</v>
      </c>
      <c r="M1145" s="72"/>
      <c r="N1145" s="14" t="s">
        <v>31</v>
      </c>
      <c r="O1145" s="86"/>
      <c r="P1145" s="92">
        <f>F1145</f>
        <v>0</v>
      </c>
    </row>
    <row r="1146" spans="2:16" ht="15.75" hidden="1" x14ac:dyDescent="0.25">
      <c r="B1146" s="74"/>
      <c r="C1146" s="73"/>
      <c r="E1146" s="86"/>
      <c r="F1146" s="86"/>
      <c r="H1146" s="73"/>
      <c r="I1146" s="14" t="s">
        <v>33</v>
      </c>
      <c r="J1146" s="86"/>
      <c r="K1146" s="86" t="str">
        <f>E1144</f>
        <v xml:space="preserve">  </v>
      </c>
      <c r="M1146" s="72"/>
      <c r="N1146" s="73"/>
      <c r="O1146" s="86"/>
      <c r="P1146" s="92"/>
    </row>
    <row r="1147" spans="2:16" ht="15.75" hidden="1" x14ac:dyDescent="0.25">
      <c r="B1147" s="74"/>
      <c r="C1147" s="73"/>
      <c r="E1147" s="86"/>
      <c r="F1147" s="86"/>
      <c r="H1147" s="73"/>
      <c r="J1147" s="86"/>
      <c r="K1147" s="86"/>
      <c r="M1147" s="72"/>
      <c r="N1147" s="73"/>
      <c r="O1147" s="86"/>
      <c r="P1147" s="92"/>
    </row>
    <row r="1148" spans="2:16" ht="15.75" hidden="1" x14ac:dyDescent="0.25">
      <c r="B1148" s="70" t="str">
        <f>B1143</f>
        <v xml:space="preserve">  </v>
      </c>
      <c r="C1148" s="133" t="s">
        <v>34</v>
      </c>
      <c r="D1148" s="133"/>
      <c r="E1148" s="133"/>
      <c r="F1148" s="133"/>
      <c r="H1148" s="14" t="s">
        <v>103</v>
      </c>
      <c r="J1148" s="86" t="str">
        <f>IFERROR(VLOOKUP(B1148,Calculations!$Z$10:$AB$448,3,FALSE),0)</f>
        <v xml:space="preserve">  </v>
      </c>
      <c r="K1148" s="86"/>
      <c r="M1148" s="14" t="s">
        <v>104</v>
      </c>
      <c r="O1148" s="86" t="str">
        <f>J1148</f>
        <v xml:space="preserve">  </v>
      </c>
      <c r="P1148" s="92"/>
    </row>
    <row r="1149" spans="2:16" ht="15.75" hidden="1" x14ac:dyDescent="0.25">
      <c r="B1149" s="74"/>
      <c r="C1149" s="133"/>
      <c r="D1149" s="133"/>
      <c r="E1149" s="133"/>
      <c r="F1149" s="133"/>
      <c r="H1149" s="77"/>
      <c r="I1149" s="14" t="s">
        <v>91</v>
      </c>
      <c r="J1149" s="86"/>
      <c r="K1149" s="86" t="str">
        <f>J1148</f>
        <v xml:space="preserve">  </v>
      </c>
      <c r="M1149" s="77"/>
      <c r="N1149" s="14" t="s">
        <v>91</v>
      </c>
      <c r="O1149" s="86"/>
      <c r="P1149" s="92" t="str">
        <f>O1148</f>
        <v xml:space="preserve">  </v>
      </c>
    </row>
    <row r="1150" spans="2:16" ht="15.75" hidden="1" x14ac:dyDescent="0.25">
      <c r="B1150" s="74"/>
      <c r="C1150" s="133"/>
      <c r="D1150" s="133"/>
      <c r="E1150" s="133"/>
      <c r="F1150" s="133"/>
      <c r="H1150" s="77"/>
      <c r="J1150" s="86"/>
      <c r="K1150" s="86"/>
      <c r="M1150" s="77"/>
      <c r="O1150" s="86"/>
      <c r="P1150" s="92"/>
    </row>
    <row r="1151" spans="2:16" ht="15.75" hidden="1" x14ac:dyDescent="0.25">
      <c r="B1151" s="74"/>
      <c r="C1151" s="81"/>
      <c r="D1151" s="81"/>
      <c r="E1151" s="81"/>
      <c r="F1151" s="81"/>
      <c r="H1151" s="77"/>
      <c r="J1151" s="86"/>
      <c r="K1151" s="86"/>
      <c r="M1151" s="77"/>
      <c r="O1151" s="86"/>
      <c r="P1151" s="92"/>
    </row>
    <row r="1152" spans="2:16" ht="15.75" hidden="1" x14ac:dyDescent="0.25">
      <c r="B1152" s="70" t="str">
        <f>B1148</f>
        <v xml:space="preserve">  </v>
      </c>
      <c r="C1152" s="14" t="s">
        <v>106</v>
      </c>
      <c r="E1152" s="86" t="str">
        <f>IFERROR(VLOOKUP(B1152,Calculations!$G$10:$W$448,17,FALSE),0)</f>
        <v xml:space="preserve">  </v>
      </c>
      <c r="F1152" s="86"/>
      <c r="H1152" s="133" t="s">
        <v>34</v>
      </c>
      <c r="I1152" s="133"/>
      <c r="J1152" s="133"/>
      <c r="K1152" s="133"/>
      <c r="M1152" s="14" t="s">
        <v>105</v>
      </c>
      <c r="O1152" s="86" t="str">
        <f>E1152</f>
        <v xml:space="preserve">  </v>
      </c>
      <c r="P1152" s="92"/>
    </row>
    <row r="1153" spans="2:16" ht="15.75" hidden="1" x14ac:dyDescent="0.25">
      <c r="B1153" s="75"/>
      <c r="C1153" s="82"/>
      <c r="D1153" s="76" t="s">
        <v>31</v>
      </c>
      <c r="E1153" s="89"/>
      <c r="F1153" s="89" t="str">
        <f>E1152</f>
        <v xml:space="preserve">  </v>
      </c>
      <c r="G1153" s="76"/>
      <c r="H1153" s="134"/>
      <c r="I1153" s="134"/>
      <c r="J1153" s="134"/>
      <c r="K1153" s="134"/>
      <c r="L1153" s="76"/>
      <c r="M1153" s="82"/>
      <c r="N1153" s="76" t="s">
        <v>31</v>
      </c>
      <c r="O1153" s="89"/>
      <c r="P1153" s="90" t="str">
        <f>O1152</f>
        <v xml:space="preserve">  </v>
      </c>
    </row>
    <row r="1154" spans="2:16" ht="15.75" hidden="1" x14ac:dyDescent="0.25">
      <c r="B1154" s="60" t="str">
        <f>IFERROR(IF(EOMONTH(B1152,1)&gt;Questionnaire!$I$9,"  ",EOMONTH(B1152,1)),"  ")</f>
        <v xml:space="preserve">  </v>
      </c>
      <c r="C1154" s="61" t="s">
        <v>32</v>
      </c>
      <c r="D1154" s="61"/>
      <c r="E1154" s="84">
        <f>IFERROR(-VLOOKUP(B1154,Calculations!$G$10:$N$448,8,FALSE),0)</f>
        <v>0</v>
      </c>
      <c r="F1154" s="84"/>
      <c r="G1154" s="61"/>
      <c r="H1154" s="61" t="s">
        <v>102</v>
      </c>
      <c r="I1154" s="61"/>
      <c r="J1154" s="84">
        <f>K1156</f>
        <v>0</v>
      </c>
      <c r="K1154" s="84"/>
      <c r="L1154" s="61"/>
      <c r="M1154" s="61" t="s">
        <v>102</v>
      </c>
      <c r="N1154" s="68"/>
      <c r="O1154" s="84">
        <f>J1154</f>
        <v>0</v>
      </c>
      <c r="P1154" s="91"/>
    </row>
    <row r="1155" spans="2:16" ht="15.75" hidden="1" x14ac:dyDescent="0.25">
      <c r="B1155" s="74"/>
      <c r="C1155" s="14" t="s">
        <v>33</v>
      </c>
      <c r="E1155" s="86" t="str">
        <f>IFERROR(VLOOKUP(B1154,Calculations!$G$10:$M$448,7,FALSE),0)</f>
        <v xml:space="preserve">  </v>
      </c>
      <c r="F1155" s="86"/>
      <c r="H1155" s="14" t="s">
        <v>35</v>
      </c>
      <c r="J1155" s="86" t="str">
        <f>K1157</f>
        <v xml:space="preserve">  </v>
      </c>
      <c r="K1155" s="86"/>
      <c r="M1155" s="14" t="s">
        <v>94</v>
      </c>
      <c r="N1155" s="73"/>
      <c r="O1155" s="86" t="str">
        <f>J1155</f>
        <v xml:space="preserve">  </v>
      </c>
      <c r="P1155" s="92"/>
    </row>
    <row r="1156" spans="2:16" ht="15.75" hidden="1" x14ac:dyDescent="0.25">
      <c r="B1156" s="74"/>
      <c r="C1156" s="73"/>
      <c r="D1156" s="14" t="s">
        <v>31</v>
      </c>
      <c r="E1156" s="86"/>
      <c r="F1156" s="86">
        <f>IFERROR(E1154+E1155,0)</f>
        <v>0</v>
      </c>
      <c r="H1156" s="73"/>
      <c r="I1156" s="14" t="s">
        <v>32</v>
      </c>
      <c r="J1156" s="86"/>
      <c r="K1156" s="86">
        <f>E1154</f>
        <v>0</v>
      </c>
      <c r="M1156" s="72"/>
      <c r="N1156" s="14" t="s">
        <v>31</v>
      </c>
      <c r="O1156" s="86"/>
      <c r="P1156" s="92">
        <f>F1156</f>
        <v>0</v>
      </c>
    </row>
    <row r="1157" spans="2:16" ht="15.75" hidden="1" x14ac:dyDescent="0.25">
      <c r="B1157" s="74"/>
      <c r="C1157" s="73"/>
      <c r="E1157" s="86"/>
      <c r="F1157" s="86"/>
      <c r="H1157" s="73"/>
      <c r="I1157" s="14" t="s">
        <v>33</v>
      </c>
      <c r="J1157" s="86"/>
      <c r="K1157" s="86" t="str">
        <f>E1155</f>
        <v xml:space="preserve">  </v>
      </c>
      <c r="M1157" s="72"/>
      <c r="N1157" s="73"/>
      <c r="O1157" s="86"/>
      <c r="P1157" s="92"/>
    </row>
    <row r="1158" spans="2:16" ht="15.75" hidden="1" x14ac:dyDescent="0.25">
      <c r="B1158" s="74"/>
      <c r="C1158" s="73"/>
      <c r="E1158" s="86"/>
      <c r="F1158" s="86"/>
      <c r="H1158" s="73"/>
      <c r="J1158" s="86"/>
      <c r="K1158" s="86"/>
      <c r="M1158" s="72"/>
      <c r="N1158" s="73"/>
      <c r="O1158" s="86"/>
      <c r="P1158" s="92"/>
    </row>
    <row r="1159" spans="2:16" ht="15.75" hidden="1" x14ac:dyDescent="0.25">
      <c r="B1159" s="70" t="str">
        <f>B1154</f>
        <v xml:space="preserve">  </v>
      </c>
      <c r="C1159" s="133" t="s">
        <v>34</v>
      </c>
      <c r="D1159" s="133"/>
      <c r="E1159" s="133"/>
      <c r="F1159" s="133"/>
      <c r="H1159" s="14" t="s">
        <v>103</v>
      </c>
      <c r="J1159" s="86" t="str">
        <f>IFERROR(VLOOKUP(B1159,Calculations!$Z$10:$AB$448,3,FALSE),0)</f>
        <v xml:space="preserve">  </v>
      </c>
      <c r="K1159" s="86"/>
      <c r="M1159" s="14" t="s">
        <v>104</v>
      </c>
      <c r="O1159" s="86" t="str">
        <f>J1159</f>
        <v xml:space="preserve">  </v>
      </c>
      <c r="P1159" s="92"/>
    </row>
    <row r="1160" spans="2:16" ht="15.75" hidden="1" x14ac:dyDescent="0.25">
      <c r="B1160" s="74"/>
      <c r="C1160" s="133"/>
      <c r="D1160" s="133"/>
      <c r="E1160" s="133"/>
      <c r="F1160" s="133"/>
      <c r="H1160" s="77"/>
      <c r="I1160" s="14" t="s">
        <v>91</v>
      </c>
      <c r="J1160" s="86"/>
      <c r="K1160" s="86" t="str">
        <f>J1159</f>
        <v xml:space="preserve">  </v>
      </c>
      <c r="M1160" s="77"/>
      <c r="N1160" s="14" t="s">
        <v>91</v>
      </c>
      <c r="O1160" s="86"/>
      <c r="P1160" s="92" t="str">
        <f>O1159</f>
        <v xml:space="preserve">  </v>
      </c>
    </row>
    <row r="1161" spans="2:16" ht="15.75" hidden="1" x14ac:dyDescent="0.25">
      <c r="B1161" s="74"/>
      <c r="C1161" s="133"/>
      <c r="D1161" s="133"/>
      <c r="E1161" s="133"/>
      <c r="F1161" s="133"/>
      <c r="H1161" s="77"/>
      <c r="J1161" s="86"/>
      <c r="K1161" s="86"/>
      <c r="M1161" s="77"/>
      <c r="O1161" s="86"/>
      <c r="P1161" s="92"/>
    </row>
    <row r="1162" spans="2:16" ht="15.75" hidden="1" x14ac:dyDescent="0.25">
      <c r="B1162" s="74"/>
      <c r="C1162" s="81"/>
      <c r="D1162" s="81"/>
      <c r="E1162" s="81"/>
      <c r="F1162" s="81"/>
      <c r="H1162" s="77"/>
      <c r="J1162" s="86"/>
      <c r="K1162" s="86"/>
      <c r="M1162" s="77"/>
      <c r="O1162" s="86"/>
      <c r="P1162" s="92"/>
    </row>
    <row r="1163" spans="2:16" ht="15.75" hidden="1" x14ac:dyDescent="0.25">
      <c r="B1163" s="70" t="str">
        <f>B1159</f>
        <v xml:space="preserve">  </v>
      </c>
      <c r="C1163" s="14" t="s">
        <v>106</v>
      </c>
      <c r="E1163" s="86" t="str">
        <f>IFERROR(VLOOKUP(B1163,Calculations!$G$10:$W$448,17,FALSE),0)</f>
        <v xml:space="preserve">  </v>
      </c>
      <c r="F1163" s="86"/>
      <c r="H1163" s="133" t="s">
        <v>34</v>
      </c>
      <c r="I1163" s="133"/>
      <c r="J1163" s="133"/>
      <c r="K1163" s="133"/>
      <c r="M1163" s="14" t="s">
        <v>105</v>
      </c>
      <c r="O1163" s="86" t="str">
        <f>E1163</f>
        <v xml:space="preserve">  </v>
      </c>
      <c r="P1163" s="92"/>
    </row>
    <row r="1164" spans="2:16" ht="15.75" hidden="1" x14ac:dyDescent="0.25">
      <c r="B1164" s="75"/>
      <c r="C1164" s="82"/>
      <c r="D1164" s="76" t="s">
        <v>31</v>
      </c>
      <c r="E1164" s="89"/>
      <c r="F1164" s="89" t="str">
        <f>E1163</f>
        <v xml:space="preserve">  </v>
      </c>
      <c r="G1164" s="76"/>
      <c r="H1164" s="134"/>
      <c r="I1164" s="134"/>
      <c r="J1164" s="134"/>
      <c r="K1164" s="134"/>
      <c r="L1164" s="76"/>
      <c r="M1164" s="82"/>
      <c r="N1164" s="76" t="s">
        <v>31</v>
      </c>
      <c r="O1164" s="89"/>
      <c r="P1164" s="90" t="str">
        <f>O1163</f>
        <v xml:space="preserve">  </v>
      </c>
    </row>
    <row r="1165" spans="2:16" ht="15.75" hidden="1" x14ac:dyDescent="0.25">
      <c r="B1165" s="60" t="str">
        <f>IFERROR(IF(EOMONTH(B1163,1)&gt;Questionnaire!$I$9,"  ",EOMONTH(B1163,1)),"  ")</f>
        <v xml:space="preserve">  </v>
      </c>
      <c r="C1165" s="61" t="s">
        <v>32</v>
      </c>
      <c r="D1165" s="61"/>
      <c r="E1165" s="84">
        <f>IFERROR(-VLOOKUP(B1165,Calculations!$G$10:$N$448,8,FALSE),0)</f>
        <v>0</v>
      </c>
      <c r="F1165" s="84"/>
      <c r="G1165" s="61"/>
      <c r="H1165" s="61" t="s">
        <v>102</v>
      </c>
      <c r="I1165" s="61"/>
      <c r="J1165" s="84">
        <f>K1167</f>
        <v>0</v>
      </c>
      <c r="K1165" s="84"/>
      <c r="L1165" s="61"/>
      <c r="M1165" s="61" t="s">
        <v>102</v>
      </c>
      <c r="N1165" s="68"/>
      <c r="O1165" s="84">
        <f>J1165</f>
        <v>0</v>
      </c>
      <c r="P1165" s="91"/>
    </row>
    <row r="1166" spans="2:16" ht="15.75" hidden="1" x14ac:dyDescent="0.25">
      <c r="B1166" s="74"/>
      <c r="C1166" s="14" t="s">
        <v>33</v>
      </c>
      <c r="E1166" s="86" t="str">
        <f>IFERROR(VLOOKUP(B1165,Calculations!$G$10:$M$448,7,FALSE),0)</f>
        <v xml:space="preserve">  </v>
      </c>
      <c r="F1166" s="86"/>
      <c r="H1166" s="14" t="s">
        <v>35</v>
      </c>
      <c r="J1166" s="86" t="str">
        <f>K1168</f>
        <v xml:space="preserve">  </v>
      </c>
      <c r="K1166" s="86"/>
      <c r="M1166" s="14" t="s">
        <v>94</v>
      </c>
      <c r="N1166" s="73"/>
      <c r="O1166" s="86" t="str">
        <f>J1166</f>
        <v xml:space="preserve">  </v>
      </c>
      <c r="P1166" s="92"/>
    </row>
    <row r="1167" spans="2:16" ht="15.75" hidden="1" x14ac:dyDescent="0.25">
      <c r="B1167" s="74"/>
      <c r="C1167" s="73"/>
      <c r="D1167" s="14" t="s">
        <v>31</v>
      </c>
      <c r="E1167" s="86"/>
      <c r="F1167" s="86">
        <f>IFERROR(E1165+E1166,0)</f>
        <v>0</v>
      </c>
      <c r="H1167" s="73"/>
      <c r="I1167" s="14" t="s">
        <v>32</v>
      </c>
      <c r="J1167" s="86"/>
      <c r="K1167" s="86">
        <f>E1165</f>
        <v>0</v>
      </c>
      <c r="M1167" s="72"/>
      <c r="N1167" s="14" t="s">
        <v>31</v>
      </c>
      <c r="O1167" s="86"/>
      <c r="P1167" s="92">
        <f>F1167</f>
        <v>0</v>
      </c>
    </row>
    <row r="1168" spans="2:16" ht="15.75" hidden="1" x14ac:dyDescent="0.25">
      <c r="B1168" s="74"/>
      <c r="C1168" s="73"/>
      <c r="E1168" s="86"/>
      <c r="F1168" s="86"/>
      <c r="H1168" s="73"/>
      <c r="I1168" s="14" t="s">
        <v>33</v>
      </c>
      <c r="J1168" s="86"/>
      <c r="K1168" s="86" t="str">
        <f>E1166</f>
        <v xml:space="preserve">  </v>
      </c>
      <c r="M1168" s="72"/>
      <c r="N1168" s="73"/>
      <c r="O1168" s="86"/>
      <c r="P1168" s="92"/>
    </row>
    <row r="1169" spans="2:16" ht="15.75" hidden="1" x14ac:dyDescent="0.25">
      <c r="B1169" s="74"/>
      <c r="C1169" s="73"/>
      <c r="E1169" s="86"/>
      <c r="F1169" s="86"/>
      <c r="H1169" s="73"/>
      <c r="J1169" s="86"/>
      <c r="K1169" s="86"/>
      <c r="M1169" s="72"/>
      <c r="N1169" s="73"/>
      <c r="O1169" s="86"/>
      <c r="P1169" s="92"/>
    </row>
    <row r="1170" spans="2:16" ht="15.75" hidden="1" x14ac:dyDescent="0.25">
      <c r="B1170" s="70" t="str">
        <f>B1165</f>
        <v xml:space="preserve">  </v>
      </c>
      <c r="C1170" s="133" t="s">
        <v>34</v>
      </c>
      <c r="D1170" s="133"/>
      <c r="E1170" s="133"/>
      <c r="F1170" s="133"/>
      <c r="H1170" s="14" t="s">
        <v>103</v>
      </c>
      <c r="J1170" s="86" t="str">
        <f>IFERROR(VLOOKUP(B1170,Calculations!$Z$10:$AB$448,3,FALSE),0)</f>
        <v xml:space="preserve">  </v>
      </c>
      <c r="K1170" s="86"/>
      <c r="M1170" s="14" t="s">
        <v>104</v>
      </c>
      <c r="O1170" s="86" t="str">
        <f>J1170</f>
        <v xml:space="preserve">  </v>
      </c>
      <c r="P1170" s="92"/>
    </row>
    <row r="1171" spans="2:16" ht="15.75" hidden="1" x14ac:dyDescent="0.25">
      <c r="B1171" s="74"/>
      <c r="C1171" s="133"/>
      <c r="D1171" s="133"/>
      <c r="E1171" s="133"/>
      <c r="F1171" s="133"/>
      <c r="H1171" s="77"/>
      <c r="I1171" s="14" t="s">
        <v>91</v>
      </c>
      <c r="J1171" s="86"/>
      <c r="K1171" s="86" t="str">
        <f>J1170</f>
        <v xml:space="preserve">  </v>
      </c>
      <c r="M1171" s="77"/>
      <c r="N1171" s="14" t="s">
        <v>91</v>
      </c>
      <c r="O1171" s="86"/>
      <c r="P1171" s="92" t="str">
        <f>O1170</f>
        <v xml:space="preserve">  </v>
      </c>
    </row>
    <row r="1172" spans="2:16" ht="15.75" hidden="1" x14ac:dyDescent="0.25">
      <c r="B1172" s="74"/>
      <c r="C1172" s="133"/>
      <c r="D1172" s="133"/>
      <c r="E1172" s="133"/>
      <c r="F1172" s="133"/>
      <c r="H1172" s="77"/>
      <c r="J1172" s="86"/>
      <c r="K1172" s="86"/>
      <c r="M1172" s="77"/>
      <c r="O1172" s="86"/>
      <c r="P1172" s="92"/>
    </row>
    <row r="1173" spans="2:16" ht="15.75" hidden="1" x14ac:dyDescent="0.25">
      <c r="B1173" s="74"/>
      <c r="C1173" s="81"/>
      <c r="D1173" s="81"/>
      <c r="E1173" s="81"/>
      <c r="F1173" s="81"/>
      <c r="H1173" s="77"/>
      <c r="J1173" s="86"/>
      <c r="K1173" s="86"/>
      <c r="M1173" s="77"/>
      <c r="O1173" s="86"/>
      <c r="P1173" s="92"/>
    </row>
    <row r="1174" spans="2:16" ht="15.75" hidden="1" x14ac:dyDescent="0.25">
      <c r="B1174" s="70" t="str">
        <f>B1170</f>
        <v xml:space="preserve">  </v>
      </c>
      <c r="C1174" s="14" t="s">
        <v>106</v>
      </c>
      <c r="E1174" s="86" t="str">
        <f>IFERROR(VLOOKUP(B1174,Calculations!$G$10:$W$448,17,FALSE),0)</f>
        <v xml:space="preserve">  </v>
      </c>
      <c r="F1174" s="86"/>
      <c r="H1174" s="133" t="s">
        <v>34</v>
      </c>
      <c r="I1174" s="133"/>
      <c r="J1174" s="133"/>
      <c r="K1174" s="133"/>
      <c r="M1174" s="14" t="s">
        <v>105</v>
      </c>
      <c r="O1174" s="86" t="str">
        <f>E1174</f>
        <v xml:space="preserve">  </v>
      </c>
      <c r="P1174" s="92"/>
    </row>
    <row r="1175" spans="2:16" ht="15.75" hidden="1" x14ac:dyDescent="0.25">
      <c r="B1175" s="75"/>
      <c r="C1175" s="82"/>
      <c r="D1175" s="76" t="s">
        <v>31</v>
      </c>
      <c r="E1175" s="89"/>
      <c r="F1175" s="89" t="str">
        <f>E1174</f>
        <v xml:space="preserve">  </v>
      </c>
      <c r="G1175" s="76"/>
      <c r="H1175" s="134"/>
      <c r="I1175" s="134"/>
      <c r="J1175" s="134"/>
      <c r="K1175" s="134"/>
      <c r="L1175" s="76"/>
      <c r="M1175" s="82"/>
      <c r="N1175" s="76" t="s">
        <v>31</v>
      </c>
      <c r="O1175" s="89"/>
      <c r="P1175" s="90" t="str">
        <f>O1174</f>
        <v xml:space="preserve">  </v>
      </c>
    </row>
    <row r="1176" spans="2:16" ht="15.75" hidden="1" x14ac:dyDescent="0.25">
      <c r="B1176" s="60" t="str">
        <f>IFERROR(IF(EOMONTH(B1174,1)&gt;Questionnaire!$I$9,"  ",EOMONTH(B1174,1)),"  ")</f>
        <v xml:space="preserve">  </v>
      </c>
      <c r="C1176" s="61" t="s">
        <v>32</v>
      </c>
      <c r="D1176" s="61"/>
      <c r="E1176" s="84">
        <f>IFERROR(-VLOOKUP(B1176,Calculations!$G$10:$N$448,8,FALSE),0)</f>
        <v>0</v>
      </c>
      <c r="F1176" s="84"/>
      <c r="G1176" s="61"/>
      <c r="H1176" s="61" t="s">
        <v>102</v>
      </c>
      <c r="I1176" s="61"/>
      <c r="J1176" s="84">
        <f>K1178</f>
        <v>0</v>
      </c>
      <c r="K1176" s="84"/>
      <c r="L1176" s="61"/>
      <c r="M1176" s="61" t="s">
        <v>102</v>
      </c>
      <c r="N1176" s="68"/>
      <c r="O1176" s="84">
        <f>J1176</f>
        <v>0</v>
      </c>
      <c r="P1176" s="91"/>
    </row>
    <row r="1177" spans="2:16" ht="15.75" hidden="1" x14ac:dyDescent="0.25">
      <c r="B1177" s="74"/>
      <c r="C1177" s="14" t="s">
        <v>33</v>
      </c>
      <c r="E1177" s="86" t="str">
        <f>IFERROR(VLOOKUP(B1176,Calculations!$G$10:$M$448,7,FALSE),0)</f>
        <v xml:space="preserve">  </v>
      </c>
      <c r="F1177" s="86"/>
      <c r="H1177" s="14" t="s">
        <v>35</v>
      </c>
      <c r="J1177" s="86" t="str">
        <f>K1179</f>
        <v xml:space="preserve">  </v>
      </c>
      <c r="K1177" s="86"/>
      <c r="M1177" s="14" t="s">
        <v>94</v>
      </c>
      <c r="N1177" s="73"/>
      <c r="O1177" s="86" t="str">
        <f>J1177</f>
        <v xml:space="preserve">  </v>
      </c>
      <c r="P1177" s="92"/>
    </row>
    <row r="1178" spans="2:16" ht="15.75" hidden="1" x14ac:dyDescent="0.25">
      <c r="B1178" s="74"/>
      <c r="C1178" s="73"/>
      <c r="D1178" s="14" t="s">
        <v>31</v>
      </c>
      <c r="E1178" s="86"/>
      <c r="F1178" s="86">
        <f>IFERROR(E1176+E1177,0)</f>
        <v>0</v>
      </c>
      <c r="H1178" s="73"/>
      <c r="I1178" s="14" t="s">
        <v>32</v>
      </c>
      <c r="J1178" s="86"/>
      <c r="K1178" s="86">
        <f>E1176</f>
        <v>0</v>
      </c>
      <c r="M1178" s="72"/>
      <c r="N1178" s="14" t="s">
        <v>31</v>
      </c>
      <c r="O1178" s="86"/>
      <c r="P1178" s="92">
        <f>F1178</f>
        <v>0</v>
      </c>
    </row>
    <row r="1179" spans="2:16" ht="15.75" hidden="1" x14ac:dyDescent="0.25">
      <c r="B1179" s="74"/>
      <c r="C1179" s="73"/>
      <c r="E1179" s="86"/>
      <c r="F1179" s="86"/>
      <c r="H1179" s="73"/>
      <c r="I1179" s="14" t="s">
        <v>33</v>
      </c>
      <c r="J1179" s="86"/>
      <c r="K1179" s="86" t="str">
        <f>E1177</f>
        <v xml:space="preserve">  </v>
      </c>
      <c r="M1179" s="72"/>
      <c r="N1179" s="73"/>
      <c r="O1179" s="86"/>
      <c r="P1179" s="92"/>
    </row>
    <row r="1180" spans="2:16" ht="15.75" hidden="1" x14ac:dyDescent="0.25">
      <c r="B1180" s="74"/>
      <c r="C1180" s="73"/>
      <c r="E1180" s="86"/>
      <c r="F1180" s="86"/>
      <c r="H1180" s="73"/>
      <c r="J1180" s="86"/>
      <c r="K1180" s="86"/>
      <c r="M1180" s="72"/>
      <c r="N1180" s="73"/>
      <c r="O1180" s="86"/>
      <c r="P1180" s="92"/>
    </row>
    <row r="1181" spans="2:16" ht="15.75" hidden="1" x14ac:dyDescent="0.25">
      <c r="B1181" s="70" t="str">
        <f>B1176</f>
        <v xml:space="preserve">  </v>
      </c>
      <c r="C1181" s="133" t="s">
        <v>34</v>
      </c>
      <c r="D1181" s="133"/>
      <c r="E1181" s="133"/>
      <c r="F1181" s="133"/>
      <c r="H1181" s="14" t="s">
        <v>103</v>
      </c>
      <c r="J1181" s="86" t="str">
        <f>IFERROR(VLOOKUP(B1181,Calculations!$Z$10:$AB$448,3,FALSE),0)</f>
        <v xml:space="preserve">  </v>
      </c>
      <c r="K1181" s="86"/>
      <c r="M1181" s="14" t="s">
        <v>104</v>
      </c>
      <c r="O1181" s="86" t="str">
        <f>J1181</f>
        <v xml:space="preserve">  </v>
      </c>
      <c r="P1181" s="92"/>
    </row>
    <row r="1182" spans="2:16" ht="15.75" hidden="1" x14ac:dyDescent="0.25">
      <c r="B1182" s="74"/>
      <c r="C1182" s="133"/>
      <c r="D1182" s="133"/>
      <c r="E1182" s="133"/>
      <c r="F1182" s="133"/>
      <c r="H1182" s="77"/>
      <c r="I1182" s="14" t="s">
        <v>91</v>
      </c>
      <c r="J1182" s="86"/>
      <c r="K1182" s="86" t="str">
        <f>J1181</f>
        <v xml:space="preserve">  </v>
      </c>
      <c r="M1182" s="77"/>
      <c r="N1182" s="14" t="s">
        <v>91</v>
      </c>
      <c r="O1182" s="86"/>
      <c r="P1182" s="92" t="str">
        <f>O1181</f>
        <v xml:space="preserve">  </v>
      </c>
    </row>
    <row r="1183" spans="2:16" ht="15.75" hidden="1" x14ac:dyDescent="0.25">
      <c r="B1183" s="74"/>
      <c r="C1183" s="133"/>
      <c r="D1183" s="133"/>
      <c r="E1183" s="133"/>
      <c r="F1183" s="133"/>
      <c r="H1183" s="77"/>
      <c r="J1183" s="86"/>
      <c r="K1183" s="86"/>
      <c r="M1183" s="77"/>
      <c r="O1183" s="86"/>
      <c r="P1183" s="92"/>
    </row>
    <row r="1184" spans="2:16" ht="15.75" hidden="1" x14ac:dyDescent="0.25">
      <c r="B1184" s="74"/>
      <c r="C1184" s="81"/>
      <c r="D1184" s="81"/>
      <c r="E1184" s="81"/>
      <c r="F1184" s="81"/>
      <c r="H1184" s="77"/>
      <c r="J1184" s="86"/>
      <c r="K1184" s="86"/>
      <c r="M1184" s="77"/>
      <c r="O1184" s="86"/>
      <c r="P1184" s="92"/>
    </row>
    <row r="1185" spans="2:16" ht="15.75" hidden="1" x14ac:dyDescent="0.25">
      <c r="B1185" s="70" t="str">
        <f>B1181</f>
        <v xml:space="preserve">  </v>
      </c>
      <c r="C1185" s="14" t="s">
        <v>106</v>
      </c>
      <c r="E1185" s="86" t="str">
        <f>IFERROR(VLOOKUP(B1185,Calculations!$G$10:$W$448,17,FALSE),0)</f>
        <v xml:space="preserve">  </v>
      </c>
      <c r="F1185" s="86"/>
      <c r="H1185" s="133" t="s">
        <v>34</v>
      </c>
      <c r="I1185" s="133"/>
      <c r="J1185" s="133"/>
      <c r="K1185" s="133"/>
      <c r="M1185" s="14" t="s">
        <v>105</v>
      </c>
      <c r="O1185" s="86" t="str">
        <f>E1185</f>
        <v xml:space="preserve">  </v>
      </c>
      <c r="P1185" s="92"/>
    </row>
    <row r="1186" spans="2:16" ht="15.75" hidden="1" x14ac:dyDescent="0.25">
      <c r="B1186" s="75"/>
      <c r="C1186" s="82"/>
      <c r="D1186" s="76" t="s">
        <v>31</v>
      </c>
      <c r="E1186" s="89"/>
      <c r="F1186" s="89" t="str">
        <f>E1185</f>
        <v xml:space="preserve">  </v>
      </c>
      <c r="G1186" s="76"/>
      <c r="H1186" s="134"/>
      <c r="I1186" s="134"/>
      <c r="J1186" s="134"/>
      <c r="K1186" s="134"/>
      <c r="L1186" s="76"/>
      <c r="M1186" s="82"/>
      <c r="N1186" s="76" t="s">
        <v>31</v>
      </c>
      <c r="O1186" s="89"/>
      <c r="P1186" s="90" t="str">
        <f>O1185</f>
        <v xml:space="preserve">  </v>
      </c>
    </row>
    <row r="1187" spans="2:16" ht="15.75" hidden="1" x14ac:dyDescent="0.25">
      <c r="B1187" s="60" t="str">
        <f>IFERROR(IF(EOMONTH(B1185,1)&gt;Questionnaire!$I$9,"  ",EOMONTH(B1185,1)),"  ")</f>
        <v xml:space="preserve">  </v>
      </c>
      <c r="C1187" s="61" t="s">
        <v>32</v>
      </c>
      <c r="D1187" s="61"/>
      <c r="E1187" s="84">
        <f>IFERROR(-VLOOKUP(B1196,Calculations!$G$10:$N$448,8,FALSE),0)</f>
        <v>0</v>
      </c>
      <c r="F1187" s="84"/>
      <c r="G1187" s="61"/>
      <c r="H1187" s="61" t="s">
        <v>102</v>
      </c>
      <c r="I1187" s="61"/>
      <c r="J1187" s="84" t="str">
        <f>K1189</f>
        <v xml:space="preserve">  </v>
      </c>
      <c r="K1187" s="84"/>
      <c r="L1187" s="61"/>
      <c r="M1187" s="61" t="s">
        <v>102</v>
      </c>
      <c r="N1187" s="68"/>
      <c r="O1187" s="84">
        <f>J1196</f>
        <v>0</v>
      </c>
      <c r="P1187" s="91"/>
    </row>
    <row r="1188" spans="2:16" ht="15.75" hidden="1" x14ac:dyDescent="0.25">
      <c r="B1188" s="74"/>
      <c r="C1188" s="14" t="s">
        <v>33</v>
      </c>
      <c r="E1188" s="86" t="str">
        <f>IFERROR(VLOOKUP(B1196,Calculations!$G$10:$M$448,7,FALSE),0)</f>
        <v xml:space="preserve">  </v>
      </c>
      <c r="F1188" s="86"/>
      <c r="H1188" s="14" t="s">
        <v>35</v>
      </c>
      <c r="J1188" s="86" t="str">
        <f>K1190</f>
        <v xml:space="preserve">  </v>
      </c>
      <c r="K1188" s="86"/>
      <c r="M1188" s="14" t="s">
        <v>94</v>
      </c>
      <c r="N1188" s="73"/>
      <c r="O1188" s="86" t="str">
        <f>J1188</f>
        <v xml:space="preserve">  </v>
      </c>
      <c r="P1188" s="92"/>
    </row>
    <row r="1189" spans="2:16" ht="15.75" hidden="1" x14ac:dyDescent="0.25">
      <c r="B1189" s="74"/>
      <c r="C1189" s="73"/>
      <c r="D1189" s="14" t="s">
        <v>31</v>
      </c>
      <c r="E1189" s="86"/>
      <c r="F1189" s="86">
        <f>IFERROR(E1196+E1188,0)</f>
        <v>0</v>
      </c>
      <c r="H1189" s="73"/>
      <c r="I1189" s="14" t="s">
        <v>32</v>
      </c>
      <c r="J1189" s="86"/>
      <c r="K1189" s="86" t="str">
        <f>E1196</f>
        <v xml:space="preserve">  </v>
      </c>
      <c r="M1189" s="72"/>
      <c r="N1189" s="14" t="s">
        <v>31</v>
      </c>
      <c r="O1189" s="86"/>
      <c r="P1189" s="92">
        <f>F1189</f>
        <v>0</v>
      </c>
    </row>
    <row r="1190" spans="2:16" ht="15.75" hidden="1" x14ac:dyDescent="0.25">
      <c r="B1190" s="74"/>
      <c r="C1190" s="73"/>
      <c r="E1190" s="86"/>
      <c r="F1190" s="86"/>
      <c r="H1190" s="73"/>
      <c r="I1190" s="14" t="s">
        <v>33</v>
      </c>
      <c r="J1190" s="86"/>
      <c r="K1190" s="86" t="str">
        <f>E1188</f>
        <v xml:space="preserve">  </v>
      </c>
      <c r="M1190" s="72"/>
      <c r="N1190" s="73"/>
      <c r="O1190" s="86"/>
      <c r="P1190" s="92"/>
    </row>
    <row r="1191" spans="2:16" ht="15.75" hidden="1" x14ac:dyDescent="0.25">
      <c r="B1191" s="74"/>
      <c r="C1191" s="73"/>
      <c r="E1191" s="86"/>
      <c r="F1191" s="86"/>
      <c r="H1191" s="73"/>
      <c r="J1191" s="86"/>
      <c r="K1191" s="86"/>
      <c r="M1191" s="72"/>
      <c r="N1191" s="73"/>
      <c r="O1191" s="86"/>
      <c r="P1191" s="92"/>
    </row>
    <row r="1192" spans="2:16" ht="15.75" hidden="1" x14ac:dyDescent="0.25">
      <c r="B1192" s="70" t="str">
        <f>B1187</f>
        <v xml:space="preserve">  </v>
      </c>
      <c r="C1192" s="133" t="s">
        <v>34</v>
      </c>
      <c r="D1192" s="133"/>
      <c r="E1192" s="133"/>
      <c r="F1192" s="133"/>
      <c r="H1192" s="14" t="s">
        <v>103</v>
      </c>
      <c r="J1192" s="86" t="str">
        <f>IFERROR(VLOOKUP(B1192,Calculations!$Z$10:$AB$448,3,FALSE),0)</f>
        <v xml:space="preserve">  </v>
      </c>
      <c r="K1192" s="86"/>
      <c r="M1192" s="14" t="s">
        <v>104</v>
      </c>
      <c r="O1192" s="86" t="str">
        <f>J1192</f>
        <v xml:space="preserve">  </v>
      </c>
      <c r="P1192" s="92"/>
    </row>
    <row r="1193" spans="2:16" ht="15.75" hidden="1" x14ac:dyDescent="0.25">
      <c r="B1193" s="74"/>
      <c r="C1193" s="133"/>
      <c r="D1193" s="133"/>
      <c r="E1193" s="133"/>
      <c r="F1193" s="133"/>
      <c r="H1193" s="77"/>
      <c r="I1193" s="14" t="s">
        <v>91</v>
      </c>
      <c r="J1193" s="86"/>
      <c r="K1193" s="86" t="str">
        <f>J1192</f>
        <v xml:space="preserve">  </v>
      </c>
      <c r="M1193" s="77"/>
      <c r="N1193" s="14" t="s">
        <v>91</v>
      </c>
      <c r="O1193" s="86"/>
      <c r="P1193" s="92" t="str">
        <f>O1192</f>
        <v xml:space="preserve">  </v>
      </c>
    </row>
    <row r="1194" spans="2:16" ht="15.75" hidden="1" x14ac:dyDescent="0.25">
      <c r="B1194" s="74"/>
      <c r="C1194" s="133"/>
      <c r="D1194" s="133"/>
      <c r="E1194" s="133"/>
      <c r="F1194" s="133"/>
      <c r="H1194" s="77"/>
      <c r="J1194" s="86"/>
      <c r="K1194" s="86"/>
      <c r="M1194" s="77"/>
      <c r="O1194" s="86"/>
      <c r="P1194" s="92"/>
    </row>
    <row r="1195" spans="2:16" ht="15.75" hidden="1" x14ac:dyDescent="0.25">
      <c r="B1195" s="74"/>
      <c r="C1195" s="81"/>
      <c r="D1195" s="81"/>
      <c r="E1195" s="81"/>
      <c r="F1195" s="81"/>
      <c r="H1195" s="77"/>
      <c r="J1195" s="86"/>
      <c r="K1195" s="86"/>
      <c r="M1195" s="77"/>
      <c r="O1195" s="86"/>
      <c r="P1195" s="92"/>
    </row>
    <row r="1196" spans="2:16" ht="15.75" hidden="1" x14ac:dyDescent="0.25">
      <c r="B1196" s="70" t="str">
        <f>B1192</f>
        <v xml:space="preserve">  </v>
      </c>
      <c r="C1196" s="14" t="s">
        <v>106</v>
      </c>
      <c r="E1196" s="86" t="str">
        <f>IFERROR(VLOOKUP(B1196,Calculations!$G$10:$W$448,17,FALSE),0)</f>
        <v xml:space="preserve">  </v>
      </c>
      <c r="F1196" s="86"/>
      <c r="H1196" s="133" t="s">
        <v>34</v>
      </c>
      <c r="I1196" s="133"/>
      <c r="J1196" s="133"/>
      <c r="K1196" s="133"/>
      <c r="M1196" s="14" t="s">
        <v>105</v>
      </c>
      <c r="O1196" s="86" t="str">
        <f>E1196</f>
        <v xml:space="preserve">  </v>
      </c>
      <c r="P1196" s="92"/>
    </row>
    <row r="1197" spans="2:16" ht="15.75" hidden="1" x14ac:dyDescent="0.25">
      <c r="B1197" s="75"/>
      <c r="C1197" s="82"/>
      <c r="D1197" s="76" t="s">
        <v>31</v>
      </c>
      <c r="E1197" s="89"/>
      <c r="F1197" s="89" t="str">
        <f>E1196</f>
        <v xml:space="preserve">  </v>
      </c>
      <c r="G1197" s="76"/>
      <c r="H1197" s="134"/>
      <c r="I1197" s="134"/>
      <c r="J1197" s="134"/>
      <c r="K1197" s="134"/>
      <c r="L1197" s="76"/>
      <c r="M1197" s="82"/>
      <c r="N1197" s="76" t="s">
        <v>31</v>
      </c>
      <c r="O1197" s="89"/>
      <c r="P1197" s="90" t="str">
        <f>O1196</f>
        <v xml:space="preserve">  </v>
      </c>
    </row>
    <row r="1198" spans="2:16" ht="15.75" hidden="1" x14ac:dyDescent="0.25">
      <c r="B1198" s="60" t="str">
        <f>IFERROR(IF(EOMONTH(B1196,1)&gt;Questionnaire!$I$9,"  ",EOMONTH(B1196,1)),"  ")</f>
        <v xml:space="preserve">  </v>
      </c>
      <c r="C1198" s="61" t="s">
        <v>32</v>
      </c>
      <c r="D1198" s="61"/>
      <c r="E1198" s="84">
        <f>IFERROR(-VLOOKUP(B1198,Calculations!$G$10:$N$448,8,FALSE),0)</f>
        <v>0</v>
      </c>
      <c r="F1198" s="84"/>
      <c r="G1198" s="61"/>
      <c r="H1198" s="61" t="s">
        <v>102</v>
      </c>
      <c r="I1198" s="61"/>
      <c r="J1198" s="84">
        <f>K1200</f>
        <v>0</v>
      </c>
      <c r="K1198" s="84"/>
      <c r="L1198" s="61"/>
      <c r="M1198" s="61" t="s">
        <v>102</v>
      </c>
      <c r="N1198" s="68"/>
      <c r="O1198" s="84">
        <f>J1198</f>
        <v>0</v>
      </c>
      <c r="P1198" s="91"/>
    </row>
    <row r="1199" spans="2:16" ht="15.75" hidden="1" x14ac:dyDescent="0.25">
      <c r="B1199" s="74"/>
      <c r="C1199" s="14" t="s">
        <v>33</v>
      </c>
      <c r="E1199" s="86" t="str">
        <f>IFERROR(VLOOKUP(B1198,Calculations!$G$10:$M$448,7,FALSE),0)</f>
        <v xml:space="preserve">  </v>
      </c>
      <c r="F1199" s="86"/>
      <c r="H1199" s="14" t="s">
        <v>35</v>
      </c>
      <c r="J1199" s="86" t="str">
        <f>K1201</f>
        <v xml:space="preserve">  </v>
      </c>
      <c r="K1199" s="86"/>
      <c r="M1199" s="14" t="s">
        <v>94</v>
      </c>
      <c r="N1199" s="73"/>
      <c r="O1199" s="86" t="str">
        <f>J1199</f>
        <v xml:space="preserve">  </v>
      </c>
      <c r="P1199" s="92"/>
    </row>
    <row r="1200" spans="2:16" ht="15.75" hidden="1" x14ac:dyDescent="0.25">
      <c r="B1200" s="74"/>
      <c r="C1200" s="73"/>
      <c r="D1200" s="14" t="s">
        <v>31</v>
      </c>
      <c r="E1200" s="86"/>
      <c r="F1200" s="86">
        <f>IFERROR(E1198+E1199,0)</f>
        <v>0</v>
      </c>
      <c r="H1200" s="73"/>
      <c r="I1200" s="14" t="s">
        <v>32</v>
      </c>
      <c r="J1200" s="86"/>
      <c r="K1200" s="86">
        <f>E1198</f>
        <v>0</v>
      </c>
      <c r="M1200" s="72"/>
      <c r="N1200" s="14" t="s">
        <v>31</v>
      </c>
      <c r="O1200" s="86"/>
      <c r="P1200" s="92">
        <f>F1200</f>
        <v>0</v>
      </c>
    </row>
    <row r="1201" spans="2:16" ht="15.75" hidden="1" x14ac:dyDescent="0.25">
      <c r="B1201" s="74"/>
      <c r="C1201" s="73"/>
      <c r="E1201" s="86"/>
      <c r="F1201" s="86"/>
      <c r="H1201" s="73"/>
      <c r="I1201" s="14" t="s">
        <v>33</v>
      </c>
      <c r="J1201" s="86"/>
      <c r="K1201" s="86" t="str">
        <f>E1199</f>
        <v xml:space="preserve">  </v>
      </c>
      <c r="M1201" s="72"/>
      <c r="N1201" s="73"/>
      <c r="O1201" s="86"/>
      <c r="P1201" s="92"/>
    </row>
    <row r="1202" spans="2:16" ht="15.75" hidden="1" x14ac:dyDescent="0.25">
      <c r="B1202" s="74"/>
      <c r="C1202" s="73"/>
      <c r="E1202" s="86"/>
      <c r="F1202" s="86"/>
      <c r="H1202" s="73"/>
      <c r="J1202" s="86"/>
      <c r="K1202" s="86"/>
      <c r="M1202" s="72"/>
      <c r="N1202" s="73"/>
      <c r="O1202" s="86"/>
      <c r="P1202" s="92"/>
    </row>
    <row r="1203" spans="2:16" ht="15.75" hidden="1" x14ac:dyDescent="0.25">
      <c r="B1203" s="70" t="str">
        <f>B1198</f>
        <v xml:space="preserve">  </v>
      </c>
      <c r="C1203" s="133" t="s">
        <v>34</v>
      </c>
      <c r="D1203" s="133"/>
      <c r="E1203" s="133"/>
      <c r="F1203" s="133"/>
      <c r="H1203" s="14" t="s">
        <v>103</v>
      </c>
      <c r="J1203" s="86" t="str">
        <f>IFERROR(VLOOKUP(B1203,Calculations!$Z$10:$AB$448,3,FALSE),0)</f>
        <v xml:space="preserve">  </v>
      </c>
      <c r="K1203" s="86"/>
      <c r="M1203" s="14" t="s">
        <v>104</v>
      </c>
      <c r="O1203" s="86" t="str">
        <f>J1203</f>
        <v xml:space="preserve">  </v>
      </c>
      <c r="P1203" s="92"/>
    </row>
    <row r="1204" spans="2:16" ht="15.75" hidden="1" x14ac:dyDescent="0.25">
      <c r="B1204" s="74"/>
      <c r="C1204" s="133"/>
      <c r="D1204" s="133"/>
      <c r="E1204" s="133"/>
      <c r="F1204" s="133"/>
      <c r="H1204" s="77"/>
      <c r="I1204" s="14" t="s">
        <v>91</v>
      </c>
      <c r="J1204" s="86"/>
      <c r="K1204" s="86" t="str">
        <f>J1203</f>
        <v xml:space="preserve">  </v>
      </c>
      <c r="M1204" s="77"/>
      <c r="N1204" s="14" t="s">
        <v>91</v>
      </c>
      <c r="O1204" s="86"/>
      <c r="P1204" s="92" t="str">
        <f>O1203</f>
        <v xml:space="preserve">  </v>
      </c>
    </row>
    <row r="1205" spans="2:16" ht="15.75" hidden="1" x14ac:dyDescent="0.25">
      <c r="B1205" s="74"/>
      <c r="C1205" s="133"/>
      <c r="D1205" s="133"/>
      <c r="E1205" s="133"/>
      <c r="F1205" s="133"/>
      <c r="H1205" s="77"/>
      <c r="J1205" s="86"/>
      <c r="K1205" s="86"/>
      <c r="M1205" s="77"/>
      <c r="O1205" s="86"/>
      <c r="P1205" s="92"/>
    </row>
    <row r="1206" spans="2:16" ht="15.75" hidden="1" x14ac:dyDescent="0.25">
      <c r="B1206" s="74"/>
      <c r="C1206" s="81"/>
      <c r="D1206" s="81"/>
      <c r="E1206" s="81"/>
      <c r="F1206" s="81"/>
      <c r="H1206" s="77"/>
      <c r="J1206" s="86"/>
      <c r="K1206" s="86"/>
      <c r="M1206" s="77"/>
      <c r="O1206" s="86"/>
      <c r="P1206" s="92"/>
    </row>
    <row r="1207" spans="2:16" ht="15.75" hidden="1" x14ac:dyDescent="0.25">
      <c r="B1207" s="70" t="str">
        <f>B1203</f>
        <v xml:space="preserve">  </v>
      </c>
      <c r="C1207" s="14" t="s">
        <v>106</v>
      </c>
      <c r="E1207" s="86" t="str">
        <f>IFERROR(VLOOKUP(B1207,Calculations!$G$10:$W$448,17,FALSE),0)</f>
        <v xml:space="preserve">  </v>
      </c>
      <c r="F1207" s="86"/>
      <c r="H1207" s="133" t="s">
        <v>34</v>
      </c>
      <c r="I1207" s="133"/>
      <c r="J1207" s="133"/>
      <c r="K1207" s="133"/>
      <c r="M1207" s="14" t="s">
        <v>105</v>
      </c>
      <c r="O1207" s="86" t="str">
        <f>E1207</f>
        <v xml:space="preserve">  </v>
      </c>
      <c r="P1207" s="92"/>
    </row>
    <row r="1208" spans="2:16" ht="15.75" hidden="1" x14ac:dyDescent="0.25">
      <c r="B1208" s="75"/>
      <c r="C1208" s="82"/>
      <c r="D1208" s="76" t="s">
        <v>31</v>
      </c>
      <c r="E1208" s="89"/>
      <c r="F1208" s="89" t="str">
        <f>E1207</f>
        <v xml:space="preserve">  </v>
      </c>
      <c r="G1208" s="76"/>
      <c r="H1208" s="134"/>
      <c r="I1208" s="134"/>
      <c r="J1208" s="134"/>
      <c r="K1208" s="134"/>
      <c r="L1208" s="76"/>
      <c r="M1208" s="82"/>
      <c r="N1208" s="76" t="s">
        <v>31</v>
      </c>
      <c r="O1208" s="89"/>
      <c r="P1208" s="90" t="str">
        <f>O1207</f>
        <v xml:space="preserve">  </v>
      </c>
    </row>
    <row r="1209" spans="2:16" ht="15.75" hidden="1" x14ac:dyDescent="0.25">
      <c r="B1209" s="60" t="str">
        <f>IFERROR(IF(EOMONTH(B1207,1)&gt;Questionnaire!$I$9,"  ",EOMONTH(B1207,1)),"  ")</f>
        <v xml:space="preserve">  </v>
      </c>
      <c r="C1209" s="61" t="s">
        <v>32</v>
      </c>
      <c r="D1209" s="61"/>
      <c r="E1209" s="84">
        <f>IFERROR(-VLOOKUP(B1209,Calculations!$G$10:$N$448,8,FALSE),0)</f>
        <v>0</v>
      </c>
      <c r="F1209" s="84"/>
      <c r="G1209" s="61"/>
      <c r="H1209" s="61" t="s">
        <v>102</v>
      </c>
      <c r="I1209" s="61"/>
      <c r="J1209" s="84">
        <f>K1211</f>
        <v>0</v>
      </c>
      <c r="K1209" s="84"/>
      <c r="L1209" s="61"/>
      <c r="M1209" s="61" t="s">
        <v>102</v>
      </c>
      <c r="N1209" s="68"/>
      <c r="O1209" s="84">
        <f>J1209</f>
        <v>0</v>
      </c>
      <c r="P1209" s="91"/>
    </row>
    <row r="1210" spans="2:16" ht="15.75" hidden="1" x14ac:dyDescent="0.25">
      <c r="B1210" s="74"/>
      <c r="C1210" s="14" t="s">
        <v>33</v>
      </c>
      <c r="E1210" s="86" t="str">
        <f>IFERROR(VLOOKUP(B1209,Calculations!$G$10:$M$448,7,FALSE),0)</f>
        <v xml:space="preserve">  </v>
      </c>
      <c r="F1210" s="86"/>
      <c r="H1210" s="14" t="s">
        <v>35</v>
      </c>
      <c r="J1210" s="86" t="str">
        <f>K1212</f>
        <v xml:space="preserve">  </v>
      </c>
      <c r="K1210" s="86"/>
      <c r="M1210" s="14" t="s">
        <v>94</v>
      </c>
      <c r="N1210" s="73"/>
      <c r="O1210" s="86" t="str">
        <f>J1210</f>
        <v xml:space="preserve">  </v>
      </c>
      <c r="P1210" s="92"/>
    </row>
    <row r="1211" spans="2:16" ht="15.75" hidden="1" x14ac:dyDescent="0.25">
      <c r="B1211" s="74"/>
      <c r="C1211" s="73"/>
      <c r="D1211" s="14" t="s">
        <v>31</v>
      </c>
      <c r="E1211" s="86"/>
      <c r="F1211" s="86">
        <f>IFERROR(E1209+E1210,0)</f>
        <v>0</v>
      </c>
      <c r="H1211" s="73"/>
      <c r="I1211" s="14" t="s">
        <v>32</v>
      </c>
      <c r="J1211" s="86"/>
      <c r="K1211" s="86">
        <f>E1209</f>
        <v>0</v>
      </c>
      <c r="M1211" s="72"/>
      <c r="N1211" s="14" t="s">
        <v>31</v>
      </c>
      <c r="O1211" s="86"/>
      <c r="P1211" s="92">
        <f>F1211</f>
        <v>0</v>
      </c>
    </row>
    <row r="1212" spans="2:16" ht="15.75" hidden="1" x14ac:dyDescent="0.25">
      <c r="B1212" s="74"/>
      <c r="C1212" s="73"/>
      <c r="E1212" s="86"/>
      <c r="F1212" s="86"/>
      <c r="H1212" s="73"/>
      <c r="I1212" s="14" t="s">
        <v>33</v>
      </c>
      <c r="J1212" s="86"/>
      <c r="K1212" s="86" t="str">
        <f>E1210</f>
        <v xml:space="preserve">  </v>
      </c>
      <c r="M1212" s="72"/>
      <c r="N1212" s="73"/>
      <c r="O1212" s="86"/>
      <c r="P1212" s="92"/>
    </row>
    <row r="1213" spans="2:16" ht="15.75" hidden="1" x14ac:dyDescent="0.25">
      <c r="B1213" s="74"/>
      <c r="C1213" s="73"/>
      <c r="E1213" s="86"/>
      <c r="F1213" s="86"/>
      <c r="H1213" s="73"/>
      <c r="J1213" s="86"/>
      <c r="K1213" s="86"/>
      <c r="M1213" s="72"/>
      <c r="N1213" s="73"/>
      <c r="O1213" s="86"/>
      <c r="P1213" s="92"/>
    </row>
    <row r="1214" spans="2:16" ht="15.75" hidden="1" x14ac:dyDescent="0.25">
      <c r="B1214" s="70" t="str">
        <f>B1209</f>
        <v xml:space="preserve">  </v>
      </c>
      <c r="C1214" s="133" t="s">
        <v>34</v>
      </c>
      <c r="D1214" s="133"/>
      <c r="E1214" s="133"/>
      <c r="F1214" s="133"/>
      <c r="H1214" s="14" t="s">
        <v>103</v>
      </c>
      <c r="J1214" s="86" t="str">
        <f>IFERROR(VLOOKUP(B1214,Calculations!$Z$10:$AB$448,3,FALSE),0)</f>
        <v xml:space="preserve">  </v>
      </c>
      <c r="K1214" s="86"/>
      <c r="M1214" s="14" t="s">
        <v>104</v>
      </c>
      <c r="O1214" s="86" t="str">
        <f>J1214</f>
        <v xml:space="preserve">  </v>
      </c>
      <c r="P1214" s="92"/>
    </row>
    <row r="1215" spans="2:16" ht="15.75" hidden="1" x14ac:dyDescent="0.25">
      <c r="B1215" s="74"/>
      <c r="C1215" s="133"/>
      <c r="D1215" s="133"/>
      <c r="E1215" s="133"/>
      <c r="F1215" s="133"/>
      <c r="H1215" s="77"/>
      <c r="I1215" s="14" t="s">
        <v>91</v>
      </c>
      <c r="J1215" s="86"/>
      <c r="K1215" s="86" t="str">
        <f>J1214</f>
        <v xml:space="preserve">  </v>
      </c>
      <c r="M1215" s="77"/>
      <c r="N1215" s="14" t="s">
        <v>91</v>
      </c>
      <c r="O1215" s="86"/>
      <c r="P1215" s="92" t="str">
        <f>O1214</f>
        <v xml:space="preserve">  </v>
      </c>
    </row>
    <row r="1216" spans="2:16" ht="15.75" hidden="1" x14ac:dyDescent="0.25">
      <c r="B1216" s="74"/>
      <c r="C1216" s="133"/>
      <c r="D1216" s="133"/>
      <c r="E1216" s="133"/>
      <c r="F1216" s="133"/>
      <c r="H1216" s="77"/>
      <c r="J1216" s="86"/>
      <c r="K1216" s="86"/>
      <c r="M1216" s="77"/>
      <c r="O1216" s="86"/>
      <c r="P1216" s="92"/>
    </row>
    <row r="1217" spans="2:16" ht="15.75" hidden="1" x14ac:dyDescent="0.25">
      <c r="B1217" s="74"/>
      <c r="C1217" s="81"/>
      <c r="D1217" s="81"/>
      <c r="E1217" s="81"/>
      <c r="F1217" s="81"/>
      <c r="H1217" s="77"/>
      <c r="J1217" s="86"/>
      <c r="K1217" s="86"/>
      <c r="M1217" s="77"/>
      <c r="O1217" s="86"/>
      <c r="P1217" s="92"/>
    </row>
    <row r="1218" spans="2:16" ht="15.75" hidden="1" x14ac:dyDescent="0.25">
      <c r="B1218" s="70" t="str">
        <f>B1214</f>
        <v xml:space="preserve">  </v>
      </c>
      <c r="C1218" s="14" t="s">
        <v>106</v>
      </c>
      <c r="E1218" s="86" t="str">
        <f>IFERROR(VLOOKUP(B1218,Calculations!$G$10:$W$448,17,FALSE),0)</f>
        <v xml:space="preserve">  </v>
      </c>
      <c r="F1218" s="86"/>
      <c r="H1218" s="133" t="s">
        <v>34</v>
      </c>
      <c r="I1218" s="133"/>
      <c r="J1218" s="133"/>
      <c r="K1218" s="133"/>
      <c r="M1218" s="14" t="s">
        <v>105</v>
      </c>
      <c r="O1218" s="86" t="str">
        <f>E1218</f>
        <v xml:space="preserve">  </v>
      </c>
      <c r="P1218" s="92"/>
    </row>
    <row r="1219" spans="2:16" ht="15.75" hidden="1" x14ac:dyDescent="0.25">
      <c r="B1219" s="75"/>
      <c r="C1219" s="82"/>
      <c r="D1219" s="76" t="s">
        <v>31</v>
      </c>
      <c r="E1219" s="89"/>
      <c r="F1219" s="89" t="str">
        <f>E1218</f>
        <v xml:space="preserve">  </v>
      </c>
      <c r="G1219" s="76"/>
      <c r="H1219" s="134"/>
      <c r="I1219" s="134"/>
      <c r="J1219" s="134"/>
      <c r="K1219" s="134"/>
      <c r="L1219" s="76"/>
      <c r="M1219" s="82"/>
      <c r="N1219" s="76" t="s">
        <v>31</v>
      </c>
      <c r="O1219" s="89"/>
      <c r="P1219" s="90" t="str">
        <f>O1218</f>
        <v xml:space="preserve">  </v>
      </c>
    </row>
    <row r="1220" spans="2:16" ht="15.75" hidden="1" x14ac:dyDescent="0.25">
      <c r="B1220" s="60" t="str">
        <f>IFERROR(IF(EOMONTH(B1218,1)&gt;Questionnaire!$I$9,"  ",EOMONTH(B1218,1)),"  ")</f>
        <v xml:space="preserve">  </v>
      </c>
      <c r="C1220" s="61" t="s">
        <v>32</v>
      </c>
      <c r="D1220" s="61"/>
      <c r="E1220" s="84">
        <f>IFERROR(-VLOOKUP(B1220,Calculations!$G$10:$N$448,8,FALSE),0)</f>
        <v>0</v>
      </c>
      <c r="F1220" s="84"/>
      <c r="G1220" s="61"/>
      <c r="H1220" s="61" t="s">
        <v>102</v>
      </c>
      <c r="I1220" s="61"/>
      <c r="J1220" s="84">
        <f>K1222</f>
        <v>0</v>
      </c>
      <c r="K1220" s="84"/>
      <c r="L1220" s="61"/>
      <c r="M1220" s="61" t="s">
        <v>102</v>
      </c>
      <c r="N1220" s="68"/>
      <c r="O1220" s="84">
        <f>J1220</f>
        <v>0</v>
      </c>
      <c r="P1220" s="91"/>
    </row>
    <row r="1221" spans="2:16" ht="15.75" hidden="1" x14ac:dyDescent="0.25">
      <c r="B1221" s="74"/>
      <c r="C1221" s="14" t="s">
        <v>33</v>
      </c>
      <c r="E1221" s="86" t="str">
        <f>IFERROR(VLOOKUP(B1220,Calculations!$G$10:$M$448,7,FALSE),0)</f>
        <v xml:space="preserve">  </v>
      </c>
      <c r="F1221" s="86"/>
      <c r="H1221" s="14" t="s">
        <v>35</v>
      </c>
      <c r="J1221" s="86" t="str">
        <f>K1223</f>
        <v xml:space="preserve">  </v>
      </c>
      <c r="K1221" s="86"/>
      <c r="M1221" s="14" t="s">
        <v>94</v>
      </c>
      <c r="N1221" s="73"/>
      <c r="O1221" s="86" t="str">
        <f>J1221</f>
        <v xml:space="preserve">  </v>
      </c>
      <c r="P1221" s="92"/>
    </row>
    <row r="1222" spans="2:16" ht="15.75" hidden="1" x14ac:dyDescent="0.25">
      <c r="B1222" s="74"/>
      <c r="C1222" s="73"/>
      <c r="D1222" s="14" t="s">
        <v>31</v>
      </c>
      <c r="E1222" s="86"/>
      <c r="F1222" s="86">
        <f>IFERROR(E1220+E1221,0)</f>
        <v>0</v>
      </c>
      <c r="H1222" s="73"/>
      <c r="I1222" s="14" t="s">
        <v>32</v>
      </c>
      <c r="J1222" s="86"/>
      <c r="K1222" s="86">
        <f>E1220</f>
        <v>0</v>
      </c>
      <c r="M1222" s="72"/>
      <c r="N1222" s="14" t="s">
        <v>31</v>
      </c>
      <c r="O1222" s="86"/>
      <c r="P1222" s="92">
        <f>F1222</f>
        <v>0</v>
      </c>
    </row>
    <row r="1223" spans="2:16" ht="15.75" hidden="1" x14ac:dyDescent="0.25">
      <c r="B1223" s="74"/>
      <c r="C1223" s="73"/>
      <c r="E1223" s="86"/>
      <c r="F1223" s="86"/>
      <c r="H1223" s="73"/>
      <c r="I1223" s="14" t="s">
        <v>33</v>
      </c>
      <c r="J1223" s="86"/>
      <c r="K1223" s="86" t="str">
        <f>E1221</f>
        <v xml:space="preserve">  </v>
      </c>
      <c r="M1223" s="72"/>
      <c r="N1223" s="73"/>
      <c r="O1223" s="86"/>
      <c r="P1223" s="92"/>
    </row>
    <row r="1224" spans="2:16" ht="15.75" hidden="1" x14ac:dyDescent="0.25">
      <c r="B1224" s="74"/>
      <c r="C1224" s="73"/>
      <c r="E1224" s="86"/>
      <c r="F1224" s="86"/>
      <c r="H1224" s="73"/>
      <c r="J1224" s="86"/>
      <c r="K1224" s="86"/>
      <c r="M1224" s="72"/>
      <c r="N1224" s="73"/>
      <c r="O1224" s="86"/>
      <c r="P1224" s="92"/>
    </row>
    <row r="1225" spans="2:16" ht="15.75" hidden="1" x14ac:dyDescent="0.25">
      <c r="B1225" s="70" t="str">
        <f>B1220</f>
        <v xml:space="preserve">  </v>
      </c>
      <c r="C1225" s="133" t="s">
        <v>34</v>
      </c>
      <c r="D1225" s="133"/>
      <c r="E1225" s="133"/>
      <c r="F1225" s="133"/>
      <c r="H1225" s="14" t="s">
        <v>103</v>
      </c>
      <c r="J1225" s="86" t="str">
        <f>IFERROR(VLOOKUP(B1225,Calculations!$Z$10:$AB$448,3,FALSE),0)</f>
        <v xml:space="preserve">  </v>
      </c>
      <c r="K1225" s="86"/>
      <c r="M1225" s="14" t="s">
        <v>104</v>
      </c>
      <c r="O1225" s="86" t="str">
        <f>J1225</f>
        <v xml:space="preserve">  </v>
      </c>
      <c r="P1225" s="92"/>
    </row>
    <row r="1226" spans="2:16" ht="15.75" hidden="1" x14ac:dyDescent="0.25">
      <c r="B1226" s="74"/>
      <c r="C1226" s="133"/>
      <c r="D1226" s="133"/>
      <c r="E1226" s="133"/>
      <c r="F1226" s="133"/>
      <c r="H1226" s="77"/>
      <c r="I1226" s="14" t="s">
        <v>91</v>
      </c>
      <c r="J1226" s="86"/>
      <c r="K1226" s="86" t="str">
        <f>J1225</f>
        <v xml:space="preserve">  </v>
      </c>
      <c r="M1226" s="77"/>
      <c r="N1226" s="14" t="s">
        <v>91</v>
      </c>
      <c r="O1226" s="86"/>
      <c r="P1226" s="92" t="str">
        <f>O1225</f>
        <v xml:space="preserve">  </v>
      </c>
    </row>
    <row r="1227" spans="2:16" ht="15.75" hidden="1" x14ac:dyDescent="0.25">
      <c r="B1227" s="74"/>
      <c r="C1227" s="133"/>
      <c r="D1227" s="133"/>
      <c r="E1227" s="133"/>
      <c r="F1227" s="133"/>
      <c r="H1227" s="77"/>
      <c r="J1227" s="86"/>
      <c r="K1227" s="86"/>
      <c r="M1227" s="77"/>
      <c r="O1227" s="86"/>
      <c r="P1227" s="92"/>
    </row>
    <row r="1228" spans="2:16" ht="15.75" hidden="1" x14ac:dyDescent="0.25">
      <c r="B1228" s="74"/>
      <c r="C1228" s="81"/>
      <c r="D1228" s="81"/>
      <c r="E1228" s="81"/>
      <c r="F1228" s="81"/>
      <c r="H1228" s="77"/>
      <c r="J1228" s="86"/>
      <c r="K1228" s="86"/>
      <c r="M1228" s="77"/>
      <c r="O1228" s="86"/>
      <c r="P1228" s="92"/>
    </row>
    <row r="1229" spans="2:16" ht="15.75" hidden="1" x14ac:dyDescent="0.25">
      <c r="B1229" s="70" t="str">
        <f>B1225</f>
        <v xml:space="preserve">  </v>
      </c>
      <c r="C1229" s="14" t="s">
        <v>106</v>
      </c>
      <c r="E1229" s="86" t="str">
        <f>IFERROR(VLOOKUP(B1229,Calculations!$G$10:$W$448,17,FALSE),0)</f>
        <v xml:space="preserve">  </v>
      </c>
      <c r="F1229" s="86"/>
      <c r="H1229" s="133" t="s">
        <v>34</v>
      </c>
      <c r="I1229" s="133"/>
      <c r="J1229" s="133"/>
      <c r="K1229" s="133"/>
      <c r="M1229" s="14" t="s">
        <v>105</v>
      </c>
      <c r="O1229" s="86" t="str">
        <f>E1229</f>
        <v xml:space="preserve">  </v>
      </c>
      <c r="P1229" s="92"/>
    </row>
    <row r="1230" spans="2:16" ht="15.75" hidden="1" x14ac:dyDescent="0.25">
      <c r="B1230" s="75"/>
      <c r="C1230" s="82"/>
      <c r="D1230" s="76" t="s">
        <v>31</v>
      </c>
      <c r="E1230" s="89"/>
      <c r="F1230" s="89" t="str">
        <f>E1229</f>
        <v xml:space="preserve">  </v>
      </c>
      <c r="G1230" s="76"/>
      <c r="H1230" s="134"/>
      <c r="I1230" s="134"/>
      <c r="J1230" s="134"/>
      <c r="K1230" s="134"/>
      <c r="L1230" s="76"/>
      <c r="M1230" s="82"/>
      <c r="N1230" s="76" t="s">
        <v>31</v>
      </c>
      <c r="O1230" s="89"/>
      <c r="P1230" s="90" t="str">
        <f>O1229</f>
        <v xml:space="preserve">  </v>
      </c>
    </row>
    <row r="1231" spans="2:16" ht="15.75" hidden="1" x14ac:dyDescent="0.25">
      <c r="B1231" s="60" t="str">
        <f>IFERROR(IF(EOMONTH(B1229,1)&gt;Questionnaire!$I$9,"  ",EOMONTH(B1229,1)),"  ")</f>
        <v xml:space="preserve">  </v>
      </c>
      <c r="C1231" s="61" t="s">
        <v>32</v>
      </c>
      <c r="D1231" s="61"/>
      <c r="E1231" s="84">
        <f>IFERROR(-VLOOKUP(B1231,Calculations!$G$10:$N$448,8,FALSE),0)</f>
        <v>0</v>
      </c>
      <c r="F1231" s="84"/>
      <c r="G1231" s="61"/>
      <c r="H1231" s="61" t="s">
        <v>102</v>
      </c>
      <c r="I1231" s="61"/>
      <c r="J1231" s="84">
        <f>K1233</f>
        <v>0</v>
      </c>
      <c r="K1231" s="84"/>
      <c r="L1231" s="61"/>
      <c r="M1231" s="61" t="s">
        <v>102</v>
      </c>
      <c r="N1231" s="68"/>
      <c r="O1231" s="84">
        <f>J1231</f>
        <v>0</v>
      </c>
      <c r="P1231" s="91"/>
    </row>
    <row r="1232" spans="2:16" ht="15.75" hidden="1" x14ac:dyDescent="0.25">
      <c r="B1232" s="74"/>
      <c r="C1232" s="14" t="s">
        <v>33</v>
      </c>
      <c r="E1232" s="86" t="str">
        <f>IFERROR(VLOOKUP(B1231,Calculations!$G$10:$M$448,7,FALSE),0)</f>
        <v xml:space="preserve">  </v>
      </c>
      <c r="F1232" s="86"/>
      <c r="H1232" s="14" t="s">
        <v>35</v>
      </c>
      <c r="J1232" s="86" t="str">
        <f>K1234</f>
        <v xml:space="preserve">  </v>
      </c>
      <c r="K1232" s="86"/>
      <c r="M1232" s="14" t="s">
        <v>94</v>
      </c>
      <c r="N1232" s="73"/>
      <c r="O1232" s="86" t="str">
        <f>J1232</f>
        <v xml:space="preserve">  </v>
      </c>
      <c r="P1232" s="92"/>
    </row>
    <row r="1233" spans="2:16" ht="15.75" hidden="1" x14ac:dyDescent="0.25">
      <c r="B1233" s="74"/>
      <c r="C1233" s="73"/>
      <c r="D1233" s="14" t="s">
        <v>31</v>
      </c>
      <c r="E1233" s="86"/>
      <c r="F1233" s="86">
        <f>IFERROR(E1231+E1232,0)</f>
        <v>0</v>
      </c>
      <c r="H1233" s="73"/>
      <c r="I1233" s="14" t="s">
        <v>32</v>
      </c>
      <c r="J1233" s="86"/>
      <c r="K1233" s="86">
        <f>E1231</f>
        <v>0</v>
      </c>
      <c r="M1233" s="72"/>
      <c r="N1233" s="14" t="s">
        <v>31</v>
      </c>
      <c r="O1233" s="86"/>
      <c r="P1233" s="92">
        <f>F1233</f>
        <v>0</v>
      </c>
    </row>
    <row r="1234" spans="2:16" ht="15.75" hidden="1" x14ac:dyDescent="0.25">
      <c r="B1234" s="74"/>
      <c r="C1234" s="73"/>
      <c r="E1234" s="86"/>
      <c r="F1234" s="86"/>
      <c r="H1234" s="73"/>
      <c r="I1234" s="14" t="s">
        <v>33</v>
      </c>
      <c r="J1234" s="86"/>
      <c r="K1234" s="86" t="str">
        <f>E1232</f>
        <v xml:space="preserve">  </v>
      </c>
      <c r="M1234" s="72"/>
      <c r="N1234" s="73"/>
      <c r="O1234" s="86"/>
      <c r="P1234" s="92"/>
    </row>
    <row r="1235" spans="2:16" ht="15.75" hidden="1" x14ac:dyDescent="0.25">
      <c r="B1235" s="74"/>
      <c r="C1235" s="73"/>
      <c r="E1235" s="86"/>
      <c r="F1235" s="86"/>
      <c r="H1235" s="73"/>
      <c r="J1235" s="86"/>
      <c r="K1235" s="86"/>
      <c r="M1235" s="72"/>
      <c r="N1235" s="73"/>
      <c r="O1235" s="86"/>
      <c r="P1235" s="92"/>
    </row>
    <row r="1236" spans="2:16" ht="15.75" hidden="1" x14ac:dyDescent="0.25">
      <c r="B1236" s="70" t="str">
        <f>B1231</f>
        <v xml:space="preserve">  </v>
      </c>
      <c r="C1236" s="133" t="s">
        <v>34</v>
      </c>
      <c r="D1236" s="133"/>
      <c r="E1236" s="133"/>
      <c r="F1236" s="133"/>
      <c r="H1236" s="14" t="s">
        <v>103</v>
      </c>
      <c r="J1236" s="86" t="str">
        <f>IFERROR(VLOOKUP(B1236,Calculations!$Z$10:$AB$448,3,FALSE),0)</f>
        <v xml:space="preserve">  </v>
      </c>
      <c r="K1236" s="86"/>
      <c r="M1236" s="14" t="s">
        <v>104</v>
      </c>
      <c r="O1236" s="86" t="str">
        <f>J1236</f>
        <v xml:space="preserve">  </v>
      </c>
      <c r="P1236" s="92"/>
    </row>
    <row r="1237" spans="2:16" ht="15.75" hidden="1" x14ac:dyDescent="0.25">
      <c r="B1237" s="74"/>
      <c r="C1237" s="133"/>
      <c r="D1237" s="133"/>
      <c r="E1237" s="133"/>
      <c r="F1237" s="133"/>
      <c r="H1237" s="77"/>
      <c r="I1237" s="14" t="s">
        <v>91</v>
      </c>
      <c r="J1237" s="86"/>
      <c r="K1237" s="86" t="str">
        <f>J1236</f>
        <v xml:space="preserve">  </v>
      </c>
      <c r="M1237" s="77"/>
      <c r="N1237" s="14" t="s">
        <v>91</v>
      </c>
      <c r="O1237" s="86"/>
      <c r="P1237" s="92" t="str">
        <f>O1236</f>
        <v xml:space="preserve">  </v>
      </c>
    </row>
    <row r="1238" spans="2:16" ht="15.75" hidden="1" x14ac:dyDescent="0.25">
      <c r="B1238" s="74"/>
      <c r="C1238" s="133"/>
      <c r="D1238" s="133"/>
      <c r="E1238" s="133"/>
      <c r="F1238" s="133"/>
      <c r="H1238" s="77"/>
      <c r="J1238" s="86"/>
      <c r="K1238" s="86"/>
      <c r="M1238" s="77"/>
      <c r="O1238" s="86"/>
      <c r="P1238" s="92"/>
    </row>
    <row r="1239" spans="2:16" ht="15.75" hidden="1" x14ac:dyDescent="0.25">
      <c r="B1239" s="74"/>
      <c r="C1239" s="81"/>
      <c r="D1239" s="81"/>
      <c r="E1239" s="81"/>
      <c r="F1239" s="81"/>
      <c r="H1239" s="77"/>
      <c r="J1239" s="86"/>
      <c r="K1239" s="86"/>
      <c r="M1239" s="77"/>
      <c r="O1239" s="86"/>
      <c r="P1239" s="92"/>
    </row>
    <row r="1240" spans="2:16" ht="15.75" hidden="1" x14ac:dyDescent="0.25">
      <c r="B1240" s="70" t="str">
        <f>B1236</f>
        <v xml:space="preserve">  </v>
      </c>
      <c r="C1240" s="14" t="s">
        <v>106</v>
      </c>
      <c r="E1240" s="86" t="str">
        <f>IFERROR(VLOOKUP(B1240,Calculations!$G$10:$W$448,17,FALSE),0)</f>
        <v xml:space="preserve">  </v>
      </c>
      <c r="F1240" s="86"/>
      <c r="H1240" s="133" t="s">
        <v>34</v>
      </c>
      <c r="I1240" s="133"/>
      <c r="J1240" s="133"/>
      <c r="K1240" s="133"/>
      <c r="M1240" s="14" t="s">
        <v>105</v>
      </c>
      <c r="O1240" s="86" t="str">
        <f>E1240</f>
        <v xml:space="preserve">  </v>
      </c>
      <c r="P1240" s="92"/>
    </row>
    <row r="1241" spans="2:16" ht="15.75" hidden="1" x14ac:dyDescent="0.25">
      <c r="B1241" s="75"/>
      <c r="C1241" s="82"/>
      <c r="D1241" s="76" t="s">
        <v>31</v>
      </c>
      <c r="E1241" s="89"/>
      <c r="F1241" s="89" t="str">
        <f>E1240</f>
        <v xml:space="preserve">  </v>
      </c>
      <c r="G1241" s="76"/>
      <c r="H1241" s="134"/>
      <c r="I1241" s="134"/>
      <c r="J1241" s="134"/>
      <c r="K1241" s="134"/>
      <c r="L1241" s="76"/>
      <c r="M1241" s="82"/>
      <c r="N1241" s="76" t="s">
        <v>31</v>
      </c>
      <c r="O1241" s="89"/>
      <c r="P1241" s="90" t="str">
        <f>O1240</f>
        <v xml:space="preserve">  </v>
      </c>
    </row>
    <row r="1242" spans="2:16" ht="15.75" hidden="1" x14ac:dyDescent="0.25">
      <c r="B1242" s="60" t="str">
        <f>IFERROR(IF(EOMONTH(B1240,1)&gt;Questionnaire!$I$9,"  ",EOMONTH(B1240,1)),"  ")</f>
        <v xml:space="preserve">  </v>
      </c>
      <c r="C1242" s="61" t="s">
        <v>32</v>
      </c>
      <c r="D1242" s="61"/>
      <c r="E1242" s="84">
        <f>IFERROR(-VLOOKUP(B1242,Calculations!$G$10:$N$448,8,FALSE),0)</f>
        <v>0</v>
      </c>
      <c r="F1242" s="84"/>
      <c r="G1242" s="61"/>
      <c r="H1242" s="61" t="s">
        <v>102</v>
      </c>
      <c r="I1242" s="61"/>
      <c r="J1242" s="84">
        <f>K1244</f>
        <v>0</v>
      </c>
      <c r="K1242" s="84"/>
      <c r="L1242" s="61"/>
      <c r="M1242" s="61" t="s">
        <v>102</v>
      </c>
      <c r="N1242" s="68"/>
      <c r="O1242" s="84">
        <f>J1242</f>
        <v>0</v>
      </c>
      <c r="P1242" s="91"/>
    </row>
    <row r="1243" spans="2:16" ht="15.75" hidden="1" x14ac:dyDescent="0.25">
      <c r="B1243" s="74"/>
      <c r="C1243" s="14" t="s">
        <v>33</v>
      </c>
      <c r="E1243" s="86" t="str">
        <f>IFERROR(VLOOKUP(B1242,Calculations!$G$10:$M$448,7,FALSE),0)</f>
        <v xml:space="preserve">  </v>
      </c>
      <c r="F1243" s="86"/>
      <c r="H1243" s="14" t="s">
        <v>35</v>
      </c>
      <c r="J1243" s="86" t="str">
        <f>K1245</f>
        <v xml:space="preserve">  </v>
      </c>
      <c r="K1243" s="86"/>
      <c r="M1243" s="14" t="s">
        <v>94</v>
      </c>
      <c r="N1243" s="73"/>
      <c r="O1243" s="86" t="str">
        <f>J1243</f>
        <v xml:space="preserve">  </v>
      </c>
      <c r="P1243" s="92"/>
    </row>
    <row r="1244" spans="2:16" ht="15.75" hidden="1" x14ac:dyDescent="0.25">
      <c r="B1244" s="74"/>
      <c r="C1244" s="73"/>
      <c r="D1244" s="14" t="s">
        <v>31</v>
      </c>
      <c r="E1244" s="86"/>
      <c r="F1244" s="86">
        <f>IFERROR(E1242+E1243,0)</f>
        <v>0</v>
      </c>
      <c r="H1244" s="73"/>
      <c r="I1244" s="14" t="s">
        <v>32</v>
      </c>
      <c r="J1244" s="86"/>
      <c r="K1244" s="86">
        <f>E1242</f>
        <v>0</v>
      </c>
      <c r="M1244" s="72"/>
      <c r="N1244" s="14" t="s">
        <v>31</v>
      </c>
      <c r="O1244" s="86"/>
      <c r="P1244" s="92">
        <f>F1244</f>
        <v>0</v>
      </c>
    </row>
    <row r="1245" spans="2:16" ht="15.75" hidden="1" x14ac:dyDescent="0.25">
      <c r="B1245" s="74"/>
      <c r="C1245" s="73"/>
      <c r="E1245" s="86"/>
      <c r="F1245" s="86"/>
      <c r="H1245" s="73"/>
      <c r="I1245" s="14" t="s">
        <v>33</v>
      </c>
      <c r="J1245" s="86"/>
      <c r="K1245" s="86" t="str">
        <f>E1243</f>
        <v xml:space="preserve">  </v>
      </c>
      <c r="M1245" s="72"/>
      <c r="N1245" s="73"/>
      <c r="O1245" s="86"/>
      <c r="P1245" s="92"/>
    </row>
    <row r="1246" spans="2:16" ht="15.75" hidden="1" x14ac:dyDescent="0.25">
      <c r="B1246" s="74"/>
      <c r="C1246" s="73"/>
      <c r="E1246" s="86"/>
      <c r="F1246" s="86"/>
      <c r="H1246" s="73"/>
      <c r="J1246" s="86"/>
      <c r="K1246" s="86"/>
      <c r="M1246" s="72"/>
      <c r="N1246" s="73"/>
      <c r="O1246" s="86"/>
      <c r="P1246" s="92"/>
    </row>
    <row r="1247" spans="2:16" ht="15.75" hidden="1" x14ac:dyDescent="0.25">
      <c r="B1247" s="70" t="str">
        <f>B1242</f>
        <v xml:space="preserve">  </v>
      </c>
      <c r="C1247" s="133" t="s">
        <v>34</v>
      </c>
      <c r="D1247" s="133"/>
      <c r="E1247" s="133"/>
      <c r="F1247" s="133"/>
      <c r="H1247" s="14" t="s">
        <v>103</v>
      </c>
      <c r="J1247" s="86" t="str">
        <f>IFERROR(VLOOKUP(B1247,Calculations!$Z$10:$AB$448,3,FALSE),0)</f>
        <v xml:space="preserve">  </v>
      </c>
      <c r="K1247" s="86"/>
      <c r="M1247" s="14" t="s">
        <v>104</v>
      </c>
      <c r="O1247" s="86" t="str">
        <f>J1247</f>
        <v xml:space="preserve">  </v>
      </c>
      <c r="P1247" s="92"/>
    </row>
    <row r="1248" spans="2:16" ht="15.75" hidden="1" x14ac:dyDescent="0.25">
      <c r="B1248" s="74"/>
      <c r="C1248" s="133"/>
      <c r="D1248" s="133"/>
      <c r="E1248" s="133"/>
      <c r="F1248" s="133"/>
      <c r="H1248" s="77"/>
      <c r="I1248" s="14" t="s">
        <v>91</v>
      </c>
      <c r="J1248" s="86"/>
      <c r="K1248" s="86" t="str">
        <f>J1247</f>
        <v xml:space="preserve">  </v>
      </c>
      <c r="M1248" s="77"/>
      <c r="N1248" s="14" t="s">
        <v>91</v>
      </c>
      <c r="O1248" s="86"/>
      <c r="P1248" s="92" t="str">
        <f>O1247</f>
        <v xml:space="preserve">  </v>
      </c>
    </row>
    <row r="1249" spans="2:16" ht="15.75" hidden="1" x14ac:dyDescent="0.25">
      <c r="B1249" s="74"/>
      <c r="C1249" s="133"/>
      <c r="D1249" s="133"/>
      <c r="E1249" s="133"/>
      <c r="F1249" s="133"/>
      <c r="H1249" s="77"/>
      <c r="J1249" s="86"/>
      <c r="K1249" s="86"/>
      <c r="M1249" s="77"/>
      <c r="O1249" s="86"/>
      <c r="P1249" s="92"/>
    </row>
    <row r="1250" spans="2:16" ht="15.75" hidden="1" x14ac:dyDescent="0.25">
      <c r="B1250" s="74"/>
      <c r="C1250" s="81"/>
      <c r="D1250" s="81"/>
      <c r="E1250" s="81"/>
      <c r="F1250" s="81"/>
      <c r="H1250" s="77"/>
      <c r="J1250" s="86"/>
      <c r="K1250" s="86"/>
      <c r="M1250" s="77"/>
      <c r="O1250" s="86"/>
      <c r="P1250" s="92"/>
    </row>
    <row r="1251" spans="2:16" ht="15.75" hidden="1" x14ac:dyDescent="0.25">
      <c r="B1251" s="70" t="str">
        <f>B1247</f>
        <v xml:space="preserve">  </v>
      </c>
      <c r="C1251" s="14" t="s">
        <v>106</v>
      </c>
      <c r="E1251" s="86" t="str">
        <f>IFERROR(VLOOKUP(B1251,Calculations!$G$10:$W$448,17,FALSE),0)</f>
        <v xml:space="preserve">  </v>
      </c>
      <c r="F1251" s="86"/>
      <c r="H1251" s="133" t="s">
        <v>34</v>
      </c>
      <c r="I1251" s="133"/>
      <c r="J1251" s="133"/>
      <c r="K1251" s="133"/>
      <c r="M1251" s="14" t="s">
        <v>105</v>
      </c>
      <c r="O1251" s="86" t="str">
        <f>E1251</f>
        <v xml:space="preserve">  </v>
      </c>
      <c r="P1251" s="92"/>
    </row>
    <row r="1252" spans="2:16" ht="15.75" hidden="1" x14ac:dyDescent="0.25">
      <c r="B1252" s="75"/>
      <c r="C1252" s="82"/>
      <c r="D1252" s="76" t="s">
        <v>31</v>
      </c>
      <c r="E1252" s="89"/>
      <c r="F1252" s="89" t="str">
        <f>E1251</f>
        <v xml:space="preserve">  </v>
      </c>
      <c r="G1252" s="76"/>
      <c r="H1252" s="134"/>
      <c r="I1252" s="134"/>
      <c r="J1252" s="134"/>
      <c r="K1252" s="134"/>
      <c r="L1252" s="76"/>
      <c r="M1252" s="82"/>
      <c r="N1252" s="76" t="s">
        <v>31</v>
      </c>
      <c r="O1252" s="89"/>
      <c r="P1252" s="90" t="str">
        <f>O1251</f>
        <v xml:space="preserve">  </v>
      </c>
    </row>
    <row r="1253" spans="2:16" ht="15.75" hidden="1" x14ac:dyDescent="0.25">
      <c r="B1253" s="60" t="str">
        <f>IFERROR(IF(EOMONTH(B1251,1)&gt;Questionnaire!$I$9,"  ",EOMONTH(B1251,1)),"  ")</f>
        <v xml:space="preserve">  </v>
      </c>
      <c r="C1253" s="61" t="s">
        <v>32</v>
      </c>
      <c r="D1253" s="61"/>
      <c r="E1253" s="84">
        <f>IFERROR(-VLOOKUP(B1253,Calculations!$G$10:$N$448,8,FALSE),0)</f>
        <v>0</v>
      </c>
      <c r="F1253" s="84"/>
      <c r="G1253" s="61"/>
      <c r="H1253" s="61" t="s">
        <v>102</v>
      </c>
      <c r="I1253" s="61"/>
      <c r="J1253" s="84">
        <f>K1255</f>
        <v>0</v>
      </c>
      <c r="K1253" s="84"/>
      <c r="L1253" s="61"/>
      <c r="M1253" s="61" t="s">
        <v>102</v>
      </c>
      <c r="N1253" s="68"/>
      <c r="O1253" s="84">
        <f>J1253</f>
        <v>0</v>
      </c>
      <c r="P1253" s="91"/>
    </row>
    <row r="1254" spans="2:16" ht="15.75" hidden="1" x14ac:dyDescent="0.25">
      <c r="B1254" s="74"/>
      <c r="C1254" s="14" t="s">
        <v>33</v>
      </c>
      <c r="E1254" s="86" t="str">
        <f>IFERROR(VLOOKUP(B1253,Calculations!$G$10:$M$448,7,FALSE),0)</f>
        <v xml:space="preserve">  </v>
      </c>
      <c r="F1254" s="86"/>
      <c r="H1254" s="14" t="s">
        <v>35</v>
      </c>
      <c r="J1254" s="86" t="str">
        <f>K1256</f>
        <v xml:space="preserve">  </v>
      </c>
      <c r="K1254" s="86"/>
      <c r="M1254" s="14" t="s">
        <v>94</v>
      </c>
      <c r="N1254" s="73"/>
      <c r="O1254" s="86" t="str">
        <f>J1254</f>
        <v xml:space="preserve">  </v>
      </c>
      <c r="P1254" s="92"/>
    </row>
    <row r="1255" spans="2:16" ht="15.75" hidden="1" x14ac:dyDescent="0.25">
      <c r="B1255" s="74"/>
      <c r="C1255" s="73"/>
      <c r="D1255" s="14" t="s">
        <v>31</v>
      </c>
      <c r="E1255" s="86"/>
      <c r="F1255" s="86">
        <f>IFERROR(E1253+E1254,0)</f>
        <v>0</v>
      </c>
      <c r="H1255" s="73"/>
      <c r="I1255" s="14" t="s">
        <v>32</v>
      </c>
      <c r="J1255" s="86"/>
      <c r="K1255" s="86">
        <f>E1253</f>
        <v>0</v>
      </c>
      <c r="M1255" s="72"/>
      <c r="N1255" s="14" t="s">
        <v>31</v>
      </c>
      <c r="O1255" s="86"/>
      <c r="P1255" s="92">
        <f>F1255</f>
        <v>0</v>
      </c>
    </row>
    <row r="1256" spans="2:16" ht="15.75" hidden="1" x14ac:dyDescent="0.25">
      <c r="B1256" s="74"/>
      <c r="C1256" s="73"/>
      <c r="E1256" s="86"/>
      <c r="F1256" s="86"/>
      <c r="H1256" s="73"/>
      <c r="I1256" s="14" t="s">
        <v>33</v>
      </c>
      <c r="J1256" s="86"/>
      <c r="K1256" s="86" t="str">
        <f>E1254</f>
        <v xml:space="preserve">  </v>
      </c>
      <c r="M1256" s="72"/>
      <c r="N1256" s="73"/>
      <c r="O1256" s="86"/>
      <c r="P1256" s="92"/>
    </row>
    <row r="1257" spans="2:16" ht="15.75" hidden="1" x14ac:dyDescent="0.25">
      <c r="B1257" s="74"/>
      <c r="C1257" s="73"/>
      <c r="E1257" s="86"/>
      <c r="F1257" s="86"/>
      <c r="H1257" s="73"/>
      <c r="J1257" s="86"/>
      <c r="K1257" s="86"/>
      <c r="M1257" s="72"/>
      <c r="N1257" s="73"/>
      <c r="O1257" s="86"/>
      <c r="P1257" s="92"/>
    </row>
    <row r="1258" spans="2:16" ht="15.75" hidden="1" x14ac:dyDescent="0.25">
      <c r="B1258" s="70" t="str">
        <f>B1253</f>
        <v xml:space="preserve">  </v>
      </c>
      <c r="C1258" s="133" t="s">
        <v>34</v>
      </c>
      <c r="D1258" s="133"/>
      <c r="E1258" s="133"/>
      <c r="F1258" s="133"/>
      <c r="H1258" s="14" t="s">
        <v>103</v>
      </c>
      <c r="J1258" s="86" t="str">
        <f>IFERROR(VLOOKUP(B1258,Calculations!$Z$10:$AB$448,3,FALSE),0)</f>
        <v xml:space="preserve">  </v>
      </c>
      <c r="K1258" s="86"/>
      <c r="M1258" s="14" t="s">
        <v>104</v>
      </c>
      <c r="O1258" s="86" t="str">
        <f>J1258</f>
        <v xml:space="preserve">  </v>
      </c>
      <c r="P1258" s="92"/>
    </row>
    <row r="1259" spans="2:16" ht="15.75" hidden="1" x14ac:dyDescent="0.25">
      <c r="B1259" s="74"/>
      <c r="C1259" s="133"/>
      <c r="D1259" s="133"/>
      <c r="E1259" s="133"/>
      <c r="F1259" s="133"/>
      <c r="H1259" s="77"/>
      <c r="I1259" s="14" t="s">
        <v>91</v>
      </c>
      <c r="J1259" s="86"/>
      <c r="K1259" s="86" t="str">
        <f>J1258</f>
        <v xml:space="preserve">  </v>
      </c>
      <c r="M1259" s="77"/>
      <c r="N1259" s="14" t="s">
        <v>91</v>
      </c>
      <c r="O1259" s="86"/>
      <c r="P1259" s="92" t="str">
        <f>O1258</f>
        <v xml:space="preserve">  </v>
      </c>
    </row>
    <row r="1260" spans="2:16" ht="15.75" hidden="1" x14ac:dyDescent="0.25">
      <c r="B1260" s="74"/>
      <c r="C1260" s="133"/>
      <c r="D1260" s="133"/>
      <c r="E1260" s="133"/>
      <c r="F1260" s="133"/>
      <c r="H1260" s="77"/>
      <c r="J1260" s="86"/>
      <c r="K1260" s="86"/>
      <c r="M1260" s="77"/>
      <c r="O1260" s="86"/>
      <c r="P1260" s="92"/>
    </row>
    <row r="1261" spans="2:16" ht="15.75" hidden="1" x14ac:dyDescent="0.25">
      <c r="B1261" s="74"/>
      <c r="C1261" s="81"/>
      <c r="D1261" s="81"/>
      <c r="E1261" s="81"/>
      <c r="F1261" s="81"/>
      <c r="H1261" s="77"/>
      <c r="J1261" s="86"/>
      <c r="K1261" s="86"/>
      <c r="M1261" s="77"/>
      <c r="O1261" s="86"/>
      <c r="P1261" s="92"/>
    </row>
    <row r="1262" spans="2:16" ht="15.75" hidden="1" x14ac:dyDescent="0.25">
      <c r="B1262" s="70" t="str">
        <f>B1258</f>
        <v xml:space="preserve">  </v>
      </c>
      <c r="C1262" s="14" t="s">
        <v>106</v>
      </c>
      <c r="E1262" s="86" t="str">
        <f>IFERROR(VLOOKUP(B1262,Calculations!$G$10:$W$448,17,FALSE),0)</f>
        <v xml:space="preserve">  </v>
      </c>
      <c r="F1262" s="86"/>
      <c r="H1262" s="133" t="s">
        <v>34</v>
      </c>
      <c r="I1262" s="133"/>
      <c r="J1262" s="133"/>
      <c r="K1262" s="133"/>
      <c r="M1262" s="14" t="s">
        <v>105</v>
      </c>
      <c r="O1262" s="86" t="str">
        <f>E1262</f>
        <v xml:space="preserve">  </v>
      </c>
      <c r="P1262" s="92"/>
    </row>
    <row r="1263" spans="2:16" ht="15.75" hidden="1" x14ac:dyDescent="0.25">
      <c r="B1263" s="75"/>
      <c r="C1263" s="82"/>
      <c r="D1263" s="76" t="s">
        <v>31</v>
      </c>
      <c r="E1263" s="89"/>
      <c r="F1263" s="89" t="str">
        <f>E1262</f>
        <v xml:space="preserve">  </v>
      </c>
      <c r="G1263" s="76"/>
      <c r="H1263" s="134"/>
      <c r="I1263" s="134"/>
      <c r="J1263" s="134"/>
      <c r="K1263" s="134"/>
      <c r="L1263" s="76"/>
      <c r="M1263" s="82"/>
      <c r="N1263" s="76" t="s">
        <v>31</v>
      </c>
      <c r="O1263" s="89"/>
      <c r="P1263" s="90" t="str">
        <f>O1262</f>
        <v xml:space="preserve">  </v>
      </c>
    </row>
    <row r="1264" spans="2:16" ht="15.75" hidden="1" x14ac:dyDescent="0.25">
      <c r="B1264" s="60" t="str">
        <f>IFERROR(IF(EOMONTH(B1262,1)&gt;Questionnaire!$I$9,"  ",EOMONTH(B1262,1)),"  ")</f>
        <v xml:space="preserve">  </v>
      </c>
      <c r="C1264" s="61" t="s">
        <v>32</v>
      </c>
      <c r="D1264" s="61"/>
      <c r="E1264" s="84">
        <f>IFERROR(-VLOOKUP(B1264,Calculations!$G$10:$N$448,8,FALSE),0)</f>
        <v>0</v>
      </c>
      <c r="F1264" s="84"/>
      <c r="G1264" s="61"/>
      <c r="H1264" s="61" t="s">
        <v>102</v>
      </c>
      <c r="I1264" s="61"/>
      <c r="J1264" s="84">
        <f>K1266</f>
        <v>0</v>
      </c>
      <c r="K1264" s="84"/>
      <c r="L1264" s="61"/>
      <c r="M1264" s="61" t="s">
        <v>102</v>
      </c>
      <c r="N1264" s="68"/>
      <c r="O1264" s="84">
        <f>J1264</f>
        <v>0</v>
      </c>
      <c r="P1264" s="91"/>
    </row>
    <row r="1265" spans="2:16" ht="15.75" hidden="1" x14ac:dyDescent="0.25">
      <c r="B1265" s="74"/>
      <c r="C1265" s="14" t="s">
        <v>33</v>
      </c>
      <c r="E1265" s="86" t="str">
        <f>IFERROR(VLOOKUP(B1264,Calculations!$G$10:$M$448,7,FALSE),0)</f>
        <v xml:space="preserve">  </v>
      </c>
      <c r="F1265" s="86"/>
      <c r="H1265" s="14" t="s">
        <v>35</v>
      </c>
      <c r="J1265" s="86" t="str">
        <f>K1267</f>
        <v xml:space="preserve">  </v>
      </c>
      <c r="K1265" s="86"/>
      <c r="M1265" s="14" t="s">
        <v>94</v>
      </c>
      <c r="N1265" s="73"/>
      <c r="O1265" s="86" t="str">
        <f>J1265</f>
        <v xml:space="preserve">  </v>
      </c>
      <c r="P1265" s="92"/>
    </row>
    <row r="1266" spans="2:16" ht="15.75" hidden="1" x14ac:dyDescent="0.25">
      <c r="B1266" s="74"/>
      <c r="C1266" s="73"/>
      <c r="D1266" s="14" t="s">
        <v>31</v>
      </c>
      <c r="E1266" s="86"/>
      <c r="F1266" s="86">
        <f>IFERROR(E1264+E1265,0)</f>
        <v>0</v>
      </c>
      <c r="H1266" s="73"/>
      <c r="I1266" s="14" t="s">
        <v>32</v>
      </c>
      <c r="J1266" s="86"/>
      <c r="K1266" s="86">
        <f>E1264</f>
        <v>0</v>
      </c>
      <c r="M1266" s="72"/>
      <c r="N1266" s="14" t="s">
        <v>31</v>
      </c>
      <c r="O1266" s="86"/>
      <c r="P1266" s="92">
        <f>F1266</f>
        <v>0</v>
      </c>
    </row>
    <row r="1267" spans="2:16" ht="15.75" hidden="1" x14ac:dyDescent="0.25">
      <c r="B1267" s="74"/>
      <c r="C1267" s="73"/>
      <c r="E1267" s="86"/>
      <c r="F1267" s="86"/>
      <c r="H1267" s="73"/>
      <c r="I1267" s="14" t="s">
        <v>33</v>
      </c>
      <c r="J1267" s="86"/>
      <c r="K1267" s="86" t="str">
        <f>E1265</f>
        <v xml:space="preserve">  </v>
      </c>
      <c r="M1267" s="72"/>
      <c r="N1267" s="73"/>
      <c r="O1267" s="86"/>
      <c r="P1267" s="92"/>
    </row>
    <row r="1268" spans="2:16" ht="15.75" hidden="1" x14ac:dyDescent="0.25">
      <c r="B1268" s="74"/>
      <c r="C1268" s="73"/>
      <c r="E1268" s="86"/>
      <c r="F1268" s="86"/>
      <c r="H1268" s="73"/>
      <c r="J1268" s="86"/>
      <c r="K1268" s="86"/>
      <c r="M1268" s="72"/>
      <c r="N1268" s="73"/>
      <c r="O1268" s="86"/>
      <c r="P1268" s="92"/>
    </row>
    <row r="1269" spans="2:16" ht="15.75" hidden="1" x14ac:dyDescent="0.25">
      <c r="B1269" s="70" t="str">
        <f>B1264</f>
        <v xml:space="preserve">  </v>
      </c>
      <c r="C1269" s="133" t="s">
        <v>34</v>
      </c>
      <c r="D1269" s="133"/>
      <c r="E1269" s="133"/>
      <c r="F1269" s="133"/>
      <c r="H1269" s="14" t="s">
        <v>103</v>
      </c>
      <c r="J1269" s="86" t="str">
        <f>IFERROR(VLOOKUP(B1269,Calculations!$Z$10:$AB$448,3,FALSE),0)</f>
        <v xml:space="preserve">  </v>
      </c>
      <c r="K1269" s="86"/>
      <c r="M1269" s="14" t="s">
        <v>104</v>
      </c>
      <c r="O1269" s="86" t="str">
        <f>J1269</f>
        <v xml:space="preserve">  </v>
      </c>
      <c r="P1269" s="92"/>
    </row>
    <row r="1270" spans="2:16" ht="15.75" hidden="1" x14ac:dyDescent="0.25">
      <c r="B1270" s="74"/>
      <c r="C1270" s="133"/>
      <c r="D1270" s="133"/>
      <c r="E1270" s="133"/>
      <c r="F1270" s="133"/>
      <c r="H1270" s="77"/>
      <c r="I1270" s="14" t="s">
        <v>91</v>
      </c>
      <c r="J1270" s="86"/>
      <c r="K1270" s="86" t="str">
        <f>J1269</f>
        <v xml:space="preserve">  </v>
      </c>
      <c r="M1270" s="77"/>
      <c r="N1270" s="14" t="s">
        <v>91</v>
      </c>
      <c r="O1270" s="86"/>
      <c r="P1270" s="92" t="str">
        <f>O1269</f>
        <v xml:space="preserve">  </v>
      </c>
    </row>
    <row r="1271" spans="2:16" ht="15.75" hidden="1" x14ac:dyDescent="0.25">
      <c r="B1271" s="74"/>
      <c r="C1271" s="133"/>
      <c r="D1271" s="133"/>
      <c r="E1271" s="133"/>
      <c r="F1271" s="133"/>
      <c r="H1271" s="77"/>
      <c r="J1271" s="86"/>
      <c r="K1271" s="86"/>
      <c r="M1271" s="77"/>
      <c r="O1271" s="86"/>
      <c r="P1271" s="92"/>
    </row>
    <row r="1272" spans="2:16" ht="15.75" hidden="1" x14ac:dyDescent="0.25">
      <c r="B1272" s="74"/>
      <c r="C1272" s="81"/>
      <c r="D1272" s="81"/>
      <c r="E1272" s="81"/>
      <c r="F1272" s="81"/>
      <c r="H1272" s="77"/>
      <c r="J1272" s="86"/>
      <c r="K1272" s="86"/>
      <c r="M1272" s="77"/>
      <c r="O1272" s="86"/>
      <c r="P1272" s="92"/>
    </row>
    <row r="1273" spans="2:16" ht="15.75" hidden="1" x14ac:dyDescent="0.25">
      <c r="B1273" s="70" t="str">
        <f>B1269</f>
        <v xml:space="preserve">  </v>
      </c>
      <c r="C1273" s="14" t="s">
        <v>106</v>
      </c>
      <c r="E1273" s="86" t="str">
        <f>IFERROR(VLOOKUP(B1273,Calculations!$G$10:$W$448,17,FALSE),0)</f>
        <v xml:space="preserve">  </v>
      </c>
      <c r="F1273" s="86"/>
      <c r="H1273" s="133" t="s">
        <v>34</v>
      </c>
      <c r="I1273" s="133"/>
      <c r="J1273" s="133"/>
      <c r="K1273" s="133"/>
      <c r="M1273" s="14" t="s">
        <v>105</v>
      </c>
      <c r="O1273" s="86" t="str">
        <f>E1273</f>
        <v xml:space="preserve">  </v>
      </c>
      <c r="P1273" s="92"/>
    </row>
    <row r="1274" spans="2:16" ht="15.75" hidden="1" x14ac:dyDescent="0.25">
      <c r="B1274" s="75"/>
      <c r="C1274" s="82"/>
      <c r="D1274" s="76" t="s">
        <v>31</v>
      </c>
      <c r="E1274" s="89"/>
      <c r="F1274" s="89" t="str">
        <f>E1273</f>
        <v xml:space="preserve">  </v>
      </c>
      <c r="G1274" s="76"/>
      <c r="H1274" s="134"/>
      <c r="I1274" s="134"/>
      <c r="J1274" s="134"/>
      <c r="K1274" s="134"/>
      <c r="L1274" s="76"/>
      <c r="M1274" s="82"/>
      <c r="N1274" s="76" t="s">
        <v>31</v>
      </c>
      <c r="O1274" s="89"/>
      <c r="P1274" s="90" t="str">
        <f>O1273</f>
        <v xml:space="preserve">  </v>
      </c>
    </row>
    <row r="1275" spans="2:16" ht="15.75" hidden="1" x14ac:dyDescent="0.25">
      <c r="B1275" s="60" t="str">
        <f>IFERROR(IF(EOMONTH(B1273,1)&gt;Questionnaire!$I$9,"  ",EOMONTH(B1273,1)),"  ")</f>
        <v xml:space="preserve">  </v>
      </c>
      <c r="C1275" s="61" t="s">
        <v>32</v>
      </c>
      <c r="D1275" s="61"/>
      <c r="E1275" s="84">
        <f>IFERROR(-VLOOKUP(B1275,Calculations!$G$10:$N$448,8,FALSE),0)</f>
        <v>0</v>
      </c>
      <c r="F1275" s="84"/>
      <c r="G1275" s="61"/>
      <c r="H1275" s="61" t="s">
        <v>102</v>
      </c>
      <c r="I1275" s="61"/>
      <c r="J1275" s="84">
        <f>K1277</f>
        <v>0</v>
      </c>
      <c r="K1275" s="84"/>
      <c r="L1275" s="61"/>
      <c r="M1275" s="61" t="s">
        <v>102</v>
      </c>
      <c r="N1275" s="68"/>
      <c r="O1275" s="84">
        <f>J1275</f>
        <v>0</v>
      </c>
      <c r="P1275" s="91"/>
    </row>
    <row r="1276" spans="2:16" ht="15.75" hidden="1" x14ac:dyDescent="0.25">
      <c r="B1276" s="74"/>
      <c r="C1276" s="14" t="s">
        <v>33</v>
      </c>
      <c r="E1276" s="86" t="str">
        <f>IFERROR(VLOOKUP(B1275,Calculations!$G$10:$M$448,7,FALSE),0)</f>
        <v xml:space="preserve">  </v>
      </c>
      <c r="F1276" s="86"/>
      <c r="H1276" s="14" t="s">
        <v>35</v>
      </c>
      <c r="J1276" s="86" t="str">
        <f>K1278</f>
        <v xml:space="preserve">  </v>
      </c>
      <c r="K1276" s="86"/>
      <c r="M1276" s="14" t="s">
        <v>94</v>
      </c>
      <c r="N1276" s="73"/>
      <c r="O1276" s="86" t="str">
        <f>J1276</f>
        <v xml:space="preserve">  </v>
      </c>
      <c r="P1276" s="92"/>
    </row>
    <row r="1277" spans="2:16" ht="15.75" hidden="1" x14ac:dyDescent="0.25">
      <c r="B1277" s="74"/>
      <c r="C1277" s="73"/>
      <c r="D1277" s="14" t="s">
        <v>31</v>
      </c>
      <c r="E1277" s="86"/>
      <c r="F1277" s="86">
        <f>IFERROR(E1275+E1276,0)</f>
        <v>0</v>
      </c>
      <c r="H1277" s="73"/>
      <c r="I1277" s="14" t="s">
        <v>32</v>
      </c>
      <c r="J1277" s="86"/>
      <c r="K1277" s="86">
        <f>E1275</f>
        <v>0</v>
      </c>
      <c r="M1277" s="72"/>
      <c r="N1277" s="14" t="s">
        <v>31</v>
      </c>
      <c r="O1277" s="86"/>
      <c r="P1277" s="92">
        <f>F1277</f>
        <v>0</v>
      </c>
    </row>
    <row r="1278" spans="2:16" ht="15.75" hidden="1" x14ac:dyDescent="0.25">
      <c r="B1278" s="74"/>
      <c r="C1278" s="73"/>
      <c r="E1278" s="86"/>
      <c r="F1278" s="86"/>
      <c r="H1278" s="73"/>
      <c r="I1278" s="14" t="s">
        <v>33</v>
      </c>
      <c r="J1278" s="86"/>
      <c r="K1278" s="86" t="str">
        <f>E1276</f>
        <v xml:space="preserve">  </v>
      </c>
      <c r="M1278" s="72"/>
      <c r="N1278" s="73"/>
      <c r="O1278" s="86"/>
      <c r="P1278" s="92"/>
    </row>
    <row r="1279" spans="2:16" ht="15.75" hidden="1" x14ac:dyDescent="0.25">
      <c r="B1279" s="74"/>
      <c r="C1279" s="73"/>
      <c r="E1279" s="86"/>
      <c r="F1279" s="86"/>
      <c r="H1279" s="73"/>
      <c r="J1279" s="86"/>
      <c r="K1279" s="86"/>
      <c r="M1279" s="72"/>
      <c r="N1279" s="73"/>
      <c r="O1279" s="86"/>
      <c r="P1279" s="92"/>
    </row>
    <row r="1280" spans="2:16" ht="15.75" hidden="1" x14ac:dyDescent="0.25">
      <c r="B1280" s="70" t="str">
        <f>B1275</f>
        <v xml:space="preserve">  </v>
      </c>
      <c r="C1280" s="133" t="s">
        <v>34</v>
      </c>
      <c r="D1280" s="133"/>
      <c r="E1280" s="133"/>
      <c r="F1280" s="133"/>
      <c r="H1280" s="14" t="s">
        <v>103</v>
      </c>
      <c r="J1280" s="86" t="str">
        <f>IFERROR(VLOOKUP(B1280,Calculations!$Z$10:$AB$448,3,FALSE),0)</f>
        <v xml:space="preserve">  </v>
      </c>
      <c r="K1280" s="86"/>
      <c r="M1280" s="14" t="s">
        <v>104</v>
      </c>
      <c r="O1280" s="86" t="str">
        <f>J1280</f>
        <v xml:space="preserve">  </v>
      </c>
      <c r="P1280" s="92"/>
    </row>
    <row r="1281" spans="2:16" ht="15.75" hidden="1" x14ac:dyDescent="0.25">
      <c r="B1281" s="74"/>
      <c r="C1281" s="133"/>
      <c r="D1281" s="133"/>
      <c r="E1281" s="133"/>
      <c r="F1281" s="133"/>
      <c r="H1281" s="77"/>
      <c r="I1281" s="14" t="s">
        <v>91</v>
      </c>
      <c r="J1281" s="86"/>
      <c r="K1281" s="86" t="str">
        <f>J1280</f>
        <v xml:space="preserve">  </v>
      </c>
      <c r="M1281" s="77"/>
      <c r="N1281" s="14" t="s">
        <v>91</v>
      </c>
      <c r="O1281" s="86"/>
      <c r="P1281" s="92" t="str">
        <f>O1280</f>
        <v xml:space="preserve">  </v>
      </c>
    </row>
    <row r="1282" spans="2:16" ht="15.75" hidden="1" x14ac:dyDescent="0.25">
      <c r="B1282" s="74"/>
      <c r="C1282" s="133"/>
      <c r="D1282" s="133"/>
      <c r="E1282" s="133"/>
      <c r="F1282" s="133"/>
      <c r="H1282" s="77"/>
      <c r="J1282" s="86"/>
      <c r="K1282" s="86"/>
      <c r="M1282" s="77"/>
      <c r="O1282" s="86"/>
      <c r="P1282" s="92"/>
    </row>
    <row r="1283" spans="2:16" ht="15.75" hidden="1" x14ac:dyDescent="0.25">
      <c r="B1283" s="74"/>
      <c r="C1283" s="81"/>
      <c r="D1283" s="81"/>
      <c r="E1283" s="81"/>
      <c r="F1283" s="81"/>
      <c r="H1283" s="77"/>
      <c r="J1283" s="86"/>
      <c r="K1283" s="86"/>
      <c r="M1283" s="77"/>
      <c r="O1283" s="86"/>
      <c r="P1283" s="92"/>
    </row>
    <row r="1284" spans="2:16" ht="15.75" hidden="1" x14ac:dyDescent="0.25">
      <c r="B1284" s="70" t="str">
        <f>B1280</f>
        <v xml:space="preserve">  </v>
      </c>
      <c r="C1284" s="14" t="s">
        <v>106</v>
      </c>
      <c r="E1284" s="86" t="str">
        <f>IFERROR(VLOOKUP(B1284,Calculations!$G$10:$W$448,17,FALSE),0)</f>
        <v xml:space="preserve">  </v>
      </c>
      <c r="F1284" s="86"/>
      <c r="H1284" s="133" t="s">
        <v>34</v>
      </c>
      <c r="I1284" s="133"/>
      <c r="J1284" s="133"/>
      <c r="K1284" s="133"/>
      <c r="M1284" s="14" t="s">
        <v>105</v>
      </c>
      <c r="O1284" s="86" t="str">
        <f>E1284</f>
        <v xml:space="preserve">  </v>
      </c>
      <c r="P1284" s="92"/>
    </row>
    <row r="1285" spans="2:16" ht="15.75" hidden="1" x14ac:dyDescent="0.25">
      <c r="B1285" s="75"/>
      <c r="C1285" s="82"/>
      <c r="D1285" s="76" t="s">
        <v>31</v>
      </c>
      <c r="E1285" s="89"/>
      <c r="F1285" s="89" t="str">
        <f>E1284</f>
        <v xml:space="preserve">  </v>
      </c>
      <c r="G1285" s="76"/>
      <c r="H1285" s="134"/>
      <c r="I1285" s="134"/>
      <c r="J1285" s="134"/>
      <c r="K1285" s="134"/>
      <c r="L1285" s="76"/>
      <c r="M1285" s="82"/>
      <c r="N1285" s="76" t="s">
        <v>31</v>
      </c>
      <c r="O1285" s="89"/>
      <c r="P1285" s="90" t="str">
        <f>O1284</f>
        <v xml:space="preserve">  </v>
      </c>
    </row>
    <row r="1286" spans="2:16" ht="15.75" hidden="1" x14ac:dyDescent="0.25">
      <c r="B1286" s="60" t="str">
        <f>IFERROR(IF(EOMONTH(B1284,1)&gt;Questionnaire!$I$9,"  ",EOMONTH(B1284,1)),"  ")</f>
        <v xml:space="preserve">  </v>
      </c>
      <c r="C1286" s="61" t="s">
        <v>32</v>
      </c>
      <c r="D1286" s="61"/>
      <c r="E1286" s="84">
        <f>IFERROR(-VLOOKUP(B1286,Calculations!$G$10:$N$448,8,FALSE),0)</f>
        <v>0</v>
      </c>
      <c r="F1286" s="84"/>
      <c r="G1286" s="61"/>
      <c r="H1286" s="61" t="s">
        <v>102</v>
      </c>
      <c r="I1286" s="61"/>
      <c r="J1286" s="84">
        <f>K1288</f>
        <v>0</v>
      </c>
      <c r="K1286" s="84"/>
      <c r="L1286" s="61"/>
      <c r="M1286" s="61" t="s">
        <v>102</v>
      </c>
      <c r="N1286" s="68"/>
      <c r="O1286" s="84">
        <f>J1286</f>
        <v>0</v>
      </c>
      <c r="P1286" s="91"/>
    </row>
    <row r="1287" spans="2:16" ht="15.75" hidden="1" x14ac:dyDescent="0.25">
      <c r="B1287" s="74"/>
      <c r="C1287" s="14" t="s">
        <v>33</v>
      </c>
      <c r="E1287" s="86" t="str">
        <f>IFERROR(VLOOKUP(B1286,Calculations!$G$10:$M$448,7,FALSE),0)</f>
        <v xml:space="preserve">  </v>
      </c>
      <c r="F1287" s="86"/>
      <c r="H1287" s="14" t="s">
        <v>35</v>
      </c>
      <c r="J1287" s="86">
        <f>K1289</f>
        <v>0</v>
      </c>
      <c r="K1287" s="86"/>
      <c r="M1287" s="14" t="s">
        <v>94</v>
      </c>
      <c r="N1287" s="73"/>
      <c r="O1287" s="86">
        <f>J1296</f>
        <v>0</v>
      </c>
      <c r="P1287" s="92"/>
    </row>
    <row r="1288" spans="2:16" ht="15.75" hidden="1" x14ac:dyDescent="0.25">
      <c r="B1288" s="74"/>
      <c r="C1288" s="73"/>
      <c r="D1288" s="14" t="s">
        <v>31</v>
      </c>
      <c r="E1288" s="86"/>
      <c r="F1288" s="86">
        <f>IFERROR(E1286+E1296,0)</f>
        <v>0</v>
      </c>
      <c r="H1288" s="73"/>
      <c r="I1288" s="14" t="s">
        <v>32</v>
      </c>
      <c r="J1288" s="86"/>
      <c r="K1288" s="86">
        <f>E1286</f>
        <v>0</v>
      </c>
      <c r="M1288" s="72"/>
      <c r="N1288" s="14" t="s">
        <v>31</v>
      </c>
      <c r="O1288" s="86"/>
      <c r="P1288" s="92">
        <f>F1288</f>
        <v>0</v>
      </c>
    </row>
    <row r="1289" spans="2:16" ht="15.75" hidden="1" x14ac:dyDescent="0.25">
      <c r="B1289" s="74"/>
      <c r="C1289" s="73"/>
      <c r="E1289" s="86"/>
      <c r="F1289" s="86"/>
      <c r="H1289" s="73"/>
      <c r="I1289" s="14" t="s">
        <v>33</v>
      </c>
      <c r="J1289" s="86"/>
      <c r="K1289" s="86">
        <f>E1296</f>
        <v>0</v>
      </c>
      <c r="M1289" s="72"/>
      <c r="N1289" s="73"/>
      <c r="O1289" s="86"/>
      <c r="P1289" s="92"/>
    </row>
    <row r="1290" spans="2:16" ht="15.75" hidden="1" x14ac:dyDescent="0.25">
      <c r="B1290" s="74"/>
      <c r="C1290" s="73"/>
      <c r="E1290" s="86"/>
      <c r="F1290" s="86"/>
      <c r="H1290" s="73"/>
      <c r="J1290" s="86"/>
      <c r="K1290" s="86"/>
      <c r="M1290" s="72"/>
      <c r="N1290" s="73"/>
      <c r="O1290" s="86"/>
      <c r="P1290" s="92"/>
    </row>
    <row r="1291" spans="2:16" ht="15.75" hidden="1" x14ac:dyDescent="0.25">
      <c r="B1291" s="70" t="str">
        <f>B1286</f>
        <v xml:space="preserve">  </v>
      </c>
      <c r="C1291" s="133" t="s">
        <v>34</v>
      </c>
      <c r="D1291" s="133"/>
      <c r="E1291" s="133"/>
      <c r="F1291" s="133"/>
      <c r="H1291" s="14" t="s">
        <v>103</v>
      </c>
      <c r="J1291" s="86" t="str">
        <f>IFERROR(VLOOKUP(B1291,Calculations!$Z$10:$AB$448,3,FALSE),0)</f>
        <v xml:space="preserve">  </v>
      </c>
      <c r="K1291" s="86"/>
      <c r="M1291" s="14" t="s">
        <v>104</v>
      </c>
      <c r="O1291" s="86" t="str">
        <f>J1291</f>
        <v xml:space="preserve">  </v>
      </c>
      <c r="P1291" s="92"/>
    </row>
    <row r="1292" spans="2:16" ht="15.75" hidden="1" x14ac:dyDescent="0.25">
      <c r="B1292" s="74"/>
      <c r="C1292" s="133"/>
      <c r="D1292" s="133"/>
      <c r="E1292" s="133"/>
      <c r="F1292" s="133"/>
      <c r="H1292" s="77"/>
      <c r="I1292" s="14" t="s">
        <v>91</v>
      </c>
      <c r="J1292" s="86"/>
      <c r="K1292" s="86" t="str">
        <f>J1291</f>
        <v xml:space="preserve">  </v>
      </c>
      <c r="M1292" s="77"/>
      <c r="N1292" s="14" t="s">
        <v>91</v>
      </c>
      <c r="O1292" s="86"/>
      <c r="P1292" s="92" t="str">
        <f>O1291</f>
        <v xml:space="preserve">  </v>
      </c>
    </row>
    <row r="1293" spans="2:16" ht="15.75" hidden="1" x14ac:dyDescent="0.25">
      <c r="B1293" s="74"/>
      <c r="C1293" s="133"/>
      <c r="D1293" s="133"/>
      <c r="E1293" s="133"/>
      <c r="F1293" s="133"/>
      <c r="H1293" s="77"/>
      <c r="J1293" s="86"/>
      <c r="K1293" s="86"/>
      <c r="M1293" s="77"/>
      <c r="O1293" s="86"/>
      <c r="P1293" s="92"/>
    </row>
    <row r="1294" spans="2:16" ht="15.75" hidden="1" x14ac:dyDescent="0.25">
      <c r="B1294" s="74"/>
      <c r="C1294" s="81"/>
      <c r="D1294" s="81"/>
      <c r="E1294" s="81"/>
      <c r="F1294" s="81"/>
      <c r="H1294" s="77"/>
      <c r="J1294" s="86"/>
      <c r="K1294" s="86"/>
      <c r="M1294" s="77"/>
      <c r="O1294" s="86"/>
      <c r="P1294" s="92"/>
    </row>
    <row r="1295" spans="2:16" ht="15.75" hidden="1" x14ac:dyDescent="0.25">
      <c r="B1295" s="70" t="str">
        <f>B1291</f>
        <v xml:space="preserve">  </v>
      </c>
      <c r="C1295" s="14" t="s">
        <v>106</v>
      </c>
      <c r="E1295" s="86" t="str">
        <f>IFERROR(VLOOKUP(B1295,Calculations!$G$10:$W$448,17,FALSE),0)</f>
        <v xml:space="preserve">  </v>
      </c>
      <c r="F1295" s="86"/>
      <c r="H1295" s="133" t="s">
        <v>34</v>
      </c>
      <c r="I1295" s="133"/>
      <c r="J1295" s="133"/>
      <c r="K1295" s="133"/>
      <c r="M1295" s="14" t="s">
        <v>105</v>
      </c>
      <c r="O1295" s="86" t="str">
        <f>E1295</f>
        <v xml:space="preserve">  </v>
      </c>
      <c r="P1295" s="92"/>
    </row>
    <row r="1296" spans="2:16" ht="15.75" hidden="1" x14ac:dyDescent="0.25">
      <c r="B1296" s="75"/>
      <c r="C1296" s="82"/>
      <c r="D1296" s="76" t="s">
        <v>31</v>
      </c>
      <c r="E1296" s="89"/>
      <c r="F1296" s="89" t="str">
        <f>E1295</f>
        <v xml:space="preserve">  </v>
      </c>
      <c r="G1296" s="76"/>
      <c r="H1296" s="134"/>
      <c r="I1296" s="134"/>
      <c r="J1296" s="134"/>
      <c r="K1296" s="134"/>
      <c r="L1296" s="76"/>
      <c r="M1296" s="82"/>
      <c r="N1296" s="76" t="s">
        <v>31</v>
      </c>
      <c r="O1296" s="89"/>
      <c r="P1296" s="90" t="str">
        <f>O1295</f>
        <v xml:space="preserve">  </v>
      </c>
    </row>
    <row r="1297" spans="2:16" ht="15.75" hidden="1" x14ac:dyDescent="0.25">
      <c r="B1297" s="60" t="str">
        <f>IFERROR(IF(EOMONTH(B1295,1)&gt;Questionnaire!$I$9,"  ",EOMONTH(B1295,1)),"  ")</f>
        <v xml:space="preserve">  </v>
      </c>
      <c r="C1297" s="61" t="s">
        <v>32</v>
      </c>
      <c r="D1297" s="61"/>
      <c r="E1297" s="84">
        <f>IFERROR(-VLOOKUP(B1297,Calculations!$G$10:$N$448,8,FALSE),0)</f>
        <v>0</v>
      </c>
      <c r="F1297" s="84"/>
      <c r="G1297" s="61"/>
      <c r="H1297" s="61" t="s">
        <v>102</v>
      </c>
      <c r="I1297" s="61"/>
      <c r="J1297" s="84">
        <f>K1299</f>
        <v>0</v>
      </c>
      <c r="K1297" s="84"/>
      <c r="L1297" s="61"/>
      <c r="M1297" s="61" t="s">
        <v>102</v>
      </c>
      <c r="N1297" s="68"/>
      <c r="O1297" s="84">
        <f>J1297</f>
        <v>0</v>
      </c>
      <c r="P1297" s="91"/>
    </row>
    <row r="1298" spans="2:16" ht="15.75" hidden="1" x14ac:dyDescent="0.25">
      <c r="B1298" s="74"/>
      <c r="C1298" s="14" t="s">
        <v>33</v>
      </c>
      <c r="E1298" s="86" t="str">
        <f>IFERROR(VLOOKUP(B1297,Calculations!$G$10:$M$448,7,FALSE),0)</f>
        <v xml:space="preserve">  </v>
      </c>
      <c r="F1298" s="86"/>
      <c r="H1298" s="14" t="s">
        <v>35</v>
      </c>
      <c r="J1298" s="86" t="str">
        <f>K1300</f>
        <v xml:space="preserve">  </v>
      </c>
      <c r="K1298" s="86"/>
      <c r="M1298" s="14" t="s">
        <v>94</v>
      </c>
      <c r="N1298" s="73"/>
      <c r="O1298" s="86" t="str">
        <f>J1298</f>
        <v xml:space="preserve">  </v>
      </c>
      <c r="P1298" s="92"/>
    </row>
    <row r="1299" spans="2:16" ht="15.75" hidden="1" x14ac:dyDescent="0.25">
      <c r="B1299" s="74"/>
      <c r="C1299" s="73"/>
      <c r="D1299" s="14" t="s">
        <v>31</v>
      </c>
      <c r="E1299" s="86"/>
      <c r="F1299" s="86">
        <f>IFERROR(E1297+E1298,0)</f>
        <v>0</v>
      </c>
      <c r="H1299" s="73"/>
      <c r="I1299" s="14" t="s">
        <v>32</v>
      </c>
      <c r="J1299" s="86"/>
      <c r="K1299" s="86">
        <f>E1297</f>
        <v>0</v>
      </c>
      <c r="M1299" s="72"/>
      <c r="N1299" s="14" t="s">
        <v>31</v>
      </c>
      <c r="O1299" s="86"/>
      <c r="P1299" s="92">
        <f>F1299</f>
        <v>0</v>
      </c>
    </row>
    <row r="1300" spans="2:16" ht="15.75" hidden="1" x14ac:dyDescent="0.25">
      <c r="B1300" s="74"/>
      <c r="C1300" s="73"/>
      <c r="E1300" s="86"/>
      <c r="F1300" s="86"/>
      <c r="H1300" s="73"/>
      <c r="I1300" s="14" t="s">
        <v>33</v>
      </c>
      <c r="J1300" s="86"/>
      <c r="K1300" s="86" t="str">
        <f>E1298</f>
        <v xml:space="preserve">  </v>
      </c>
      <c r="M1300" s="72"/>
      <c r="N1300" s="73"/>
      <c r="O1300" s="86"/>
      <c r="P1300" s="92"/>
    </row>
    <row r="1301" spans="2:16" ht="15.75" hidden="1" x14ac:dyDescent="0.25">
      <c r="B1301" s="74"/>
      <c r="C1301" s="73"/>
      <c r="E1301" s="86"/>
      <c r="F1301" s="86"/>
      <c r="H1301" s="73"/>
      <c r="J1301" s="86"/>
      <c r="K1301" s="86"/>
      <c r="M1301" s="72"/>
      <c r="N1301" s="73"/>
      <c r="O1301" s="86"/>
      <c r="P1301" s="92"/>
    </row>
    <row r="1302" spans="2:16" ht="15.75" hidden="1" x14ac:dyDescent="0.25">
      <c r="B1302" s="70" t="str">
        <f>B1297</f>
        <v xml:space="preserve">  </v>
      </c>
      <c r="C1302" s="133" t="s">
        <v>34</v>
      </c>
      <c r="D1302" s="133"/>
      <c r="E1302" s="133"/>
      <c r="F1302" s="133"/>
      <c r="H1302" s="14" t="s">
        <v>103</v>
      </c>
      <c r="J1302" s="86" t="str">
        <f>IFERROR(VLOOKUP(B1302,Calculations!$Z$10:$AB$448,3,FALSE),0)</f>
        <v xml:space="preserve">  </v>
      </c>
      <c r="K1302" s="86"/>
      <c r="M1302" s="14" t="s">
        <v>104</v>
      </c>
      <c r="O1302" s="86" t="str">
        <f>J1302</f>
        <v xml:space="preserve">  </v>
      </c>
      <c r="P1302" s="92"/>
    </row>
    <row r="1303" spans="2:16" ht="15.75" hidden="1" x14ac:dyDescent="0.25">
      <c r="B1303" s="74"/>
      <c r="C1303" s="133"/>
      <c r="D1303" s="133"/>
      <c r="E1303" s="133"/>
      <c r="F1303" s="133"/>
      <c r="H1303" s="77"/>
      <c r="I1303" s="14" t="s">
        <v>91</v>
      </c>
      <c r="J1303" s="86"/>
      <c r="K1303" s="86" t="str">
        <f>J1302</f>
        <v xml:space="preserve">  </v>
      </c>
      <c r="M1303" s="77"/>
      <c r="N1303" s="14" t="s">
        <v>91</v>
      </c>
      <c r="O1303" s="86"/>
      <c r="P1303" s="92" t="str">
        <f>O1302</f>
        <v xml:space="preserve">  </v>
      </c>
    </row>
    <row r="1304" spans="2:16" ht="15.75" hidden="1" x14ac:dyDescent="0.25">
      <c r="B1304" s="74"/>
      <c r="C1304" s="133"/>
      <c r="D1304" s="133"/>
      <c r="E1304" s="133"/>
      <c r="F1304" s="133"/>
      <c r="H1304" s="77"/>
      <c r="J1304" s="86"/>
      <c r="K1304" s="86"/>
      <c r="M1304" s="77"/>
      <c r="O1304" s="86"/>
      <c r="P1304" s="92"/>
    </row>
    <row r="1305" spans="2:16" ht="15.75" hidden="1" x14ac:dyDescent="0.25">
      <c r="B1305" s="74"/>
      <c r="C1305" s="81"/>
      <c r="D1305" s="81"/>
      <c r="E1305" s="81"/>
      <c r="F1305" s="81"/>
      <c r="H1305" s="77"/>
      <c r="J1305" s="86"/>
      <c r="K1305" s="86"/>
      <c r="M1305" s="77"/>
      <c r="O1305" s="86"/>
      <c r="P1305" s="92"/>
    </row>
    <row r="1306" spans="2:16" ht="15.75" hidden="1" x14ac:dyDescent="0.25">
      <c r="B1306" s="70" t="str">
        <f>B1302</f>
        <v xml:space="preserve">  </v>
      </c>
      <c r="C1306" s="14" t="s">
        <v>106</v>
      </c>
      <c r="E1306" s="86" t="str">
        <f>IFERROR(VLOOKUP(B1306,Calculations!$G$10:$W$448,17,FALSE),0)</f>
        <v xml:space="preserve">  </v>
      </c>
      <c r="F1306" s="86"/>
      <c r="H1306" s="133" t="s">
        <v>34</v>
      </c>
      <c r="I1306" s="133"/>
      <c r="J1306" s="133"/>
      <c r="K1306" s="133"/>
      <c r="M1306" s="14" t="s">
        <v>105</v>
      </c>
      <c r="O1306" s="86" t="str">
        <f>E1306</f>
        <v xml:space="preserve">  </v>
      </c>
      <c r="P1306" s="92"/>
    </row>
    <row r="1307" spans="2:16" ht="15.75" hidden="1" x14ac:dyDescent="0.25">
      <c r="B1307" s="75"/>
      <c r="C1307" s="82"/>
      <c r="D1307" s="76" t="s">
        <v>31</v>
      </c>
      <c r="E1307" s="89"/>
      <c r="F1307" s="89" t="str">
        <f>E1306</f>
        <v xml:space="preserve">  </v>
      </c>
      <c r="G1307" s="76"/>
      <c r="H1307" s="134"/>
      <c r="I1307" s="134"/>
      <c r="J1307" s="134"/>
      <c r="K1307" s="134"/>
      <c r="L1307" s="76"/>
      <c r="M1307" s="82"/>
      <c r="N1307" s="76" t="s">
        <v>31</v>
      </c>
      <c r="O1307" s="89"/>
      <c r="P1307" s="90" t="str">
        <f>O1306</f>
        <v xml:space="preserve">  </v>
      </c>
    </row>
    <row r="1308" spans="2:16" ht="15.75" hidden="1" x14ac:dyDescent="0.25">
      <c r="B1308" s="60" t="str">
        <f>IFERROR(IF(EOMONTH(B1306,1)&gt;Questionnaire!$I$9,"  ",EOMONTH(B1306,1)),"  ")</f>
        <v xml:space="preserve">  </v>
      </c>
      <c r="C1308" s="61" t="s">
        <v>32</v>
      </c>
      <c r="D1308" s="61"/>
      <c r="E1308" s="84">
        <f>IFERROR(-VLOOKUP(B1308,Calculations!$G$10:$N$448,8,FALSE),0)</f>
        <v>0</v>
      </c>
      <c r="F1308" s="84"/>
      <c r="G1308" s="61"/>
      <c r="H1308" s="61" t="s">
        <v>102</v>
      </c>
      <c r="I1308" s="61"/>
      <c r="J1308" s="84">
        <f>K1310</f>
        <v>0</v>
      </c>
      <c r="K1308" s="84"/>
      <c r="L1308" s="61"/>
      <c r="M1308" s="61" t="s">
        <v>102</v>
      </c>
      <c r="N1308" s="68"/>
      <c r="O1308" s="84">
        <f>J1308</f>
        <v>0</v>
      </c>
      <c r="P1308" s="91"/>
    </row>
    <row r="1309" spans="2:16" ht="15.75" hidden="1" x14ac:dyDescent="0.25">
      <c r="B1309" s="74"/>
      <c r="C1309" s="14" t="s">
        <v>33</v>
      </c>
      <c r="E1309" s="86" t="str">
        <f>IFERROR(VLOOKUP(B1308,Calculations!$G$10:$M$448,7,FALSE),0)</f>
        <v xml:space="preserve">  </v>
      </c>
      <c r="F1309" s="86"/>
      <c r="H1309" s="14" t="s">
        <v>35</v>
      </c>
      <c r="J1309" s="86" t="str">
        <f>K1311</f>
        <v xml:space="preserve">  </v>
      </c>
      <c r="K1309" s="86"/>
      <c r="M1309" s="14" t="s">
        <v>94</v>
      </c>
      <c r="N1309" s="73"/>
      <c r="O1309" s="86" t="str">
        <f>J1309</f>
        <v xml:space="preserve">  </v>
      </c>
      <c r="P1309" s="92"/>
    </row>
    <row r="1310" spans="2:16" ht="15.75" hidden="1" x14ac:dyDescent="0.25">
      <c r="B1310" s="74"/>
      <c r="C1310" s="73"/>
      <c r="D1310" s="14" t="s">
        <v>31</v>
      </c>
      <c r="E1310" s="86"/>
      <c r="F1310" s="86">
        <f>IFERROR(E1308+E1309,0)</f>
        <v>0</v>
      </c>
      <c r="H1310" s="73"/>
      <c r="I1310" s="14" t="s">
        <v>32</v>
      </c>
      <c r="J1310" s="86"/>
      <c r="K1310" s="86">
        <f>E1308</f>
        <v>0</v>
      </c>
      <c r="M1310" s="72"/>
      <c r="N1310" s="14" t="s">
        <v>31</v>
      </c>
      <c r="O1310" s="86"/>
      <c r="P1310" s="92">
        <f>F1310</f>
        <v>0</v>
      </c>
    </row>
    <row r="1311" spans="2:16" ht="15.75" hidden="1" x14ac:dyDescent="0.25">
      <c r="B1311" s="74"/>
      <c r="C1311" s="73"/>
      <c r="E1311" s="86"/>
      <c r="F1311" s="86"/>
      <c r="H1311" s="73"/>
      <c r="I1311" s="14" t="s">
        <v>33</v>
      </c>
      <c r="J1311" s="86"/>
      <c r="K1311" s="86" t="str">
        <f>E1309</f>
        <v xml:space="preserve">  </v>
      </c>
      <c r="M1311" s="72"/>
      <c r="N1311" s="73"/>
      <c r="O1311" s="86"/>
      <c r="P1311" s="92"/>
    </row>
    <row r="1312" spans="2:16" ht="15.75" hidden="1" x14ac:dyDescent="0.25">
      <c r="B1312" s="74"/>
      <c r="C1312" s="73"/>
      <c r="E1312" s="86"/>
      <c r="F1312" s="86"/>
      <c r="H1312" s="73"/>
      <c r="J1312" s="86"/>
      <c r="K1312" s="86"/>
      <c r="M1312" s="72"/>
      <c r="N1312" s="73"/>
      <c r="O1312" s="86"/>
      <c r="P1312" s="92"/>
    </row>
    <row r="1313" spans="2:16" ht="15.75" hidden="1" x14ac:dyDescent="0.25">
      <c r="B1313" s="70" t="str">
        <f>B1308</f>
        <v xml:space="preserve">  </v>
      </c>
      <c r="C1313" s="133" t="s">
        <v>34</v>
      </c>
      <c r="D1313" s="133"/>
      <c r="E1313" s="133"/>
      <c r="F1313" s="133"/>
      <c r="H1313" s="14" t="s">
        <v>103</v>
      </c>
      <c r="J1313" s="86" t="str">
        <f>IFERROR(VLOOKUP(B1313,Calculations!$Z$10:$AB$448,3,FALSE),0)</f>
        <v xml:space="preserve">  </v>
      </c>
      <c r="K1313" s="86"/>
      <c r="M1313" s="14" t="s">
        <v>104</v>
      </c>
      <c r="O1313" s="86" t="str">
        <f>J1313</f>
        <v xml:space="preserve">  </v>
      </c>
      <c r="P1313" s="92"/>
    </row>
    <row r="1314" spans="2:16" ht="15.75" hidden="1" x14ac:dyDescent="0.25">
      <c r="B1314" s="74"/>
      <c r="C1314" s="133"/>
      <c r="D1314" s="133"/>
      <c r="E1314" s="133"/>
      <c r="F1314" s="133"/>
      <c r="H1314" s="77"/>
      <c r="I1314" s="14" t="s">
        <v>91</v>
      </c>
      <c r="J1314" s="86"/>
      <c r="K1314" s="86" t="str">
        <f>J1313</f>
        <v xml:space="preserve">  </v>
      </c>
      <c r="M1314" s="77"/>
      <c r="N1314" s="14" t="s">
        <v>91</v>
      </c>
      <c r="O1314" s="86"/>
      <c r="P1314" s="92" t="str">
        <f>O1313</f>
        <v xml:space="preserve">  </v>
      </c>
    </row>
    <row r="1315" spans="2:16" ht="15.75" hidden="1" x14ac:dyDescent="0.25">
      <c r="B1315" s="74"/>
      <c r="C1315" s="133"/>
      <c r="D1315" s="133"/>
      <c r="E1315" s="133"/>
      <c r="F1315" s="133"/>
      <c r="H1315" s="77"/>
      <c r="J1315" s="86"/>
      <c r="K1315" s="86"/>
      <c r="M1315" s="77"/>
      <c r="O1315" s="86"/>
      <c r="P1315" s="92"/>
    </row>
    <row r="1316" spans="2:16" ht="15.75" hidden="1" x14ac:dyDescent="0.25">
      <c r="B1316" s="74"/>
      <c r="C1316" s="81"/>
      <c r="D1316" s="81"/>
      <c r="E1316" s="81"/>
      <c r="F1316" s="81"/>
      <c r="H1316" s="77"/>
      <c r="J1316" s="86"/>
      <c r="K1316" s="86"/>
      <c r="M1316" s="77"/>
      <c r="O1316" s="86"/>
      <c r="P1316" s="92"/>
    </row>
    <row r="1317" spans="2:16" ht="15.75" hidden="1" x14ac:dyDescent="0.25">
      <c r="B1317" s="70" t="str">
        <f>B1313</f>
        <v xml:space="preserve">  </v>
      </c>
      <c r="C1317" s="14" t="s">
        <v>106</v>
      </c>
      <c r="E1317" s="86" t="str">
        <f>IFERROR(VLOOKUP(B1317,Calculations!$G$10:$W$448,17,FALSE),0)</f>
        <v xml:space="preserve">  </v>
      </c>
      <c r="F1317" s="86"/>
      <c r="H1317" s="133" t="s">
        <v>34</v>
      </c>
      <c r="I1317" s="133"/>
      <c r="J1317" s="133"/>
      <c r="K1317" s="133"/>
      <c r="M1317" s="14" t="s">
        <v>105</v>
      </c>
      <c r="O1317" s="86" t="str">
        <f>E1317</f>
        <v xml:space="preserve">  </v>
      </c>
      <c r="P1317" s="92"/>
    </row>
    <row r="1318" spans="2:16" ht="15.75" hidden="1" x14ac:dyDescent="0.25">
      <c r="B1318" s="75"/>
      <c r="C1318" s="82"/>
      <c r="D1318" s="76" t="s">
        <v>31</v>
      </c>
      <c r="E1318" s="89"/>
      <c r="F1318" s="89" t="str">
        <f>E1317</f>
        <v xml:space="preserve">  </v>
      </c>
      <c r="G1318" s="76"/>
      <c r="H1318" s="134"/>
      <c r="I1318" s="134"/>
      <c r="J1318" s="134"/>
      <c r="K1318" s="134"/>
      <c r="L1318" s="76"/>
      <c r="M1318" s="82"/>
      <c r="N1318" s="76" t="s">
        <v>31</v>
      </c>
      <c r="O1318" s="89"/>
      <c r="P1318" s="90" t="str">
        <f>O1317</f>
        <v xml:space="preserve">  </v>
      </c>
    </row>
    <row r="1319" spans="2:16" ht="15.75" hidden="1" x14ac:dyDescent="0.25">
      <c r="B1319" s="60" t="str">
        <f>IFERROR(IF(EOMONTH(B1317,1)&gt;Questionnaire!$I$9,"  ",EOMONTH(B1317,1)),"  ")</f>
        <v xml:space="preserve">  </v>
      </c>
      <c r="C1319" s="61" t="s">
        <v>32</v>
      </c>
      <c r="D1319" s="61"/>
      <c r="E1319" s="84">
        <f>IFERROR(-VLOOKUP(B1319,Calculations!$G$10:$N$448,8,FALSE),0)</f>
        <v>0</v>
      </c>
      <c r="F1319" s="84"/>
      <c r="G1319" s="61"/>
      <c r="H1319" s="61" t="s">
        <v>102</v>
      </c>
      <c r="I1319" s="61"/>
      <c r="J1319" s="84">
        <f>K1321</f>
        <v>0</v>
      </c>
      <c r="K1319" s="84"/>
      <c r="L1319" s="61"/>
      <c r="M1319" s="61" t="s">
        <v>102</v>
      </c>
      <c r="N1319" s="68"/>
      <c r="O1319" s="84">
        <f>J1319</f>
        <v>0</v>
      </c>
      <c r="P1319" s="91"/>
    </row>
    <row r="1320" spans="2:16" ht="15.75" hidden="1" x14ac:dyDescent="0.25">
      <c r="B1320" s="74"/>
      <c r="C1320" s="14" t="s">
        <v>33</v>
      </c>
      <c r="E1320" s="86" t="str">
        <f>IFERROR(VLOOKUP(B1319,Calculations!$G$10:$M$448,7,FALSE),0)</f>
        <v xml:space="preserve">  </v>
      </c>
      <c r="F1320" s="86"/>
      <c r="H1320" s="14" t="s">
        <v>35</v>
      </c>
      <c r="J1320" s="86" t="str">
        <f>K1322</f>
        <v xml:space="preserve">  </v>
      </c>
      <c r="K1320" s="86"/>
      <c r="M1320" s="14" t="s">
        <v>94</v>
      </c>
      <c r="N1320" s="73"/>
      <c r="O1320" s="86" t="str">
        <f>J1320</f>
        <v xml:space="preserve">  </v>
      </c>
      <c r="P1320" s="92"/>
    </row>
    <row r="1321" spans="2:16" ht="15.75" hidden="1" x14ac:dyDescent="0.25">
      <c r="B1321" s="74"/>
      <c r="C1321" s="73"/>
      <c r="D1321" s="14" t="s">
        <v>31</v>
      </c>
      <c r="E1321" s="86"/>
      <c r="F1321" s="86">
        <f>IFERROR(E1319+E1320,0)</f>
        <v>0</v>
      </c>
      <c r="H1321" s="73"/>
      <c r="I1321" s="14" t="s">
        <v>32</v>
      </c>
      <c r="J1321" s="86"/>
      <c r="K1321" s="86">
        <f>E1319</f>
        <v>0</v>
      </c>
      <c r="M1321" s="72"/>
      <c r="N1321" s="14" t="s">
        <v>31</v>
      </c>
      <c r="O1321" s="86"/>
      <c r="P1321" s="92">
        <f>F1321</f>
        <v>0</v>
      </c>
    </row>
    <row r="1322" spans="2:16" ht="15.75" hidden="1" x14ac:dyDescent="0.25">
      <c r="B1322" s="74"/>
      <c r="C1322" s="73"/>
      <c r="E1322" s="86"/>
      <c r="F1322" s="86"/>
      <c r="H1322" s="73"/>
      <c r="I1322" s="14" t="s">
        <v>33</v>
      </c>
      <c r="J1322" s="86"/>
      <c r="K1322" s="86" t="str">
        <f>E1320</f>
        <v xml:space="preserve">  </v>
      </c>
      <c r="M1322" s="72"/>
      <c r="N1322" s="73"/>
      <c r="O1322" s="86"/>
      <c r="P1322" s="92"/>
    </row>
    <row r="1323" spans="2:16" ht="15.75" hidden="1" x14ac:dyDescent="0.25">
      <c r="B1323" s="74"/>
      <c r="C1323" s="73"/>
      <c r="E1323" s="86"/>
      <c r="F1323" s="86"/>
      <c r="H1323" s="73"/>
      <c r="J1323" s="86"/>
      <c r="K1323" s="86"/>
      <c r="M1323" s="72"/>
      <c r="N1323" s="73"/>
      <c r="O1323" s="86"/>
      <c r="P1323" s="92"/>
    </row>
    <row r="1324" spans="2:16" ht="15.75" hidden="1" x14ac:dyDescent="0.25">
      <c r="B1324" s="70" t="str">
        <f>B1319</f>
        <v xml:space="preserve">  </v>
      </c>
      <c r="C1324" s="133" t="s">
        <v>34</v>
      </c>
      <c r="D1324" s="133"/>
      <c r="E1324" s="133"/>
      <c r="F1324" s="133"/>
      <c r="H1324" s="14" t="s">
        <v>103</v>
      </c>
      <c r="J1324" s="86" t="str">
        <f>IFERROR(VLOOKUP(B1324,Calculations!$Z$10:$AB$448,3,FALSE),0)</f>
        <v xml:space="preserve">  </v>
      </c>
      <c r="K1324" s="86"/>
      <c r="M1324" s="14" t="s">
        <v>104</v>
      </c>
      <c r="O1324" s="86" t="str">
        <f>J1324</f>
        <v xml:space="preserve">  </v>
      </c>
      <c r="P1324" s="92"/>
    </row>
    <row r="1325" spans="2:16" ht="15.75" hidden="1" x14ac:dyDescent="0.25">
      <c r="B1325" s="74"/>
      <c r="C1325" s="133"/>
      <c r="D1325" s="133"/>
      <c r="E1325" s="133"/>
      <c r="F1325" s="133"/>
      <c r="H1325" s="77"/>
      <c r="I1325" s="14" t="s">
        <v>91</v>
      </c>
      <c r="J1325" s="86"/>
      <c r="K1325" s="86" t="str">
        <f>J1324</f>
        <v xml:space="preserve">  </v>
      </c>
      <c r="M1325" s="77"/>
      <c r="N1325" s="14" t="s">
        <v>91</v>
      </c>
      <c r="O1325" s="86"/>
      <c r="P1325" s="92" t="str">
        <f>O1324</f>
        <v xml:space="preserve">  </v>
      </c>
    </row>
    <row r="1326" spans="2:16" ht="15.75" hidden="1" x14ac:dyDescent="0.25">
      <c r="B1326" s="74"/>
      <c r="C1326" s="133"/>
      <c r="D1326" s="133"/>
      <c r="E1326" s="133"/>
      <c r="F1326" s="133"/>
      <c r="H1326" s="77"/>
      <c r="J1326" s="86"/>
      <c r="K1326" s="86"/>
      <c r="M1326" s="77"/>
      <c r="O1326" s="86"/>
      <c r="P1326" s="92"/>
    </row>
    <row r="1327" spans="2:16" ht="15.75" hidden="1" x14ac:dyDescent="0.25">
      <c r="B1327" s="74"/>
      <c r="C1327" s="81"/>
      <c r="D1327" s="81"/>
      <c r="E1327" s="81"/>
      <c r="F1327" s="81"/>
      <c r="H1327" s="77"/>
      <c r="J1327" s="86"/>
      <c r="K1327" s="86"/>
      <c r="M1327" s="77"/>
      <c r="O1327" s="86"/>
      <c r="P1327" s="92"/>
    </row>
    <row r="1328" spans="2:16" ht="15.75" hidden="1" x14ac:dyDescent="0.25">
      <c r="B1328" s="70" t="str">
        <f>B1324</f>
        <v xml:space="preserve">  </v>
      </c>
      <c r="C1328" s="14" t="s">
        <v>106</v>
      </c>
      <c r="E1328" s="86" t="str">
        <f>IFERROR(VLOOKUP(B1328,Calculations!$G$10:$W$448,17,FALSE),0)</f>
        <v xml:space="preserve">  </v>
      </c>
      <c r="F1328" s="86"/>
      <c r="H1328" s="133" t="s">
        <v>34</v>
      </c>
      <c r="I1328" s="133"/>
      <c r="J1328" s="133"/>
      <c r="K1328" s="133"/>
      <c r="M1328" s="14" t="s">
        <v>105</v>
      </c>
      <c r="O1328" s="86" t="str">
        <f>E1328</f>
        <v xml:space="preserve">  </v>
      </c>
      <c r="P1328" s="92"/>
    </row>
    <row r="1329" spans="2:16" ht="15.75" hidden="1" x14ac:dyDescent="0.25">
      <c r="B1329" s="75"/>
      <c r="C1329" s="82"/>
      <c r="D1329" s="76" t="s">
        <v>31</v>
      </c>
      <c r="E1329" s="89"/>
      <c r="F1329" s="89" t="str">
        <f>E1328</f>
        <v xml:space="preserve">  </v>
      </c>
      <c r="G1329" s="76"/>
      <c r="H1329" s="134"/>
      <c r="I1329" s="134"/>
      <c r="J1329" s="134"/>
      <c r="K1329" s="134"/>
      <c r="L1329" s="76"/>
      <c r="M1329" s="82"/>
      <c r="N1329" s="76" t="s">
        <v>31</v>
      </c>
      <c r="O1329" s="89"/>
      <c r="P1329" s="90" t="str">
        <f>O1328</f>
        <v xml:space="preserve">  </v>
      </c>
    </row>
    <row r="1330" spans="2:16" ht="15.75" hidden="1" x14ac:dyDescent="0.25">
      <c r="B1330" s="60" t="str">
        <f>IFERROR(IF(EOMONTH(B1328,1)&gt;Questionnaire!$I$9,"  ",EOMONTH(B1328,1)),"  ")</f>
        <v xml:space="preserve">  </v>
      </c>
      <c r="C1330" s="61" t="s">
        <v>32</v>
      </c>
      <c r="D1330" s="61"/>
      <c r="E1330" s="84">
        <f>IFERROR(-VLOOKUP(B1330,Calculations!$G$10:$N$448,8,FALSE),0)</f>
        <v>0</v>
      </c>
      <c r="F1330" s="84"/>
      <c r="G1330" s="61"/>
      <c r="H1330" s="61" t="s">
        <v>102</v>
      </c>
      <c r="I1330" s="61"/>
      <c r="J1330" s="84">
        <f>K1332</f>
        <v>0</v>
      </c>
      <c r="K1330" s="84"/>
      <c r="L1330" s="61"/>
      <c r="M1330" s="61" t="s">
        <v>102</v>
      </c>
      <c r="N1330" s="68"/>
      <c r="O1330" s="84">
        <f>J1330</f>
        <v>0</v>
      </c>
      <c r="P1330" s="91"/>
    </row>
    <row r="1331" spans="2:16" ht="15.75" hidden="1" x14ac:dyDescent="0.25">
      <c r="B1331" s="74"/>
      <c r="C1331" s="14" t="s">
        <v>33</v>
      </c>
      <c r="E1331" s="86" t="str">
        <f>IFERROR(VLOOKUP(B1330,Calculations!$G$10:$M$448,7,FALSE),0)</f>
        <v xml:space="preserve">  </v>
      </c>
      <c r="F1331" s="86"/>
      <c r="H1331" s="14" t="s">
        <v>35</v>
      </c>
      <c r="J1331" s="86" t="str">
        <f>K1333</f>
        <v xml:space="preserve">  </v>
      </c>
      <c r="K1331" s="86"/>
      <c r="M1331" s="14" t="s">
        <v>94</v>
      </c>
      <c r="N1331" s="73"/>
      <c r="O1331" s="86" t="str">
        <f>J1331</f>
        <v xml:space="preserve">  </v>
      </c>
      <c r="P1331" s="92"/>
    </row>
    <row r="1332" spans="2:16" ht="15.75" hidden="1" x14ac:dyDescent="0.25">
      <c r="B1332" s="74"/>
      <c r="C1332" s="73"/>
      <c r="D1332" s="14" t="s">
        <v>31</v>
      </c>
      <c r="E1332" s="86"/>
      <c r="F1332" s="86">
        <f>IFERROR(E1330+E1331,0)</f>
        <v>0</v>
      </c>
      <c r="H1332" s="73"/>
      <c r="I1332" s="14" t="s">
        <v>32</v>
      </c>
      <c r="J1332" s="86"/>
      <c r="K1332" s="86">
        <f>E1330</f>
        <v>0</v>
      </c>
      <c r="M1332" s="72"/>
      <c r="N1332" s="14" t="s">
        <v>31</v>
      </c>
      <c r="O1332" s="86"/>
      <c r="P1332" s="92">
        <f>F1332</f>
        <v>0</v>
      </c>
    </row>
    <row r="1333" spans="2:16" ht="15.75" hidden="1" x14ac:dyDescent="0.25">
      <c r="B1333" s="74"/>
      <c r="C1333" s="73"/>
      <c r="E1333" s="86"/>
      <c r="F1333" s="86"/>
      <c r="H1333" s="73"/>
      <c r="I1333" s="14" t="s">
        <v>33</v>
      </c>
      <c r="J1333" s="86"/>
      <c r="K1333" s="86" t="str">
        <f>E1331</f>
        <v xml:space="preserve">  </v>
      </c>
      <c r="M1333" s="72"/>
      <c r="N1333" s="73"/>
      <c r="O1333" s="86"/>
      <c r="P1333" s="92"/>
    </row>
    <row r="1334" spans="2:16" ht="15.75" hidden="1" x14ac:dyDescent="0.25">
      <c r="B1334" s="74"/>
      <c r="C1334" s="73"/>
      <c r="E1334" s="86"/>
      <c r="F1334" s="86"/>
      <c r="H1334" s="73"/>
      <c r="J1334" s="86"/>
      <c r="K1334" s="86"/>
      <c r="M1334" s="72"/>
      <c r="N1334" s="73"/>
      <c r="O1334" s="86"/>
      <c r="P1334" s="92"/>
    </row>
    <row r="1335" spans="2:16" ht="15.75" hidden="1" x14ac:dyDescent="0.25">
      <c r="B1335" s="70" t="str">
        <f>B1330</f>
        <v xml:space="preserve">  </v>
      </c>
      <c r="C1335" s="133" t="s">
        <v>34</v>
      </c>
      <c r="D1335" s="133"/>
      <c r="E1335" s="133"/>
      <c r="F1335" s="133"/>
      <c r="H1335" s="14" t="s">
        <v>103</v>
      </c>
      <c r="J1335" s="86" t="str">
        <f>IFERROR(VLOOKUP(B1335,Calculations!$Z$10:$AB$448,3,FALSE),0)</f>
        <v xml:space="preserve">  </v>
      </c>
      <c r="K1335" s="86"/>
      <c r="M1335" s="14" t="s">
        <v>104</v>
      </c>
      <c r="O1335" s="86" t="str">
        <f>J1335</f>
        <v xml:space="preserve">  </v>
      </c>
      <c r="P1335" s="92"/>
    </row>
    <row r="1336" spans="2:16" ht="15.75" hidden="1" x14ac:dyDescent="0.25">
      <c r="B1336" s="74"/>
      <c r="C1336" s="133"/>
      <c r="D1336" s="133"/>
      <c r="E1336" s="133"/>
      <c r="F1336" s="133"/>
      <c r="H1336" s="77"/>
      <c r="I1336" s="14" t="s">
        <v>91</v>
      </c>
      <c r="J1336" s="86"/>
      <c r="K1336" s="86" t="str">
        <f>J1335</f>
        <v xml:space="preserve">  </v>
      </c>
      <c r="M1336" s="77"/>
      <c r="N1336" s="14" t="s">
        <v>91</v>
      </c>
      <c r="O1336" s="86"/>
      <c r="P1336" s="92" t="str">
        <f>O1335</f>
        <v xml:space="preserve">  </v>
      </c>
    </row>
    <row r="1337" spans="2:16" ht="15.75" hidden="1" x14ac:dyDescent="0.25">
      <c r="B1337" s="74"/>
      <c r="C1337" s="133"/>
      <c r="D1337" s="133"/>
      <c r="E1337" s="133"/>
      <c r="F1337" s="133"/>
      <c r="H1337" s="77"/>
      <c r="J1337" s="86"/>
      <c r="K1337" s="86"/>
      <c r="M1337" s="77"/>
      <c r="O1337" s="86"/>
      <c r="P1337" s="92"/>
    </row>
    <row r="1338" spans="2:16" ht="15.75" hidden="1" x14ac:dyDescent="0.25">
      <c r="B1338" s="74"/>
      <c r="C1338" s="81"/>
      <c r="D1338" s="81"/>
      <c r="E1338" s="81"/>
      <c r="F1338" s="81"/>
      <c r="H1338" s="77"/>
      <c r="J1338" s="86"/>
      <c r="K1338" s="86"/>
      <c r="M1338" s="77"/>
      <c r="O1338" s="86"/>
      <c r="P1338" s="92"/>
    </row>
    <row r="1339" spans="2:16" ht="15.75" hidden="1" x14ac:dyDescent="0.25">
      <c r="B1339" s="70" t="str">
        <f>B1335</f>
        <v xml:space="preserve">  </v>
      </c>
      <c r="C1339" s="14" t="s">
        <v>106</v>
      </c>
      <c r="E1339" s="86" t="str">
        <f>IFERROR(VLOOKUP(B1339,Calculations!$G$10:$W$448,17,FALSE),0)</f>
        <v xml:space="preserve">  </v>
      </c>
      <c r="F1339" s="86"/>
      <c r="H1339" s="133" t="s">
        <v>34</v>
      </c>
      <c r="I1339" s="133"/>
      <c r="J1339" s="133"/>
      <c r="K1339" s="133"/>
      <c r="M1339" s="14" t="s">
        <v>105</v>
      </c>
      <c r="O1339" s="86" t="str">
        <f>E1339</f>
        <v xml:space="preserve">  </v>
      </c>
      <c r="P1339" s="92"/>
    </row>
    <row r="1340" spans="2:16" ht="15.75" hidden="1" x14ac:dyDescent="0.25">
      <c r="B1340" s="75"/>
      <c r="C1340" s="82"/>
      <c r="D1340" s="76" t="s">
        <v>31</v>
      </c>
      <c r="E1340" s="89"/>
      <c r="F1340" s="89" t="str">
        <f>E1339</f>
        <v xml:space="preserve">  </v>
      </c>
      <c r="G1340" s="76"/>
      <c r="H1340" s="134"/>
      <c r="I1340" s="134"/>
      <c r="J1340" s="134"/>
      <c r="K1340" s="134"/>
      <c r="L1340" s="76"/>
      <c r="M1340" s="82"/>
      <c r="N1340" s="76" t="s">
        <v>31</v>
      </c>
      <c r="O1340" s="89"/>
      <c r="P1340" s="90" t="str">
        <f>O1339</f>
        <v xml:space="preserve">  </v>
      </c>
    </row>
    <row r="1341" spans="2:16" ht="15.75" hidden="1" x14ac:dyDescent="0.25">
      <c r="B1341" s="60" t="str">
        <f>IFERROR(IF(EOMONTH(B1339,1)&gt;Questionnaire!$I$9,"  ",EOMONTH(B1339,1)),"  ")</f>
        <v xml:space="preserve">  </v>
      </c>
      <c r="C1341" s="61" t="s">
        <v>32</v>
      </c>
      <c r="D1341" s="61"/>
      <c r="E1341" s="84">
        <f>IFERROR(-VLOOKUP(B1341,Calculations!$G$10:$N$448,8,FALSE),0)</f>
        <v>0</v>
      </c>
      <c r="F1341" s="84"/>
      <c r="G1341" s="61"/>
      <c r="H1341" s="61" t="s">
        <v>102</v>
      </c>
      <c r="I1341" s="61"/>
      <c r="J1341" s="84">
        <f>K1343</f>
        <v>0</v>
      </c>
      <c r="K1341" s="84"/>
      <c r="L1341" s="61"/>
      <c r="M1341" s="61" t="s">
        <v>102</v>
      </c>
      <c r="N1341" s="68"/>
      <c r="O1341" s="84">
        <f>J1341</f>
        <v>0</v>
      </c>
      <c r="P1341" s="91"/>
    </row>
    <row r="1342" spans="2:16" ht="15.75" hidden="1" x14ac:dyDescent="0.25">
      <c r="B1342" s="74"/>
      <c r="C1342" s="14" t="s">
        <v>33</v>
      </c>
      <c r="E1342" s="86" t="str">
        <f>IFERROR(VLOOKUP(B1341,Calculations!$G$10:$M$448,7,FALSE),0)</f>
        <v xml:space="preserve">  </v>
      </c>
      <c r="F1342" s="86"/>
      <c r="H1342" s="14" t="s">
        <v>35</v>
      </c>
      <c r="J1342" s="86" t="str">
        <f>K1344</f>
        <v xml:space="preserve">  </v>
      </c>
      <c r="K1342" s="86"/>
      <c r="M1342" s="14" t="s">
        <v>94</v>
      </c>
      <c r="N1342" s="73"/>
      <c r="O1342" s="86" t="str">
        <f>J1342</f>
        <v xml:space="preserve">  </v>
      </c>
      <c r="P1342" s="92"/>
    </row>
    <row r="1343" spans="2:16" ht="15.75" hidden="1" x14ac:dyDescent="0.25">
      <c r="B1343" s="74"/>
      <c r="C1343" s="73"/>
      <c r="D1343" s="14" t="s">
        <v>31</v>
      </c>
      <c r="E1343" s="86"/>
      <c r="F1343" s="86">
        <f>IFERROR(E1341+E1342,0)</f>
        <v>0</v>
      </c>
      <c r="H1343" s="73"/>
      <c r="I1343" s="14" t="s">
        <v>32</v>
      </c>
      <c r="J1343" s="86"/>
      <c r="K1343" s="86">
        <f>E1341</f>
        <v>0</v>
      </c>
      <c r="M1343" s="72"/>
      <c r="N1343" s="14" t="s">
        <v>31</v>
      </c>
      <c r="O1343" s="86"/>
      <c r="P1343" s="92">
        <f>F1343</f>
        <v>0</v>
      </c>
    </row>
    <row r="1344" spans="2:16" ht="15.75" hidden="1" x14ac:dyDescent="0.25">
      <c r="B1344" s="74"/>
      <c r="C1344" s="73"/>
      <c r="E1344" s="86"/>
      <c r="F1344" s="86"/>
      <c r="H1344" s="73"/>
      <c r="I1344" s="14" t="s">
        <v>33</v>
      </c>
      <c r="J1344" s="86"/>
      <c r="K1344" s="86" t="str">
        <f>E1342</f>
        <v xml:space="preserve">  </v>
      </c>
      <c r="M1344" s="72"/>
      <c r="N1344" s="73"/>
      <c r="O1344" s="86"/>
      <c r="P1344" s="92"/>
    </row>
    <row r="1345" spans="2:16" ht="15.75" hidden="1" x14ac:dyDescent="0.25">
      <c r="B1345" s="74"/>
      <c r="C1345" s="73"/>
      <c r="E1345" s="86"/>
      <c r="F1345" s="86"/>
      <c r="H1345" s="73"/>
      <c r="J1345" s="86"/>
      <c r="K1345" s="86"/>
      <c r="M1345" s="72"/>
      <c r="N1345" s="73"/>
      <c r="O1345" s="86"/>
      <c r="P1345" s="92"/>
    </row>
    <row r="1346" spans="2:16" ht="15.75" hidden="1" x14ac:dyDescent="0.25">
      <c r="B1346" s="70" t="str">
        <f>B1341</f>
        <v xml:space="preserve">  </v>
      </c>
      <c r="C1346" s="133" t="s">
        <v>34</v>
      </c>
      <c r="D1346" s="133"/>
      <c r="E1346" s="133"/>
      <c r="F1346" s="133"/>
      <c r="H1346" s="14" t="s">
        <v>103</v>
      </c>
      <c r="J1346" s="86" t="str">
        <f>IFERROR(VLOOKUP(B1346,Calculations!$Z$10:$AB$448,3,FALSE),0)</f>
        <v xml:space="preserve">  </v>
      </c>
      <c r="K1346" s="86"/>
      <c r="M1346" s="14" t="s">
        <v>104</v>
      </c>
      <c r="O1346" s="86" t="str">
        <f>J1346</f>
        <v xml:space="preserve">  </v>
      </c>
      <c r="P1346" s="92"/>
    </row>
    <row r="1347" spans="2:16" ht="15.75" hidden="1" x14ac:dyDescent="0.25">
      <c r="B1347" s="74"/>
      <c r="C1347" s="133"/>
      <c r="D1347" s="133"/>
      <c r="E1347" s="133"/>
      <c r="F1347" s="133"/>
      <c r="H1347" s="77"/>
      <c r="I1347" s="14" t="s">
        <v>91</v>
      </c>
      <c r="J1347" s="86"/>
      <c r="K1347" s="86" t="str">
        <f>J1346</f>
        <v xml:space="preserve">  </v>
      </c>
      <c r="M1347" s="77"/>
      <c r="N1347" s="14" t="s">
        <v>91</v>
      </c>
      <c r="O1347" s="86"/>
      <c r="P1347" s="92" t="str">
        <f>O1346</f>
        <v xml:space="preserve">  </v>
      </c>
    </row>
    <row r="1348" spans="2:16" ht="15.75" hidden="1" x14ac:dyDescent="0.25">
      <c r="B1348" s="74"/>
      <c r="C1348" s="133"/>
      <c r="D1348" s="133"/>
      <c r="E1348" s="133"/>
      <c r="F1348" s="133"/>
      <c r="H1348" s="77"/>
      <c r="J1348" s="86"/>
      <c r="K1348" s="86"/>
      <c r="M1348" s="77"/>
      <c r="O1348" s="86"/>
      <c r="P1348" s="92"/>
    </row>
    <row r="1349" spans="2:16" ht="15.75" hidden="1" x14ac:dyDescent="0.25">
      <c r="B1349" s="74"/>
      <c r="C1349" s="81"/>
      <c r="D1349" s="81"/>
      <c r="E1349" s="81"/>
      <c r="F1349" s="81"/>
      <c r="H1349" s="77"/>
      <c r="J1349" s="86"/>
      <c r="K1349" s="86"/>
      <c r="M1349" s="77"/>
      <c r="O1349" s="86"/>
      <c r="P1349" s="92"/>
    </row>
    <row r="1350" spans="2:16" ht="15.75" hidden="1" x14ac:dyDescent="0.25">
      <c r="B1350" s="70" t="str">
        <f>B1346</f>
        <v xml:space="preserve">  </v>
      </c>
      <c r="C1350" s="14" t="s">
        <v>106</v>
      </c>
      <c r="E1350" s="86" t="str">
        <f>IFERROR(VLOOKUP(B1350,Calculations!$G$10:$W$448,17,FALSE),0)</f>
        <v xml:space="preserve">  </v>
      </c>
      <c r="F1350" s="86"/>
      <c r="H1350" s="133" t="s">
        <v>34</v>
      </c>
      <c r="I1350" s="133"/>
      <c r="J1350" s="133"/>
      <c r="K1350" s="133"/>
      <c r="M1350" s="14" t="s">
        <v>105</v>
      </c>
      <c r="O1350" s="86" t="str">
        <f>E1350</f>
        <v xml:space="preserve">  </v>
      </c>
      <c r="P1350" s="92"/>
    </row>
    <row r="1351" spans="2:16" ht="15.75" hidden="1" x14ac:dyDescent="0.25">
      <c r="B1351" s="75"/>
      <c r="C1351" s="82"/>
      <c r="D1351" s="76" t="s">
        <v>31</v>
      </c>
      <c r="E1351" s="89"/>
      <c r="F1351" s="89" t="str">
        <f>E1350</f>
        <v xml:space="preserve">  </v>
      </c>
      <c r="G1351" s="76"/>
      <c r="H1351" s="134"/>
      <c r="I1351" s="134"/>
      <c r="J1351" s="134"/>
      <c r="K1351" s="134"/>
      <c r="L1351" s="76"/>
      <c r="M1351" s="82"/>
      <c r="N1351" s="76" t="s">
        <v>31</v>
      </c>
      <c r="O1351" s="89"/>
      <c r="P1351" s="90" t="str">
        <f>O1350</f>
        <v xml:space="preserve">  </v>
      </c>
    </row>
    <row r="1352" spans="2:16" ht="15.75" hidden="1" x14ac:dyDescent="0.25">
      <c r="B1352" s="60" t="str">
        <f>IFERROR(IF(EOMONTH(B1350,1)&gt;Questionnaire!$I$9,"  ",EOMONTH(B1350,1)),"  ")</f>
        <v xml:space="preserve">  </v>
      </c>
      <c r="C1352" s="61" t="s">
        <v>32</v>
      </c>
      <c r="D1352" s="61"/>
      <c r="E1352" s="84">
        <f>IFERROR(-VLOOKUP(B1352,Calculations!$G$10:$N$448,8,FALSE),0)</f>
        <v>0</v>
      </c>
      <c r="F1352" s="84"/>
      <c r="G1352" s="61"/>
      <c r="H1352" s="61" t="s">
        <v>102</v>
      </c>
      <c r="I1352" s="61"/>
      <c r="J1352" s="84">
        <f>K1354</f>
        <v>0</v>
      </c>
      <c r="K1352" s="84"/>
      <c r="L1352" s="61"/>
      <c r="M1352" s="61" t="s">
        <v>102</v>
      </c>
      <c r="N1352" s="68"/>
      <c r="O1352" s="84">
        <f>J1352</f>
        <v>0</v>
      </c>
      <c r="P1352" s="91"/>
    </row>
    <row r="1353" spans="2:16" ht="15.75" hidden="1" x14ac:dyDescent="0.25">
      <c r="B1353" s="74"/>
      <c r="C1353" s="14" t="s">
        <v>33</v>
      </c>
      <c r="E1353" s="86" t="str">
        <f>IFERROR(VLOOKUP(B1352,Calculations!$G$10:$M$448,7,FALSE),0)</f>
        <v xml:space="preserve">  </v>
      </c>
      <c r="F1353" s="86"/>
      <c r="H1353" s="14" t="s">
        <v>35</v>
      </c>
      <c r="J1353" s="86" t="str">
        <f>K1355</f>
        <v xml:space="preserve">  </v>
      </c>
      <c r="K1353" s="86"/>
      <c r="M1353" s="14" t="s">
        <v>94</v>
      </c>
      <c r="N1353" s="73"/>
      <c r="O1353" s="86" t="str">
        <f>J1353</f>
        <v xml:space="preserve">  </v>
      </c>
      <c r="P1353" s="92"/>
    </row>
    <row r="1354" spans="2:16" ht="15.75" hidden="1" x14ac:dyDescent="0.25">
      <c r="B1354" s="74"/>
      <c r="C1354" s="73"/>
      <c r="D1354" s="14" t="s">
        <v>31</v>
      </c>
      <c r="E1354" s="86"/>
      <c r="F1354" s="86">
        <f>IFERROR(E1352+E1353,0)</f>
        <v>0</v>
      </c>
      <c r="H1354" s="73"/>
      <c r="I1354" s="14" t="s">
        <v>32</v>
      </c>
      <c r="J1354" s="86"/>
      <c r="K1354" s="86">
        <f>E1352</f>
        <v>0</v>
      </c>
      <c r="M1354" s="72"/>
      <c r="N1354" s="14" t="s">
        <v>31</v>
      </c>
      <c r="O1354" s="86"/>
      <c r="P1354" s="92">
        <f>F1354</f>
        <v>0</v>
      </c>
    </row>
    <row r="1355" spans="2:16" ht="15.75" hidden="1" x14ac:dyDescent="0.25">
      <c r="B1355" s="74"/>
      <c r="C1355" s="73"/>
      <c r="E1355" s="86"/>
      <c r="F1355" s="86"/>
      <c r="H1355" s="73"/>
      <c r="I1355" s="14" t="s">
        <v>33</v>
      </c>
      <c r="J1355" s="86"/>
      <c r="K1355" s="86" t="str">
        <f>E1353</f>
        <v xml:space="preserve">  </v>
      </c>
      <c r="M1355" s="72"/>
      <c r="N1355" s="73"/>
      <c r="O1355" s="86"/>
      <c r="P1355" s="92"/>
    </row>
    <row r="1356" spans="2:16" ht="15.75" hidden="1" x14ac:dyDescent="0.25">
      <c r="B1356" s="74"/>
      <c r="C1356" s="73"/>
      <c r="E1356" s="86"/>
      <c r="F1356" s="86"/>
      <c r="H1356" s="73"/>
      <c r="J1356" s="86"/>
      <c r="K1356" s="86"/>
      <c r="M1356" s="72"/>
      <c r="N1356" s="73"/>
      <c r="O1356" s="86"/>
      <c r="P1356" s="92"/>
    </row>
    <row r="1357" spans="2:16" ht="15.75" hidden="1" x14ac:dyDescent="0.25">
      <c r="B1357" s="70" t="str">
        <f>B1352</f>
        <v xml:space="preserve">  </v>
      </c>
      <c r="C1357" s="133" t="s">
        <v>34</v>
      </c>
      <c r="D1357" s="133"/>
      <c r="E1357" s="133"/>
      <c r="F1357" s="133"/>
      <c r="H1357" s="14" t="s">
        <v>103</v>
      </c>
      <c r="J1357" s="86" t="str">
        <f>IFERROR(VLOOKUP(B1357,Calculations!$Z$10:$AB$448,3,FALSE),0)</f>
        <v xml:space="preserve">  </v>
      </c>
      <c r="K1357" s="86"/>
      <c r="M1357" s="14" t="s">
        <v>104</v>
      </c>
      <c r="O1357" s="86" t="str">
        <f>J1357</f>
        <v xml:space="preserve">  </v>
      </c>
      <c r="P1357" s="92"/>
    </row>
    <row r="1358" spans="2:16" ht="15.75" hidden="1" x14ac:dyDescent="0.25">
      <c r="B1358" s="74"/>
      <c r="C1358" s="133"/>
      <c r="D1358" s="133"/>
      <c r="E1358" s="133"/>
      <c r="F1358" s="133"/>
      <c r="H1358" s="77"/>
      <c r="I1358" s="14" t="s">
        <v>91</v>
      </c>
      <c r="J1358" s="86"/>
      <c r="K1358" s="86" t="str">
        <f>J1357</f>
        <v xml:space="preserve">  </v>
      </c>
      <c r="M1358" s="77"/>
      <c r="N1358" s="14" t="s">
        <v>91</v>
      </c>
      <c r="O1358" s="86"/>
      <c r="P1358" s="92" t="str">
        <f>O1357</f>
        <v xml:space="preserve">  </v>
      </c>
    </row>
    <row r="1359" spans="2:16" ht="15.75" hidden="1" x14ac:dyDescent="0.25">
      <c r="B1359" s="74"/>
      <c r="C1359" s="133"/>
      <c r="D1359" s="133"/>
      <c r="E1359" s="133"/>
      <c r="F1359" s="133"/>
      <c r="H1359" s="77"/>
      <c r="J1359" s="86"/>
      <c r="K1359" s="86"/>
      <c r="M1359" s="77"/>
      <c r="O1359" s="86"/>
      <c r="P1359" s="92"/>
    </row>
    <row r="1360" spans="2:16" ht="15.75" hidden="1" x14ac:dyDescent="0.25">
      <c r="B1360" s="74"/>
      <c r="C1360" s="81"/>
      <c r="D1360" s="81"/>
      <c r="E1360" s="81"/>
      <c r="F1360" s="81"/>
      <c r="H1360" s="77"/>
      <c r="J1360" s="86"/>
      <c r="K1360" s="86"/>
      <c r="M1360" s="77"/>
      <c r="O1360" s="86"/>
      <c r="P1360" s="92"/>
    </row>
    <row r="1361" spans="2:16" ht="15.75" hidden="1" x14ac:dyDescent="0.25">
      <c r="B1361" s="70" t="str">
        <f>B1357</f>
        <v xml:space="preserve">  </v>
      </c>
      <c r="C1361" s="14" t="s">
        <v>106</v>
      </c>
      <c r="E1361" s="86" t="str">
        <f>IFERROR(VLOOKUP(B1361,Calculations!$G$10:$W$448,17,FALSE),0)</f>
        <v xml:space="preserve">  </v>
      </c>
      <c r="F1361" s="86"/>
      <c r="H1361" s="133" t="s">
        <v>34</v>
      </c>
      <c r="I1361" s="133"/>
      <c r="J1361" s="133"/>
      <c r="K1361" s="133"/>
      <c r="M1361" s="14" t="s">
        <v>105</v>
      </c>
      <c r="O1361" s="86" t="str">
        <f>E1361</f>
        <v xml:space="preserve">  </v>
      </c>
      <c r="P1361" s="92"/>
    </row>
    <row r="1362" spans="2:16" ht="15.75" hidden="1" x14ac:dyDescent="0.25">
      <c r="B1362" s="75"/>
      <c r="C1362" s="82"/>
      <c r="D1362" s="76" t="s">
        <v>31</v>
      </c>
      <c r="E1362" s="89"/>
      <c r="F1362" s="89" t="str">
        <f>E1361</f>
        <v xml:space="preserve">  </v>
      </c>
      <c r="G1362" s="76"/>
      <c r="H1362" s="134"/>
      <c r="I1362" s="134"/>
      <c r="J1362" s="134"/>
      <c r="K1362" s="134"/>
      <c r="L1362" s="76"/>
      <c r="M1362" s="82"/>
      <c r="N1362" s="76" t="s">
        <v>31</v>
      </c>
      <c r="O1362" s="89"/>
      <c r="P1362" s="90" t="str">
        <f>O1361</f>
        <v xml:space="preserve">  </v>
      </c>
    </row>
    <row r="1363" spans="2:16" ht="15.75" hidden="1" x14ac:dyDescent="0.25">
      <c r="B1363" s="60" t="str">
        <f>IFERROR(IF(EOMONTH(B1361,1)&gt;Questionnaire!$I$9,"  ",EOMONTH(B1361,1)),"  ")</f>
        <v xml:space="preserve">  </v>
      </c>
      <c r="C1363" s="61" t="s">
        <v>32</v>
      </c>
      <c r="D1363" s="61"/>
      <c r="E1363" s="84">
        <f>IFERROR(-VLOOKUP(B1363,Calculations!$G$10:$N$448,8,FALSE),0)</f>
        <v>0</v>
      </c>
      <c r="F1363" s="84"/>
      <c r="G1363" s="61"/>
      <c r="H1363" s="61" t="s">
        <v>102</v>
      </c>
      <c r="I1363" s="61"/>
      <c r="J1363" s="84">
        <f>K1365</f>
        <v>0</v>
      </c>
      <c r="K1363" s="84"/>
      <c r="L1363" s="61"/>
      <c r="M1363" s="61" t="s">
        <v>102</v>
      </c>
      <c r="N1363" s="68"/>
      <c r="O1363" s="84">
        <f>J1363</f>
        <v>0</v>
      </c>
      <c r="P1363" s="91"/>
    </row>
    <row r="1364" spans="2:16" ht="15.75" hidden="1" x14ac:dyDescent="0.25">
      <c r="B1364" s="74"/>
      <c r="C1364" s="14" t="s">
        <v>33</v>
      </c>
      <c r="E1364" s="86" t="str">
        <f>IFERROR(VLOOKUP(B1363,Calculations!$G$10:$M$448,7,FALSE),0)</f>
        <v xml:space="preserve">  </v>
      </c>
      <c r="F1364" s="86"/>
      <c r="H1364" s="14" t="s">
        <v>35</v>
      </c>
      <c r="J1364" s="86" t="str">
        <f>K1366</f>
        <v xml:space="preserve">  </v>
      </c>
      <c r="K1364" s="86"/>
      <c r="M1364" s="14" t="s">
        <v>94</v>
      </c>
      <c r="N1364" s="73"/>
      <c r="O1364" s="86" t="str">
        <f>J1364</f>
        <v xml:space="preserve">  </v>
      </c>
      <c r="P1364" s="92"/>
    </row>
    <row r="1365" spans="2:16" ht="15.75" hidden="1" x14ac:dyDescent="0.25">
      <c r="B1365" s="74"/>
      <c r="C1365" s="73"/>
      <c r="D1365" s="14" t="s">
        <v>31</v>
      </c>
      <c r="E1365" s="86"/>
      <c r="F1365" s="86">
        <f>IFERROR(E1363+E1364,0)</f>
        <v>0</v>
      </c>
      <c r="H1365" s="73"/>
      <c r="I1365" s="14" t="s">
        <v>32</v>
      </c>
      <c r="J1365" s="86"/>
      <c r="K1365" s="86">
        <f>E1363</f>
        <v>0</v>
      </c>
      <c r="M1365" s="72"/>
      <c r="N1365" s="14" t="s">
        <v>31</v>
      </c>
      <c r="O1365" s="86"/>
      <c r="P1365" s="92">
        <f>F1365</f>
        <v>0</v>
      </c>
    </row>
    <row r="1366" spans="2:16" ht="15.75" hidden="1" x14ac:dyDescent="0.25">
      <c r="B1366" s="74"/>
      <c r="C1366" s="73"/>
      <c r="E1366" s="86"/>
      <c r="F1366" s="86"/>
      <c r="H1366" s="73"/>
      <c r="I1366" s="14" t="s">
        <v>33</v>
      </c>
      <c r="J1366" s="86"/>
      <c r="K1366" s="86" t="str">
        <f>E1364</f>
        <v xml:space="preserve">  </v>
      </c>
      <c r="M1366" s="72"/>
      <c r="N1366" s="73"/>
      <c r="O1366" s="86"/>
      <c r="P1366" s="92"/>
    </row>
    <row r="1367" spans="2:16" ht="15.75" hidden="1" x14ac:dyDescent="0.25">
      <c r="B1367" s="74"/>
      <c r="C1367" s="73"/>
      <c r="E1367" s="86"/>
      <c r="F1367" s="86"/>
      <c r="H1367" s="73"/>
      <c r="J1367" s="86"/>
      <c r="K1367" s="86"/>
      <c r="M1367" s="72"/>
      <c r="N1367" s="73"/>
      <c r="O1367" s="86"/>
      <c r="P1367" s="92"/>
    </row>
    <row r="1368" spans="2:16" ht="15.75" hidden="1" x14ac:dyDescent="0.25">
      <c r="B1368" s="70" t="str">
        <f>B1363</f>
        <v xml:space="preserve">  </v>
      </c>
      <c r="C1368" s="133" t="s">
        <v>34</v>
      </c>
      <c r="D1368" s="133"/>
      <c r="E1368" s="133"/>
      <c r="F1368" s="133"/>
      <c r="H1368" s="14" t="s">
        <v>103</v>
      </c>
      <c r="J1368" s="86" t="str">
        <f>IFERROR(VLOOKUP(B1368,Calculations!$Z$10:$AB$448,3,FALSE),0)</f>
        <v xml:space="preserve">  </v>
      </c>
      <c r="K1368" s="86"/>
      <c r="M1368" s="14" t="s">
        <v>104</v>
      </c>
      <c r="O1368" s="86" t="str">
        <f>J1368</f>
        <v xml:space="preserve">  </v>
      </c>
      <c r="P1368" s="92"/>
    </row>
    <row r="1369" spans="2:16" ht="15.75" hidden="1" x14ac:dyDescent="0.25">
      <c r="B1369" s="74"/>
      <c r="C1369" s="133"/>
      <c r="D1369" s="133"/>
      <c r="E1369" s="133"/>
      <c r="F1369" s="133"/>
      <c r="H1369" s="77"/>
      <c r="I1369" s="14" t="s">
        <v>91</v>
      </c>
      <c r="J1369" s="86"/>
      <c r="K1369" s="86" t="str">
        <f>J1368</f>
        <v xml:space="preserve">  </v>
      </c>
      <c r="M1369" s="77"/>
      <c r="N1369" s="14" t="s">
        <v>91</v>
      </c>
      <c r="O1369" s="86"/>
      <c r="P1369" s="92" t="str">
        <f>O1368</f>
        <v xml:space="preserve">  </v>
      </c>
    </row>
    <row r="1370" spans="2:16" ht="15.75" hidden="1" x14ac:dyDescent="0.25">
      <c r="B1370" s="74"/>
      <c r="C1370" s="133"/>
      <c r="D1370" s="133"/>
      <c r="E1370" s="133"/>
      <c r="F1370" s="133"/>
      <c r="H1370" s="77"/>
      <c r="J1370" s="86"/>
      <c r="K1370" s="86"/>
      <c r="M1370" s="77"/>
      <c r="O1370" s="86"/>
      <c r="P1370" s="92"/>
    </row>
    <row r="1371" spans="2:16" ht="15.75" hidden="1" x14ac:dyDescent="0.25">
      <c r="B1371" s="74"/>
      <c r="C1371" s="81"/>
      <c r="D1371" s="81"/>
      <c r="E1371" s="81"/>
      <c r="F1371" s="81"/>
      <c r="H1371" s="77"/>
      <c r="J1371" s="86"/>
      <c r="K1371" s="86"/>
      <c r="M1371" s="77"/>
      <c r="O1371" s="86"/>
      <c r="P1371" s="92"/>
    </row>
    <row r="1372" spans="2:16" ht="15.75" hidden="1" x14ac:dyDescent="0.25">
      <c r="B1372" s="70" t="str">
        <f>B1368</f>
        <v xml:space="preserve">  </v>
      </c>
      <c r="C1372" s="14" t="s">
        <v>106</v>
      </c>
      <c r="E1372" s="86" t="str">
        <f>IFERROR(VLOOKUP(B1372,Calculations!$G$10:$W$448,17,FALSE),0)</f>
        <v xml:space="preserve">  </v>
      </c>
      <c r="F1372" s="86"/>
      <c r="H1372" s="133" t="s">
        <v>34</v>
      </c>
      <c r="I1372" s="133"/>
      <c r="J1372" s="133"/>
      <c r="K1372" s="133"/>
      <c r="M1372" s="14" t="s">
        <v>105</v>
      </c>
      <c r="O1372" s="86" t="str">
        <f>E1372</f>
        <v xml:space="preserve">  </v>
      </c>
      <c r="P1372" s="92"/>
    </row>
    <row r="1373" spans="2:16" ht="15.75" hidden="1" x14ac:dyDescent="0.25">
      <c r="B1373" s="75"/>
      <c r="C1373" s="82"/>
      <c r="D1373" s="76" t="s">
        <v>31</v>
      </c>
      <c r="E1373" s="89"/>
      <c r="F1373" s="89" t="str">
        <f>E1372</f>
        <v xml:space="preserve">  </v>
      </c>
      <c r="G1373" s="76"/>
      <c r="H1373" s="134"/>
      <c r="I1373" s="134"/>
      <c r="J1373" s="134"/>
      <c r="K1373" s="134"/>
      <c r="L1373" s="76"/>
      <c r="M1373" s="82"/>
      <c r="N1373" s="76" t="s">
        <v>31</v>
      </c>
      <c r="O1373" s="89"/>
      <c r="P1373" s="90" t="str">
        <f>O1372</f>
        <v xml:space="preserve">  </v>
      </c>
    </row>
    <row r="1374" spans="2:16" ht="15.75" hidden="1" x14ac:dyDescent="0.25">
      <c r="B1374" s="60" t="str">
        <f>IFERROR(IF(EOMONTH(B1372,1)&gt;Questionnaire!$I$9,"  ",EOMONTH(B1372,1)),"  ")</f>
        <v xml:space="preserve">  </v>
      </c>
      <c r="C1374" s="61" t="s">
        <v>32</v>
      </c>
      <c r="D1374" s="61"/>
      <c r="E1374" s="84">
        <f>IFERROR(-VLOOKUP(B1374,Calculations!$G$10:$N$448,8,FALSE),0)</f>
        <v>0</v>
      </c>
      <c r="F1374" s="84"/>
      <c r="G1374" s="61"/>
      <c r="H1374" s="61" t="s">
        <v>102</v>
      </c>
      <c r="I1374" s="61"/>
      <c r="J1374" s="84">
        <f>K1376</f>
        <v>0</v>
      </c>
      <c r="K1374" s="84"/>
      <c r="L1374" s="61"/>
      <c r="M1374" s="61" t="s">
        <v>102</v>
      </c>
      <c r="N1374" s="68"/>
      <c r="O1374" s="84">
        <f>J1374</f>
        <v>0</v>
      </c>
      <c r="P1374" s="91"/>
    </row>
    <row r="1375" spans="2:16" ht="15.75" hidden="1" x14ac:dyDescent="0.25">
      <c r="B1375" s="74"/>
      <c r="C1375" s="14" t="s">
        <v>33</v>
      </c>
      <c r="E1375" s="86" t="str">
        <f>IFERROR(VLOOKUP(B1374,Calculations!$G$10:$M$448,7,FALSE),0)</f>
        <v xml:space="preserve">  </v>
      </c>
      <c r="F1375" s="86"/>
      <c r="H1375" s="14" t="s">
        <v>35</v>
      </c>
      <c r="J1375" s="86" t="str">
        <f>K1377</f>
        <v xml:space="preserve">  </v>
      </c>
      <c r="K1375" s="86"/>
      <c r="M1375" s="14" t="s">
        <v>94</v>
      </c>
      <c r="N1375" s="73"/>
      <c r="O1375" s="86" t="str">
        <f>J1375</f>
        <v xml:space="preserve">  </v>
      </c>
      <c r="P1375" s="92"/>
    </row>
    <row r="1376" spans="2:16" ht="15.75" hidden="1" x14ac:dyDescent="0.25">
      <c r="B1376" s="74"/>
      <c r="C1376" s="73"/>
      <c r="D1376" s="14" t="s">
        <v>31</v>
      </c>
      <c r="E1376" s="86"/>
      <c r="F1376" s="86">
        <f>IFERROR(E1374+E1375,0)</f>
        <v>0</v>
      </c>
      <c r="H1376" s="73"/>
      <c r="I1376" s="14" t="s">
        <v>32</v>
      </c>
      <c r="J1376" s="86"/>
      <c r="K1376" s="86">
        <f>E1374</f>
        <v>0</v>
      </c>
      <c r="M1376" s="72"/>
      <c r="N1376" s="14" t="s">
        <v>31</v>
      </c>
      <c r="O1376" s="86"/>
      <c r="P1376" s="92">
        <f>F1376</f>
        <v>0</v>
      </c>
    </row>
    <row r="1377" spans="2:16" ht="15.75" hidden="1" x14ac:dyDescent="0.25">
      <c r="B1377" s="74"/>
      <c r="C1377" s="73"/>
      <c r="E1377" s="86"/>
      <c r="F1377" s="86"/>
      <c r="H1377" s="73"/>
      <c r="I1377" s="14" t="s">
        <v>33</v>
      </c>
      <c r="J1377" s="86"/>
      <c r="K1377" s="86" t="str">
        <f>E1375</f>
        <v xml:space="preserve">  </v>
      </c>
      <c r="M1377" s="72"/>
      <c r="N1377" s="73"/>
      <c r="O1377" s="86"/>
      <c r="P1377" s="92"/>
    </row>
    <row r="1378" spans="2:16" ht="15.75" hidden="1" x14ac:dyDescent="0.25">
      <c r="B1378" s="74"/>
      <c r="C1378" s="73"/>
      <c r="E1378" s="86"/>
      <c r="F1378" s="86"/>
      <c r="H1378" s="73"/>
      <c r="J1378" s="86"/>
      <c r="K1378" s="86"/>
      <c r="M1378" s="72"/>
      <c r="N1378" s="73"/>
      <c r="O1378" s="86"/>
      <c r="P1378" s="92"/>
    </row>
    <row r="1379" spans="2:16" ht="15.75" hidden="1" x14ac:dyDescent="0.25">
      <c r="B1379" s="70" t="str">
        <f>B1374</f>
        <v xml:space="preserve">  </v>
      </c>
      <c r="C1379" s="133" t="s">
        <v>34</v>
      </c>
      <c r="D1379" s="133"/>
      <c r="E1379" s="133"/>
      <c r="F1379" s="133"/>
      <c r="H1379" s="14" t="s">
        <v>103</v>
      </c>
      <c r="J1379" s="86" t="str">
        <f>IFERROR(VLOOKUP(B1379,Calculations!$Z$10:$AB$448,3,FALSE),0)</f>
        <v xml:space="preserve">  </v>
      </c>
      <c r="K1379" s="86"/>
      <c r="M1379" s="14" t="s">
        <v>104</v>
      </c>
      <c r="O1379" s="86" t="str">
        <f>J1379</f>
        <v xml:space="preserve">  </v>
      </c>
      <c r="P1379" s="92"/>
    </row>
    <row r="1380" spans="2:16" ht="15.75" hidden="1" x14ac:dyDescent="0.25">
      <c r="B1380" s="74"/>
      <c r="C1380" s="133"/>
      <c r="D1380" s="133"/>
      <c r="E1380" s="133"/>
      <c r="F1380" s="133"/>
      <c r="H1380" s="77"/>
      <c r="I1380" s="14" t="s">
        <v>91</v>
      </c>
      <c r="J1380" s="86"/>
      <c r="K1380" s="86" t="str">
        <f>J1379</f>
        <v xml:space="preserve">  </v>
      </c>
      <c r="M1380" s="77"/>
      <c r="N1380" s="14" t="s">
        <v>91</v>
      </c>
      <c r="O1380" s="86"/>
      <c r="P1380" s="92" t="str">
        <f>O1379</f>
        <v xml:space="preserve">  </v>
      </c>
    </row>
    <row r="1381" spans="2:16" ht="15.75" hidden="1" x14ac:dyDescent="0.25">
      <c r="B1381" s="74"/>
      <c r="C1381" s="133"/>
      <c r="D1381" s="133"/>
      <c r="E1381" s="133"/>
      <c r="F1381" s="133"/>
      <c r="H1381" s="77"/>
      <c r="J1381" s="86"/>
      <c r="K1381" s="86"/>
      <c r="M1381" s="77"/>
      <c r="O1381" s="86"/>
      <c r="P1381" s="92"/>
    </row>
    <row r="1382" spans="2:16" ht="15.75" hidden="1" x14ac:dyDescent="0.25">
      <c r="B1382" s="74"/>
      <c r="C1382" s="81"/>
      <c r="D1382" s="81"/>
      <c r="E1382" s="81"/>
      <c r="F1382" s="81"/>
      <c r="H1382" s="77"/>
      <c r="J1382" s="86"/>
      <c r="K1382" s="86"/>
      <c r="M1382" s="77"/>
      <c r="O1382" s="86"/>
      <c r="P1382" s="92"/>
    </row>
    <row r="1383" spans="2:16" ht="15.75" hidden="1" x14ac:dyDescent="0.25">
      <c r="B1383" s="70" t="str">
        <f>B1379</f>
        <v xml:space="preserve">  </v>
      </c>
      <c r="C1383" s="14" t="s">
        <v>106</v>
      </c>
      <c r="E1383" s="86" t="str">
        <f>IFERROR(VLOOKUP(B1383,Calculations!$G$10:$W$448,17,FALSE),0)</f>
        <v xml:space="preserve">  </v>
      </c>
      <c r="F1383" s="86"/>
      <c r="H1383" s="133" t="s">
        <v>34</v>
      </c>
      <c r="I1383" s="133"/>
      <c r="J1383" s="133"/>
      <c r="K1383" s="133"/>
      <c r="M1383" s="14" t="s">
        <v>105</v>
      </c>
      <c r="O1383" s="86" t="str">
        <f>E1383</f>
        <v xml:space="preserve">  </v>
      </c>
      <c r="P1383" s="92"/>
    </row>
    <row r="1384" spans="2:16" ht="15.75" hidden="1" x14ac:dyDescent="0.25">
      <c r="B1384" s="75"/>
      <c r="C1384" s="82"/>
      <c r="D1384" s="76" t="s">
        <v>31</v>
      </c>
      <c r="E1384" s="89"/>
      <c r="F1384" s="89" t="str">
        <f>E1383</f>
        <v xml:space="preserve">  </v>
      </c>
      <c r="G1384" s="76"/>
      <c r="H1384" s="134"/>
      <c r="I1384" s="134"/>
      <c r="J1384" s="134"/>
      <c r="K1384" s="134"/>
      <c r="L1384" s="76"/>
      <c r="M1384" s="82"/>
      <c r="N1384" s="76" t="s">
        <v>31</v>
      </c>
      <c r="O1384" s="89"/>
      <c r="P1384" s="90" t="str">
        <f>O1383</f>
        <v xml:space="preserve">  </v>
      </c>
    </row>
    <row r="1385" spans="2:16" ht="15.75" hidden="1" x14ac:dyDescent="0.25">
      <c r="B1385" s="60" t="str">
        <f>IFERROR(IF(EOMONTH(B1383,1)&gt;Questionnaire!$I$9,"  ",EOMONTH(B1383,1)),"  ")</f>
        <v xml:space="preserve">  </v>
      </c>
      <c r="C1385" s="61" t="s">
        <v>32</v>
      </c>
      <c r="D1385" s="61"/>
      <c r="E1385" s="84">
        <f>IFERROR(-VLOOKUP(B1385,Calculations!$G$10:$N$448,8,FALSE),0)</f>
        <v>0</v>
      </c>
      <c r="F1385" s="84"/>
      <c r="G1385" s="61"/>
      <c r="H1385" s="61" t="s">
        <v>102</v>
      </c>
      <c r="I1385" s="61"/>
      <c r="J1385" s="84">
        <f>K1396</f>
        <v>0</v>
      </c>
      <c r="K1385" s="84"/>
      <c r="L1385" s="61"/>
      <c r="M1385" s="61" t="s">
        <v>102</v>
      </c>
      <c r="N1385" s="68"/>
      <c r="O1385" s="84">
        <f>J1385</f>
        <v>0</v>
      </c>
      <c r="P1385" s="91"/>
    </row>
    <row r="1386" spans="2:16" ht="15.75" hidden="1" x14ac:dyDescent="0.25">
      <c r="B1386" s="74"/>
      <c r="C1386" s="14" t="s">
        <v>33</v>
      </c>
      <c r="E1386" s="86" t="str">
        <f>IFERROR(VLOOKUP(B1385,Calculations!$G$10:$M$448,7,FALSE),0)</f>
        <v xml:space="preserve">  </v>
      </c>
      <c r="F1386" s="86"/>
      <c r="H1386" s="14" t="s">
        <v>35</v>
      </c>
      <c r="J1386" s="86" t="str">
        <f>K1388</f>
        <v xml:space="preserve">  </v>
      </c>
      <c r="K1386" s="86"/>
      <c r="M1386" s="14" t="s">
        <v>94</v>
      </c>
      <c r="N1386" s="73"/>
      <c r="O1386" s="86" t="str">
        <f>J1386</f>
        <v xml:space="preserve">  </v>
      </c>
      <c r="P1386" s="92"/>
    </row>
    <row r="1387" spans="2:16" ht="15.75" hidden="1" x14ac:dyDescent="0.25">
      <c r="B1387" s="74"/>
      <c r="C1387" s="73"/>
      <c r="D1387" s="14" t="s">
        <v>31</v>
      </c>
      <c r="E1387" s="86"/>
      <c r="F1387" s="86">
        <f>IFERROR(E1385+E1386,0)</f>
        <v>0</v>
      </c>
      <c r="H1387" s="73"/>
      <c r="I1387" s="14" t="s">
        <v>32</v>
      </c>
      <c r="J1387" s="86"/>
      <c r="K1387" s="86">
        <f>E1385</f>
        <v>0</v>
      </c>
      <c r="M1387" s="72"/>
      <c r="N1387" s="14" t="s">
        <v>31</v>
      </c>
      <c r="O1387" s="86"/>
      <c r="P1387" s="92">
        <f>F1396</f>
        <v>0</v>
      </c>
    </row>
    <row r="1388" spans="2:16" ht="15.75" hidden="1" x14ac:dyDescent="0.25">
      <c r="B1388" s="74"/>
      <c r="C1388" s="73"/>
      <c r="E1388" s="86"/>
      <c r="F1388" s="86"/>
      <c r="H1388" s="73"/>
      <c r="I1388" s="14" t="s">
        <v>33</v>
      </c>
      <c r="J1388" s="86"/>
      <c r="K1388" s="86" t="str">
        <f>E1386</f>
        <v xml:space="preserve">  </v>
      </c>
      <c r="M1388" s="72"/>
      <c r="N1388" s="73"/>
      <c r="O1388" s="86"/>
      <c r="P1388" s="92"/>
    </row>
    <row r="1389" spans="2:16" ht="15.75" hidden="1" x14ac:dyDescent="0.25">
      <c r="B1389" s="74"/>
      <c r="C1389" s="73"/>
      <c r="E1389" s="86"/>
      <c r="F1389" s="86"/>
      <c r="H1389" s="73"/>
      <c r="J1389" s="86"/>
      <c r="K1389" s="86"/>
      <c r="M1389" s="72"/>
      <c r="N1389" s="73"/>
      <c r="O1389" s="86"/>
      <c r="P1389" s="92"/>
    </row>
    <row r="1390" spans="2:16" ht="15.75" hidden="1" x14ac:dyDescent="0.25">
      <c r="B1390" s="70" t="str">
        <f>B1385</f>
        <v xml:space="preserve">  </v>
      </c>
      <c r="C1390" s="133" t="s">
        <v>34</v>
      </c>
      <c r="D1390" s="133"/>
      <c r="E1390" s="133"/>
      <c r="F1390" s="133"/>
      <c r="H1390" s="14" t="s">
        <v>103</v>
      </c>
      <c r="J1390" s="86" t="str">
        <f>IFERROR(VLOOKUP(B1390,Calculations!$Z$10:$AB$448,3,FALSE),0)</f>
        <v xml:space="preserve">  </v>
      </c>
      <c r="K1390" s="86"/>
      <c r="M1390" s="14" t="s">
        <v>104</v>
      </c>
      <c r="O1390" s="86" t="str">
        <f>J1390</f>
        <v xml:space="preserve">  </v>
      </c>
      <c r="P1390" s="92"/>
    </row>
    <row r="1391" spans="2:16" ht="15.75" hidden="1" x14ac:dyDescent="0.25">
      <c r="B1391" s="74"/>
      <c r="C1391" s="133"/>
      <c r="D1391" s="133"/>
      <c r="E1391" s="133"/>
      <c r="F1391" s="133"/>
      <c r="H1391" s="77"/>
      <c r="I1391" s="14" t="s">
        <v>91</v>
      </c>
      <c r="J1391" s="86"/>
      <c r="K1391" s="86" t="str">
        <f>J1390</f>
        <v xml:space="preserve">  </v>
      </c>
      <c r="M1391" s="77"/>
      <c r="N1391" s="14" t="s">
        <v>91</v>
      </c>
      <c r="O1391" s="86"/>
      <c r="P1391" s="92" t="str">
        <f>O1390</f>
        <v xml:space="preserve">  </v>
      </c>
    </row>
    <row r="1392" spans="2:16" ht="15.75" hidden="1" x14ac:dyDescent="0.25">
      <c r="B1392" s="74"/>
      <c r="C1392" s="133"/>
      <c r="D1392" s="133"/>
      <c r="E1392" s="133"/>
      <c r="F1392" s="133"/>
      <c r="H1392" s="77"/>
      <c r="J1392" s="86"/>
      <c r="K1392" s="86"/>
      <c r="M1392" s="77"/>
      <c r="O1392" s="86"/>
      <c r="P1392" s="92"/>
    </row>
    <row r="1393" spans="2:16" ht="15.75" hidden="1" x14ac:dyDescent="0.25">
      <c r="B1393" s="74"/>
      <c r="C1393" s="81"/>
      <c r="D1393" s="81"/>
      <c r="E1393" s="81"/>
      <c r="F1393" s="81"/>
      <c r="H1393" s="77"/>
      <c r="J1393" s="86"/>
      <c r="K1393" s="86"/>
      <c r="M1393" s="77"/>
      <c r="O1393" s="86"/>
      <c r="P1393" s="92"/>
    </row>
    <row r="1394" spans="2:16" ht="15.75" hidden="1" x14ac:dyDescent="0.25">
      <c r="B1394" s="70" t="str">
        <f>B1390</f>
        <v xml:space="preserve">  </v>
      </c>
      <c r="C1394" s="14" t="s">
        <v>106</v>
      </c>
      <c r="E1394" s="86" t="str">
        <f>IFERROR(VLOOKUP(B1394,Calculations!$G$10:$W$448,17,FALSE),0)</f>
        <v xml:space="preserve">  </v>
      </c>
      <c r="F1394" s="86"/>
      <c r="H1394" s="133" t="s">
        <v>34</v>
      </c>
      <c r="I1394" s="133"/>
      <c r="J1394" s="133"/>
      <c r="K1394" s="133"/>
      <c r="M1394" s="14" t="s">
        <v>105</v>
      </c>
      <c r="O1394" s="86" t="str">
        <f>E1394</f>
        <v xml:space="preserve">  </v>
      </c>
      <c r="P1394" s="92"/>
    </row>
    <row r="1395" spans="2:16" ht="15.75" hidden="1" x14ac:dyDescent="0.25">
      <c r="B1395" s="75"/>
      <c r="C1395" s="82"/>
      <c r="D1395" s="76" t="s">
        <v>31</v>
      </c>
      <c r="E1395" s="89"/>
      <c r="F1395" s="89" t="str">
        <f>E1394</f>
        <v xml:space="preserve">  </v>
      </c>
      <c r="G1395" s="76"/>
      <c r="H1395" s="134"/>
      <c r="I1395" s="134"/>
      <c r="J1395" s="134"/>
      <c r="K1395" s="134"/>
      <c r="L1395" s="76"/>
      <c r="M1395" s="82"/>
      <c r="N1395" s="76" t="s">
        <v>31</v>
      </c>
      <c r="O1395" s="89"/>
      <c r="P1395" s="90" t="str">
        <f>O1394</f>
        <v xml:space="preserve">  </v>
      </c>
    </row>
    <row r="1396" spans="2:16" ht="15.75" hidden="1" x14ac:dyDescent="0.25">
      <c r="B1396" s="60" t="str">
        <f>IFERROR(IF(EOMONTH(B1394,1)&gt;Questionnaire!$I$9,"  ",EOMONTH(B1394,1)),"  ")</f>
        <v xml:space="preserve">  </v>
      </c>
      <c r="C1396" s="61" t="s">
        <v>32</v>
      </c>
      <c r="D1396" s="61"/>
      <c r="E1396" s="84">
        <f>IFERROR(-VLOOKUP(B1396,Calculations!$G$10:$N$448,8,FALSE),0)</f>
        <v>0</v>
      </c>
      <c r="F1396" s="84"/>
      <c r="G1396" s="61"/>
      <c r="H1396" s="61" t="s">
        <v>102</v>
      </c>
      <c r="I1396" s="61"/>
      <c r="J1396" s="84">
        <f>K1398</f>
        <v>0</v>
      </c>
      <c r="K1396" s="84"/>
      <c r="L1396" s="61"/>
      <c r="M1396" s="61" t="s">
        <v>102</v>
      </c>
      <c r="N1396" s="68"/>
      <c r="O1396" s="84">
        <f>J1396</f>
        <v>0</v>
      </c>
      <c r="P1396" s="91"/>
    </row>
    <row r="1397" spans="2:16" ht="15.75" hidden="1" x14ac:dyDescent="0.25">
      <c r="B1397" s="74"/>
      <c r="C1397" s="14" t="s">
        <v>33</v>
      </c>
      <c r="E1397" s="86" t="str">
        <f>IFERROR(VLOOKUP(B1396,Calculations!$G$10:$M$448,7,FALSE),0)</f>
        <v xml:space="preserve">  </v>
      </c>
      <c r="F1397" s="86"/>
      <c r="H1397" s="14" t="s">
        <v>35</v>
      </c>
      <c r="J1397" s="86" t="str">
        <f>K1399</f>
        <v xml:space="preserve">  </v>
      </c>
      <c r="K1397" s="86"/>
      <c r="M1397" s="14" t="s">
        <v>94</v>
      </c>
      <c r="N1397" s="73"/>
      <c r="O1397" s="86" t="str">
        <f>J1397</f>
        <v xml:space="preserve">  </v>
      </c>
      <c r="P1397" s="92"/>
    </row>
    <row r="1398" spans="2:16" ht="15.75" hidden="1" x14ac:dyDescent="0.25">
      <c r="B1398" s="74"/>
      <c r="C1398" s="73"/>
      <c r="D1398" s="14" t="s">
        <v>31</v>
      </c>
      <c r="E1398" s="86"/>
      <c r="F1398" s="86">
        <f>IFERROR(E1396+E1397,0)</f>
        <v>0</v>
      </c>
      <c r="H1398" s="73"/>
      <c r="I1398" s="14" t="s">
        <v>32</v>
      </c>
      <c r="J1398" s="86"/>
      <c r="K1398" s="86">
        <f>E1396</f>
        <v>0</v>
      </c>
      <c r="M1398" s="72"/>
      <c r="N1398" s="14" t="s">
        <v>31</v>
      </c>
      <c r="O1398" s="86"/>
      <c r="P1398" s="92">
        <f>F1398</f>
        <v>0</v>
      </c>
    </row>
    <row r="1399" spans="2:16" ht="15.75" hidden="1" x14ac:dyDescent="0.25">
      <c r="B1399" s="74"/>
      <c r="C1399" s="73"/>
      <c r="E1399" s="86"/>
      <c r="F1399" s="86"/>
      <c r="H1399" s="73"/>
      <c r="I1399" s="14" t="s">
        <v>33</v>
      </c>
      <c r="J1399" s="86"/>
      <c r="K1399" s="86" t="str">
        <f>E1397</f>
        <v xml:space="preserve">  </v>
      </c>
      <c r="M1399" s="72"/>
      <c r="N1399" s="73"/>
      <c r="O1399" s="86"/>
      <c r="P1399" s="92"/>
    </row>
    <row r="1400" spans="2:16" ht="15.75" hidden="1" x14ac:dyDescent="0.25">
      <c r="B1400" s="74"/>
      <c r="C1400" s="73"/>
      <c r="E1400" s="86"/>
      <c r="F1400" s="86"/>
      <c r="H1400" s="73"/>
      <c r="J1400" s="86"/>
      <c r="K1400" s="86"/>
      <c r="M1400" s="72"/>
      <c r="N1400" s="73"/>
      <c r="O1400" s="86"/>
      <c r="P1400" s="92"/>
    </row>
    <row r="1401" spans="2:16" ht="15.75" hidden="1" x14ac:dyDescent="0.25">
      <c r="B1401" s="70" t="str">
        <f>B1396</f>
        <v xml:space="preserve">  </v>
      </c>
      <c r="C1401" s="133" t="s">
        <v>34</v>
      </c>
      <c r="D1401" s="133"/>
      <c r="E1401" s="133"/>
      <c r="F1401" s="133"/>
      <c r="H1401" s="14" t="s">
        <v>103</v>
      </c>
      <c r="J1401" s="86" t="str">
        <f>IFERROR(VLOOKUP(B1401,Calculations!$Z$10:$AB$448,3,FALSE),0)</f>
        <v xml:space="preserve">  </v>
      </c>
      <c r="K1401" s="86"/>
      <c r="M1401" s="14" t="s">
        <v>104</v>
      </c>
      <c r="O1401" s="86" t="str">
        <f>J1401</f>
        <v xml:space="preserve">  </v>
      </c>
      <c r="P1401" s="92"/>
    </row>
    <row r="1402" spans="2:16" ht="15.75" hidden="1" x14ac:dyDescent="0.25">
      <c r="B1402" s="74"/>
      <c r="C1402" s="133"/>
      <c r="D1402" s="133"/>
      <c r="E1402" s="133"/>
      <c r="F1402" s="133"/>
      <c r="H1402" s="77"/>
      <c r="I1402" s="14" t="s">
        <v>91</v>
      </c>
      <c r="J1402" s="86"/>
      <c r="K1402" s="86" t="str">
        <f>J1401</f>
        <v xml:space="preserve">  </v>
      </c>
      <c r="M1402" s="77"/>
      <c r="N1402" s="14" t="s">
        <v>91</v>
      </c>
      <c r="O1402" s="86"/>
      <c r="P1402" s="92" t="str">
        <f>O1401</f>
        <v xml:space="preserve">  </v>
      </c>
    </row>
    <row r="1403" spans="2:16" ht="15.75" hidden="1" x14ac:dyDescent="0.25">
      <c r="B1403" s="74"/>
      <c r="C1403" s="133"/>
      <c r="D1403" s="133"/>
      <c r="E1403" s="133"/>
      <c r="F1403" s="133"/>
      <c r="H1403" s="77"/>
      <c r="J1403" s="86"/>
      <c r="K1403" s="86"/>
      <c r="M1403" s="77"/>
      <c r="O1403" s="86"/>
      <c r="P1403" s="92"/>
    </row>
    <row r="1404" spans="2:16" ht="15.75" hidden="1" x14ac:dyDescent="0.25">
      <c r="B1404" s="74"/>
      <c r="C1404" s="81"/>
      <c r="D1404" s="81"/>
      <c r="E1404" s="81"/>
      <c r="F1404" s="81"/>
      <c r="H1404" s="77"/>
      <c r="J1404" s="86"/>
      <c r="K1404" s="86"/>
      <c r="M1404" s="77"/>
      <c r="O1404" s="86"/>
      <c r="P1404" s="92"/>
    </row>
    <row r="1405" spans="2:16" ht="15.75" hidden="1" x14ac:dyDescent="0.25">
      <c r="B1405" s="70" t="str">
        <f>B1401</f>
        <v xml:space="preserve">  </v>
      </c>
      <c r="C1405" s="14" t="s">
        <v>106</v>
      </c>
      <c r="E1405" s="86" t="str">
        <f>IFERROR(VLOOKUP(B1405,Calculations!$G$10:$W$448,17,FALSE),0)</f>
        <v xml:space="preserve">  </v>
      </c>
      <c r="F1405" s="86"/>
      <c r="H1405" s="133" t="s">
        <v>34</v>
      </c>
      <c r="I1405" s="133"/>
      <c r="J1405" s="133"/>
      <c r="K1405" s="133"/>
      <c r="M1405" s="14" t="s">
        <v>105</v>
      </c>
      <c r="O1405" s="86" t="str">
        <f>E1405</f>
        <v xml:space="preserve">  </v>
      </c>
      <c r="P1405" s="92"/>
    </row>
    <row r="1406" spans="2:16" ht="15.75" hidden="1" x14ac:dyDescent="0.25">
      <c r="B1406" s="75"/>
      <c r="C1406" s="82"/>
      <c r="D1406" s="76" t="s">
        <v>31</v>
      </c>
      <c r="E1406" s="89"/>
      <c r="F1406" s="89" t="str">
        <f>E1405</f>
        <v xml:space="preserve">  </v>
      </c>
      <c r="G1406" s="76"/>
      <c r="H1406" s="134"/>
      <c r="I1406" s="134"/>
      <c r="J1406" s="134"/>
      <c r="K1406" s="134"/>
      <c r="L1406" s="76"/>
      <c r="M1406" s="82"/>
      <c r="N1406" s="76" t="s">
        <v>31</v>
      </c>
      <c r="O1406" s="89"/>
      <c r="P1406" s="90" t="str">
        <f>O1405</f>
        <v xml:space="preserve">  </v>
      </c>
    </row>
    <row r="1407" spans="2:16" ht="15.75" hidden="1" x14ac:dyDescent="0.25">
      <c r="B1407" s="60" t="str">
        <f>IFERROR(IF(EOMONTH(B1405,1)&gt;Questionnaire!$I$9,"  ",EOMONTH(B1405,1)),"  ")</f>
        <v xml:space="preserve">  </v>
      </c>
      <c r="C1407" s="61" t="s">
        <v>32</v>
      </c>
      <c r="D1407" s="61"/>
      <c r="E1407" s="84">
        <f>IFERROR(-VLOOKUP(B1407,Calculations!$G$10:$N$448,8,FALSE),0)</f>
        <v>0</v>
      </c>
      <c r="F1407" s="84"/>
      <c r="G1407" s="61"/>
      <c r="H1407" s="61" t="s">
        <v>102</v>
      </c>
      <c r="I1407" s="61"/>
      <c r="J1407" s="84">
        <f>K1409</f>
        <v>0</v>
      </c>
      <c r="K1407" s="84"/>
      <c r="L1407" s="61"/>
      <c r="M1407" s="61" t="s">
        <v>102</v>
      </c>
      <c r="N1407" s="68"/>
      <c r="O1407" s="84">
        <f>J1407</f>
        <v>0</v>
      </c>
      <c r="P1407" s="91"/>
    </row>
    <row r="1408" spans="2:16" ht="15.75" hidden="1" x14ac:dyDescent="0.25">
      <c r="B1408" s="74"/>
      <c r="C1408" s="14" t="s">
        <v>33</v>
      </c>
      <c r="E1408" s="86" t="str">
        <f>IFERROR(VLOOKUP(B1407,Calculations!$G$10:$M$448,7,FALSE),0)</f>
        <v xml:space="preserve">  </v>
      </c>
      <c r="F1408" s="86"/>
      <c r="H1408" s="14" t="s">
        <v>35</v>
      </c>
      <c r="J1408" s="86" t="str">
        <f>K1410</f>
        <v xml:space="preserve">  </v>
      </c>
      <c r="K1408" s="86"/>
      <c r="M1408" s="14" t="s">
        <v>94</v>
      </c>
      <c r="N1408" s="73"/>
      <c r="O1408" s="86" t="str">
        <f>J1408</f>
        <v xml:space="preserve">  </v>
      </c>
      <c r="P1408" s="92"/>
    </row>
    <row r="1409" spans="2:16" ht="15.75" hidden="1" x14ac:dyDescent="0.25">
      <c r="B1409" s="74"/>
      <c r="C1409" s="73"/>
      <c r="D1409" s="14" t="s">
        <v>31</v>
      </c>
      <c r="E1409" s="86"/>
      <c r="F1409" s="86">
        <f>IFERROR(E1407+E1408,0)</f>
        <v>0</v>
      </c>
      <c r="H1409" s="73"/>
      <c r="I1409" s="14" t="s">
        <v>32</v>
      </c>
      <c r="J1409" s="86"/>
      <c r="K1409" s="86">
        <f>E1407</f>
        <v>0</v>
      </c>
      <c r="M1409" s="72"/>
      <c r="N1409" s="14" t="s">
        <v>31</v>
      </c>
      <c r="O1409" s="86"/>
      <c r="P1409" s="92">
        <f>F1409</f>
        <v>0</v>
      </c>
    </row>
    <row r="1410" spans="2:16" ht="15.75" hidden="1" x14ac:dyDescent="0.25">
      <c r="B1410" s="74"/>
      <c r="C1410" s="73"/>
      <c r="E1410" s="86"/>
      <c r="F1410" s="86"/>
      <c r="H1410" s="73"/>
      <c r="I1410" s="14" t="s">
        <v>33</v>
      </c>
      <c r="J1410" s="86"/>
      <c r="K1410" s="86" t="str">
        <f>E1408</f>
        <v xml:space="preserve">  </v>
      </c>
      <c r="M1410" s="72"/>
      <c r="N1410" s="73"/>
      <c r="O1410" s="86"/>
      <c r="P1410" s="92"/>
    </row>
    <row r="1411" spans="2:16" ht="15.75" hidden="1" x14ac:dyDescent="0.25">
      <c r="B1411" s="74"/>
      <c r="C1411" s="73"/>
      <c r="E1411" s="86"/>
      <c r="F1411" s="86"/>
      <c r="H1411" s="73"/>
      <c r="J1411" s="86"/>
      <c r="K1411" s="86"/>
      <c r="M1411" s="72"/>
      <c r="N1411" s="73"/>
      <c r="O1411" s="86"/>
      <c r="P1411" s="92"/>
    </row>
    <row r="1412" spans="2:16" ht="15.75" hidden="1" x14ac:dyDescent="0.25">
      <c r="B1412" s="70" t="str">
        <f>B1407</f>
        <v xml:space="preserve">  </v>
      </c>
      <c r="C1412" s="133" t="s">
        <v>34</v>
      </c>
      <c r="D1412" s="133"/>
      <c r="E1412" s="133"/>
      <c r="F1412" s="133"/>
      <c r="H1412" s="14" t="s">
        <v>103</v>
      </c>
      <c r="J1412" s="86" t="str">
        <f>IFERROR(VLOOKUP(B1412,Calculations!$Z$10:$AB$448,3,FALSE),0)</f>
        <v xml:space="preserve">  </v>
      </c>
      <c r="K1412" s="86"/>
      <c r="M1412" s="14" t="s">
        <v>104</v>
      </c>
      <c r="O1412" s="86" t="str">
        <f>J1412</f>
        <v xml:space="preserve">  </v>
      </c>
      <c r="P1412" s="92"/>
    </row>
    <row r="1413" spans="2:16" ht="15.75" hidden="1" x14ac:dyDescent="0.25">
      <c r="B1413" s="74"/>
      <c r="C1413" s="133"/>
      <c r="D1413" s="133"/>
      <c r="E1413" s="133"/>
      <c r="F1413" s="133"/>
      <c r="H1413" s="77"/>
      <c r="I1413" s="14" t="s">
        <v>91</v>
      </c>
      <c r="J1413" s="86"/>
      <c r="K1413" s="86" t="str">
        <f>J1412</f>
        <v xml:space="preserve">  </v>
      </c>
      <c r="M1413" s="77"/>
      <c r="N1413" s="14" t="s">
        <v>91</v>
      </c>
      <c r="O1413" s="86"/>
      <c r="P1413" s="92" t="str">
        <f>O1412</f>
        <v xml:space="preserve">  </v>
      </c>
    </row>
    <row r="1414" spans="2:16" ht="15.75" hidden="1" x14ac:dyDescent="0.25">
      <c r="B1414" s="74"/>
      <c r="C1414" s="133"/>
      <c r="D1414" s="133"/>
      <c r="E1414" s="133"/>
      <c r="F1414" s="133"/>
      <c r="H1414" s="77"/>
      <c r="J1414" s="86"/>
      <c r="K1414" s="86"/>
      <c r="M1414" s="77"/>
      <c r="O1414" s="86"/>
      <c r="P1414" s="92"/>
    </row>
    <row r="1415" spans="2:16" ht="15.75" hidden="1" x14ac:dyDescent="0.25">
      <c r="B1415" s="74"/>
      <c r="C1415" s="81"/>
      <c r="D1415" s="81"/>
      <c r="E1415" s="81"/>
      <c r="F1415" s="81"/>
      <c r="H1415" s="77"/>
      <c r="J1415" s="86"/>
      <c r="K1415" s="86"/>
      <c r="M1415" s="77"/>
      <c r="O1415" s="86"/>
      <c r="P1415" s="92"/>
    </row>
    <row r="1416" spans="2:16" ht="15.75" hidden="1" x14ac:dyDescent="0.25">
      <c r="B1416" s="70" t="str">
        <f>B1412</f>
        <v xml:space="preserve">  </v>
      </c>
      <c r="C1416" s="14" t="s">
        <v>106</v>
      </c>
      <c r="E1416" s="86" t="str">
        <f>IFERROR(VLOOKUP(B1416,Calculations!$G$10:$W$448,17,FALSE),0)</f>
        <v xml:space="preserve">  </v>
      </c>
      <c r="F1416" s="86"/>
      <c r="H1416" s="133" t="s">
        <v>34</v>
      </c>
      <c r="I1416" s="133"/>
      <c r="J1416" s="133"/>
      <c r="K1416" s="133"/>
      <c r="M1416" s="14" t="s">
        <v>105</v>
      </c>
      <c r="O1416" s="86" t="str">
        <f>E1416</f>
        <v xml:space="preserve">  </v>
      </c>
      <c r="P1416" s="92"/>
    </row>
    <row r="1417" spans="2:16" ht="15.75" hidden="1" x14ac:dyDescent="0.25">
      <c r="B1417" s="75"/>
      <c r="C1417" s="82"/>
      <c r="D1417" s="76" t="s">
        <v>31</v>
      </c>
      <c r="E1417" s="89"/>
      <c r="F1417" s="89" t="str">
        <f>E1416</f>
        <v xml:space="preserve">  </v>
      </c>
      <c r="G1417" s="76"/>
      <c r="H1417" s="134"/>
      <c r="I1417" s="134"/>
      <c r="J1417" s="134"/>
      <c r="K1417" s="134"/>
      <c r="L1417" s="76"/>
      <c r="M1417" s="82"/>
      <c r="N1417" s="76" t="s">
        <v>31</v>
      </c>
      <c r="O1417" s="89"/>
      <c r="P1417" s="90" t="str">
        <f>O1416</f>
        <v xml:space="preserve">  </v>
      </c>
    </row>
    <row r="1418" spans="2:16" ht="15.75" hidden="1" x14ac:dyDescent="0.25">
      <c r="B1418" s="60" t="str">
        <f>IFERROR(IF(EOMONTH(B1416,1)&gt;Questionnaire!$I$9,"  ",EOMONTH(B1416,1)),"  ")</f>
        <v xml:space="preserve">  </v>
      </c>
      <c r="C1418" s="61" t="s">
        <v>32</v>
      </c>
      <c r="D1418" s="61"/>
      <c r="E1418" s="84">
        <f>IFERROR(-VLOOKUP(B1418,Calculations!$G$10:$N$448,8,FALSE),0)</f>
        <v>0</v>
      </c>
      <c r="F1418" s="84"/>
      <c r="G1418" s="61"/>
      <c r="H1418" s="61" t="s">
        <v>102</v>
      </c>
      <c r="I1418" s="61"/>
      <c r="J1418" s="84">
        <f>K1420</f>
        <v>0</v>
      </c>
      <c r="K1418" s="84"/>
      <c r="L1418" s="61"/>
      <c r="M1418" s="61" t="s">
        <v>102</v>
      </c>
      <c r="N1418" s="68"/>
      <c r="O1418" s="84">
        <f>J1418</f>
        <v>0</v>
      </c>
      <c r="P1418" s="91"/>
    </row>
    <row r="1419" spans="2:16" ht="15.75" hidden="1" x14ac:dyDescent="0.25">
      <c r="B1419" s="74"/>
      <c r="C1419" s="14" t="s">
        <v>33</v>
      </c>
      <c r="E1419" s="86" t="str">
        <f>IFERROR(VLOOKUP(B1418,Calculations!$G$10:$M$448,7,FALSE),0)</f>
        <v xml:space="preserve">  </v>
      </c>
      <c r="F1419" s="86"/>
      <c r="H1419" s="14" t="s">
        <v>35</v>
      </c>
      <c r="J1419" s="86" t="str">
        <f>K1421</f>
        <v xml:space="preserve">  </v>
      </c>
      <c r="K1419" s="86"/>
      <c r="M1419" s="14" t="s">
        <v>94</v>
      </c>
      <c r="N1419" s="73"/>
      <c r="O1419" s="86" t="str">
        <f>J1419</f>
        <v xml:space="preserve">  </v>
      </c>
      <c r="P1419" s="92"/>
    </row>
    <row r="1420" spans="2:16" ht="15.75" hidden="1" x14ac:dyDescent="0.25">
      <c r="B1420" s="74"/>
      <c r="C1420" s="73"/>
      <c r="D1420" s="14" t="s">
        <v>31</v>
      </c>
      <c r="E1420" s="86"/>
      <c r="F1420" s="86">
        <f>IFERROR(E1418+E1419,0)</f>
        <v>0</v>
      </c>
      <c r="H1420" s="73"/>
      <c r="I1420" s="14" t="s">
        <v>32</v>
      </c>
      <c r="J1420" s="86"/>
      <c r="K1420" s="86">
        <f>E1418</f>
        <v>0</v>
      </c>
      <c r="M1420" s="72"/>
      <c r="N1420" s="14" t="s">
        <v>31</v>
      </c>
      <c r="O1420" s="86"/>
      <c r="P1420" s="92">
        <f>F1420</f>
        <v>0</v>
      </c>
    </row>
    <row r="1421" spans="2:16" ht="15.75" hidden="1" x14ac:dyDescent="0.25">
      <c r="B1421" s="74"/>
      <c r="C1421" s="73"/>
      <c r="E1421" s="86"/>
      <c r="F1421" s="86"/>
      <c r="H1421" s="73"/>
      <c r="I1421" s="14" t="s">
        <v>33</v>
      </c>
      <c r="J1421" s="86"/>
      <c r="K1421" s="86" t="str">
        <f>E1419</f>
        <v xml:space="preserve">  </v>
      </c>
      <c r="M1421" s="72"/>
      <c r="N1421" s="73"/>
      <c r="O1421" s="86"/>
      <c r="P1421" s="92"/>
    </row>
    <row r="1422" spans="2:16" ht="15.75" hidden="1" x14ac:dyDescent="0.25">
      <c r="B1422" s="74"/>
      <c r="C1422" s="73"/>
      <c r="E1422" s="86"/>
      <c r="F1422" s="86"/>
      <c r="H1422" s="73"/>
      <c r="J1422" s="86"/>
      <c r="K1422" s="86"/>
      <c r="M1422" s="72"/>
      <c r="N1422" s="73"/>
      <c r="O1422" s="86"/>
      <c r="P1422" s="92"/>
    </row>
    <row r="1423" spans="2:16" ht="15.75" hidden="1" x14ac:dyDescent="0.25">
      <c r="B1423" s="70" t="str">
        <f>B1418</f>
        <v xml:space="preserve">  </v>
      </c>
      <c r="C1423" s="133" t="s">
        <v>34</v>
      </c>
      <c r="D1423" s="133"/>
      <c r="E1423" s="133"/>
      <c r="F1423" s="133"/>
      <c r="H1423" s="14" t="s">
        <v>103</v>
      </c>
      <c r="J1423" s="86" t="str">
        <f>IFERROR(VLOOKUP(B1423,Calculations!$Z$10:$AB$448,3,FALSE),0)</f>
        <v xml:space="preserve">  </v>
      </c>
      <c r="K1423" s="86"/>
      <c r="M1423" s="14" t="s">
        <v>104</v>
      </c>
      <c r="O1423" s="86" t="str">
        <f>J1423</f>
        <v xml:space="preserve">  </v>
      </c>
      <c r="P1423" s="92"/>
    </row>
    <row r="1424" spans="2:16" ht="15.75" hidden="1" x14ac:dyDescent="0.25">
      <c r="B1424" s="74"/>
      <c r="C1424" s="133"/>
      <c r="D1424" s="133"/>
      <c r="E1424" s="133"/>
      <c r="F1424" s="133"/>
      <c r="H1424" s="77"/>
      <c r="I1424" s="14" t="s">
        <v>91</v>
      </c>
      <c r="J1424" s="86"/>
      <c r="K1424" s="86" t="str">
        <f>J1423</f>
        <v xml:space="preserve">  </v>
      </c>
      <c r="M1424" s="77"/>
      <c r="N1424" s="14" t="s">
        <v>91</v>
      </c>
      <c r="O1424" s="86"/>
      <c r="P1424" s="92" t="str">
        <f>O1423</f>
        <v xml:space="preserve">  </v>
      </c>
    </row>
    <row r="1425" spans="2:16" ht="15.75" hidden="1" x14ac:dyDescent="0.25">
      <c r="B1425" s="74"/>
      <c r="C1425" s="133"/>
      <c r="D1425" s="133"/>
      <c r="E1425" s="133"/>
      <c r="F1425" s="133"/>
      <c r="H1425" s="77"/>
      <c r="J1425" s="86"/>
      <c r="K1425" s="86"/>
      <c r="M1425" s="77"/>
      <c r="O1425" s="86"/>
      <c r="P1425" s="92"/>
    </row>
    <row r="1426" spans="2:16" ht="15.75" hidden="1" x14ac:dyDescent="0.25">
      <c r="B1426" s="74"/>
      <c r="C1426" s="81"/>
      <c r="D1426" s="81"/>
      <c r="E1426" s="81"/>
      <c r="F1426" s="81"/>
      <c r="H1426" s="77"/>
      <c r="J1426" s="86"/>
      <c r="K1426" s="86"/>
      <c r="M1426" s="77"/>
      <c r="O1426" s="86"/>
      <c r="P1426" s="92"/>
    </row>
    <row r="1427" spans="2:16" ht="15.75" hidden="1" x14ac:dyDescent="0.25">
      <c r="B1427" s="70" t="str">
        <f>B1423</f>
        <v xml:space="preserve">  </v>
      </c>
      <c r="C1427" s="14" t="s">
        <v>106</v>
      </c>
      <c r="E1427" s="86" t="str">
        <f>IFERROR(VLOOKUP(B1427,Calculations!$G$10:$W$448,17,FALSE),0)</f>
        <v xml:space="preserve">  </v>
      </c>
      <c r="F1427" s="86"/>
      <c r="H1427" s="133" t="s">
        <v>34</v>
      </c>
      <c r="I1427" s="133"/>
      <c r="J1427" s="133"/>
      <c r="K1427" s="133"/>
      <c r="M1427" s="14" t="s">
        <v>105</v>
      </c>
      <c r="O1427" s="86" t="str">
        <f>E1427</f>
        <v xml:space="preserve">  </v>
      </c>
      <c r="P1427" s="92"/>
    </row>
    <row r="1428" spans="2:16" ht="15.75" hidden="1" x14ac:dyDescent="0.25">
      <c r="B1428" s="75"/>
      <c r="C1428" s="82"/>
      <c r="D1428" s="76" t="s">
        <v>31</v>
      </c>
      <c r="E1428" s="89"/>
      <c r="F1428" s="89" t="str">
        <f>E1427</f>
        <v xml:space="preserve">  </v>
      </c>
      <c r="G1428" s="76"/>
      <c r="H1428" s="134"/>
      <c r="I1428" s="134"/>
      <c r="J1428" s="134"/>
      <c r="K1428" s="134"/>
      <c r="L1428" s="76"/>
      <c r="M1428" s="82"/>
      <c r="N1428" s="76" t="s">
        <v>31</v>
      </c>
      <c r="O1428" s="89"/>
      <c r="P1428" s="90" t="str">
        <f>O1427</f>
        <v xml:space="preserve">  </v>
      </c>
    </row>
    <row r="1429" spans="2:16" ht="15.75" hidden="1" x14ac:dyDescent="0.25">
      <c r="B1429" s="60" t="str">
        <f>IFERROR(IF(EOMONTH(B1427,1)&gt;Questionnaire!$I$9,"  ",EOMONTH(B1427,1)),"  ")</f>
        <v xml:space="preserve">  </v>
      </c>
      <c r="C1429" s="61" t="s">
        <v>32</v>
      </c>
      <c r="D1429" s="61"/>
      <c r="E1429" s="84">
        <f>IFERROR(-VLOOKUP(B1429,Calculations!$G$10:$N$448,8,FALSE),0)</f>
        <v>0</v>
      </c>
      <c r="F1429" s="84"/>
      <c r="G1429" s="61"/>
      <c r="H1429" s="61" t="s">
        <v>102</v>
      </c>
      <c r="I1429" s="61"/>
      <c r="J1429" s="84">
        <f>K1431</f>
        <v>0</v>
      </c>
      <c r="K1429" s="84"/>
      <c r="L1429" s="61"/>
      <c r="M1429" s="61" t="s">
        <v>102</v>
      </c>
      <c r="N1429" s="68"/>
      <c r="O1429" s="84">
        <f>J1429</f>
        <v>0</v>
      </c>
      <c r="P1429" s="91"/>
    </row>
    <row r="1430" spans="2:16" ht="15.75" hidden="1" x14ac:dyDescent="0.25">
      <c r="B1430" s="74"/>
      <c r="C1430" s="14" t="s">
        <v>33</v>
      </c>
      <c r="E1430" s="86" t="str">
        <f>IFERROR(VLOOKUP(B1429,Calculations!$G$10:$M$448,7,FALSE),0)</f>
        <v xml:space="preserve">  </v>
      </c>
      <c r="F1430" s="86"/>
      <c r="H1430" s="14" t="s">
        <v>35</v>
      </c>
      <c r="J1430" s="86" t="str">
        <f>K1432</f>
        <v xml:space="preserve">  </v>
      </c>
      <c r="K1430" s="86"/>
      <c r="M1430" s="14" t="s">
        <v>94</v>
      </c>
      <c r="N1430" s="73"/>
      <c r="O1430" s="86" t="str">
        <f>J1430</f>
        <v xml:space="preserve">  </v>
      </c>
      <c r="P1430" s="92"/>
    </row>
    <row r="1431" spans="2:16" ht="15.75" hidden="1" x14ac:dyDescent="0.25">
      <c r="B1431" s="74"/>
      <c r="C1431" s="73"/>
      <c r="D1431" s="14" t="s">
        <v>31</v>
      </c>
      <c r="E1431" s="86"/>
      <c r="F1431" s="86">
        <f>IFERROR(E1429+E1430,0)</f>
        <v>0</v>
      </c>
      <c r="H1431" s="73"/>
      <c r="I1431" s="14" t="s">
        <v>32</v>
      </c>
      <c r="J1431" s="86"/>
      <c r="K1431" s="86">
        <f>E1429</f>
        <v>0</v>
      </c>
      <c r="M1431" s="72"/>
      <c r="N1431" s="14" t="s">
        <v>31</v>
      </c>
      <c r="O1431" s="86"/>
      <c r="P1431" s="92">
        <f>F1431</f>
        <v>0</v>
      </c>
    </row>
    <row r="1432" spans="2:16" ht="15.75" hidden="1" x14ac:dyDescent="0.25">
      <c r="B1432" s="74"/>
      <c r="C1432" s="73"/>
      <c r="E1432" s="86"/>
      <c r="F1432" s="86"/>
      <c r="H1432" s="73"/>
      <c r="I1432" s="14" t="s">
        <v>33</v>
      </c>
      <c r="J1432" s="86"/>
      <c r="K1432" s="86" t="str">
        <f>E1430</f>
        <v xml:space="preserve">  </v>
      </c>
      <c r="M1432" s="72"/>
      <c r="N1432" s="73"/>
      <c r="O1432" s="86"/>
      <c r="P1432" s="92"/>
    </row>
    <row r="1433" spans="2:16" ht="15.75" hidden="1" x14ac:dyDescent="0.25">
      <c r="B1433" s="74"/>
      <c r="C1433" s="73"/>
      <c r="E1433" s="86"/>
      <c r="F1433" s="86"/>
      <c r="H1433" s="73"/>
      <c r="J1433" s="86"/>
      <c r="K1433" s="86"/>
      <c r="M1433" s="72"/>
      <c r="N1433" s="73"/>
      <c r="O1433" s="86"/>
      <c r="P1433" s="92"/>
    </row>
    <row r="1434" spans="2:16" ht="15.75" hidden="1" x14ac:dyDescent="0.25">
      <c r="B1434" s="70" t="str">
        <f>B1429</f>
        <v xml:space="preserve">  </v>
      </c>
      <c r="C1434" s="133" t="s">
        <v>34</v>
      </c>
      <c r="D1434" s="133"/>
      <c r="E1434" s="133"/>
      <c r="F1434" s="133"/>
      <c r="H1434" s="14" t="s">
        <v>103</v>
      </c>
      <c r="J1434" s="86" t="str">
        <f>IFERROR(VLOOKUP(B1434,Calculations!$Z$10:$AB$448,3,FALSE),0)</f>
        <v xml:space="preserve">  </v>
      </c>
      <c r="K1434" s="86"/>
      <c r="M1434" s="14" t="s">
        <v>104</v>
      </c>
      <c r="O1434" s="86" t="str">
        <f>J1434</f>
        <v xml:space="preserve">  </v>
      </c>
      <c r="P1434" s="92"/>
    </row>
    <row r="1435" spans="2:16" ht="15.75" hidden="1" x14ac:dyDescent="0.25">
      <c r="B1435" s="74"/>
      <c r="C1435" s="133"/>
      <c r="D1435" s="133"/>
      <c r="E1435" s="133"/>
      <c r="F1435" s="133"/>
      <c r="H1435" s="77"/>
      <c r="I1435" s="14" t="s">
        <v>91</v>
      </c>
      <c r="J1435" s="86"/>
      <c r="K1435" s="86" t="str">
        <f>J1434</f>
        <v xml:space="preserve">  </v>
      </c>
      <c r="M1435" s="77"/>
      <c r="N1435" s="14" t="s">
        <v>91</v>
      </c>
      <c r="O1435" s="86"/>
      <c r="P1435" s="92" t="str">
        <f>O1434</f>
        <v xml:space="preserve">  </v>
      </c>
    </row>
    <row r="1436" spans="2:16" ht="15.75" hidden="1" x14ac:dyDescent="0.25">
      <c r="B1436" s="74"/>
      <c r="C1436" s="133"/>
      <c r="D1436" s="133"/>
      <c r="E1436" s="133"/>
      <c r="F1436" s="133"/>
      <c r="H1436" s="77"/>
      <c r="J1436" s="86"/>
      <c r="K1436" s="86"/>
      <c r="M1436" s="77"/>
      <c r="O1436" s="86"/>
      <c r="P1436" s="92"/>
    </row>
    <row r="1437" spans="2:16" ht="15.75" hidden="1" x14ac:dyDescent="0.25">
      <c r="B1437" s="74"/>
      <c r="C1437" s="81"/>
      <c r="D1437" s="81"/>
      <c r="E1437" s="81"/>
      <c r="F1437" s="81"/>
      <c r="H1437" s="77"/>
      <c r="J1437" s="86"/>
      <c r="K1437" s="86"/>
      <c r="M1437" s="77"/>
      <c r="O1437" s="86"/>
      <c r="P1437" s="92"/>
    </row>
    <row r="1438" spans="2:16" ht="15.75" hidden="1" x14ac:dyDescent="0.25">
      <c r="B1438" s="70" t="str">
        <f>B1434</f>
        <v xml:space="preserve">  </v>
      </c>
      <c r="C1438" s="14" t="s">
        <v>106</v>
      </c>
      <c r="E1438" s="86" t="str">
        <f>IFERROR(VLOOKUP(B1438,Calculations!$G$10:$W$448,17,FALSE),0)</f>
        <v xml:space="preserve">  </v>
      </c>
      <c r="F1438" s="86"/>
      <c r="H1438" s="133" t="s">
        <v>34</v>
      </c>
      <c r="I1438" s="133"/>
      <c r="J1438" s="133"/>
      <c r="K1438" s="133"/>
      <c r="M1438" s="14" t="s">
        <v>105</v>
      </c>
      <c r="O1438" s="86" t="str">
        <f>E1438</f>
        <v xml:space="preserve">  </v>
      </c>
      <c r="P1438" s="92"/>
    </row>
    <row r="1439" spans="2:16" ht="15.75" hidden="1" x14ac:dyDescent="0.25">
      <c r="B1439" s="75"/>
      <c r="C1439" s="82"/>
      <c r="D1439" s="76" t="s">
        <v>31</v>
      </c>
      <c r="E1439" s="89"/>
      <c r="F1439" s="89" t="str">
        <f>E1438</f>
        <v xml:space="preserve">  </v>
      </c>
      <c r="G1439" s="76"/>
      <c r="H1439" s="134"/>
      <c r="I1439" s="134"/>
      <c r="J1439" s="134"/>
      <c r="K1439" s="134"/>
      <c r="L1439" s="76"/>
      <c r="M1439" s="82"/>
      <c r="N1439" s="76" t="s">
        <v>31</v>
      </c>
      <c r="O1439" s="89"/>
      <c r="P1439" s="90" t="str">
        <f>O1438</f>
        <v xml:space="preserve">  </v>
      </c>
    </row>
    <row r="1440" spans="2:16" ht="15.75" hidden="1" x14ac:dyDescent="0.25">
      <c r="B1440" s="60" t="str">
        <f>IFERROR(IF(EOMONTH(B1438,1)&gt;Questionnaire!$I$9,"  ",EOMONTH(B1438,1)),"  ")</f>
        <v xml:space="preserve">  </v>
      </c>
      <c r="C1440" s="61" t="s">
        <v>32</v>
      </c>
      <c r="D1440" s="61"/>
      <c r="E1440" s="84">
        <f>IFERROR(-VLOOKUP(B1440,Calculations!$G$10:$N$448,8,FALSE),0)</f>
        <v>0</v>
      </c>
      <c r="F1440" s="84"/>
      <c r="G1440" s="61"/>
      <c r="H1440" s="61" t="s">
        <v>102</v>
      </c>
      <c r="I1440" s="61"/>
      <c r="J1440" s="84">
        <f>K1442</f>
        <v>0</v>
      </c>
      <c r="K1440" s="84"/>
      <c r="L1440" s="61"/>
      <c r="M1440" s="61" t="s">
        <v>102</v>
      </c>
      <c r="N1440" s="68"/>
      <c r="O1440" s="84">
        <f>J1440</f>
        <v>0</v>
      </c>
      <c r="P1440" s="91"/>
    </row>
    <row r="1441" spans="2:16" ht="15.75" hidden="1" x14ac:dyDescent="0.25">
      <c r="B1441" s="74"/>
      <c r="C1441" s="14" t="s">
        <v>33</v>
      </c>
      <c r="E1441" s="86" t="str">
        <f>IFERROR(VLOOKUP(B1440,Calculations!$G$10:$M$448,7,FALSE),0)</f>
        <v xml:space="preserve">  </v>
      </c>
      <c r="F1441" s="86"/>
      <c r="H1441" s="14" t="s">
        <v>35</v>
      </c>
      <c r="J1441" s="86" t="str">
        <f>K1443</f>
        <v xml:space="preserve">  </v>
      </c>
      <c r="K1441" s="86"/>
      <c r="M1441" s="14" t="s">
        <v>94</v>
      </c>
      <c r="N1441" s="73"/>
      <c r="O1441" s="86" t="str">
        <f>J1441</f>
        <v xml:space="preserve">  </v>
      </c>
      <c r="P1441" s="92"/>
    </row>
    <row r="1442" spans="2:16" ht="15.75" hidden="1" x14ac:dyDescent="0.25">
      <c r="B1442" s="74"/>
      <c r="C1442" s="73"/>
      <c r="D1442" s="14" t="s">
        <v>31</v>
      </c>
      <c r="E1442" s="86"/>
      <c r="F1442" s="86">
        <f>IFERROR(E1440+E1441,0)</f>
        <v>0</v>
      </c>
      <c r="H1442" s="73"/>
      <c r="I1442" s="14" t="s">
        <v>32</v>
      </c>
      <c r="J1442" s="86"/>
      <c r="K1442" s="86">
        <f>E1440</f>
        <v>0</v>
      </c>
      <c r="M1442" s="72"/>
      <c r="N1442" s="14" t="s">
        <v>31</v>
      </c>
      <c r="O1442" s="86"/>
      <c r="P1442" s="92">
        <f>F1442</f>
        <v>0</v>
      </c>
    </row>
    <row r="1443" spans="2:16" ht="15.75" hidden="1" x14ac:dyDescent="0.25">
      <c r="B1443" s="74"/>
      <c r="C1443" s="73"/>
      <c r="E1443" s="86"/>
      <c r="F1443" s="86"/>
      <c r="H1443" s="73"/>
      <c r="I1443" s="14" t="s">
        <v>33</v>
      </c>
      <c r="J1443" s="86"/>
      <c r="K1443" s="86" t="str">
        <f>E1441</f>
        <v xml:space="preserve">  </v>
      </c>
      <c r="M1443" s="72"/>
      <c r="N1443" s="73"/>
      <c r="O1443" s="86"/>
      <c r="P1443" s="92"/>
    </row>
    <row r="1444" spans="2:16" ht="15.75" hidden="1" x14ac:dyDescent="0.25">
      <c r="B1444" s="74"/>
      <c r="C1444" s="73"/>
      <c r="E1444" s="86"/>
      <c r="F1444" s="86"/>
      <c r="H1444" s="73"/>
      <c r="J1444" s="86"/>
      <c r="K1444" s="86"/>
      <c r="M1444" s="72"/>
      <c r="N1444" s="73"/>
      <c r="O1444" s="86"/>
      <c r="P1444" s="92"/>
    </row>
    <row r="1445" spans="2:16" ht="15.75" hidden="1" x14ac:dyDescent="0.25">
      <c r="B1445" s="70" t="str">
        <f>B1440</f>
        <v xml:space="preserve">  </v>
      </c>
      <c r="C1445" s="133" t="s">
        <v>34</v>
      </c>
      <c r="D1445" s="133"/>
      <c r="E1445" s="133"/>
      <c r="F1445" s="133"/>
      <c r="H1445" s="14" t="s">
        <v>103</v>
      </c>
      <c r="J1445" s="86" t="str">
        <f>IFERROR(VLOOKUP(B1445,Calculations!$Z$10:$AB$448,3,FALSE),0)</f>
        <v xml:space="preserve">  </v>
      </c>
      <c r="K1445" s="86"/>
      <c r="M1445" s="14" t="s">
        <v>104</v>
      </c>
      <c r="O1445" s="86" t="str">
        <f>J1445</f>
        <v xml:space="preserve">  </v>
      </c>
      <c r="P1445" s="92"/>
    </row>
    <row r="1446" spans="2:16" ht="15.75" hidden="1" x14ac:dyDescent="0.25">
      <c r="B1446" s="74"/>
      <c r="C1446" s="133"/>
      <c r="D1446" s="133"/>
      <c r="E1446" s="133"/>
      <c r="F1446" s="133"/>
      <c r="H1446" s="77"/>
      <c r="I1446" s="14" t="s">
        <v>91</v>
      </c>
      <c r="J1446" s="86"/>
      <c r="K1446" s="86" t="str">
        <f>J1445</f>
        <v xml:space="preserve">  </v>
      </c>
      <c r="M1446" s="77"/>
      <c r="N1446" s="14" t="s">
        <v>91</v>
      </c>
      <c r="O1446" s="86"/>
      <c r="P1446" s="92" t="str">
        <f>O1445</f>
        <v xml:space="preserve">  </v>
      </c>
    </row>
    <row r="1447" spans="2:16" ht="15.75" hidden="1" x14ac:dyDescent="0.25">
      <c r="B1447" s="74"/>
      <c r="C1447" s="133"/>
      <c r="D1447" s="133"/>
      <c r="E1447" s="133"/>
      <c r="F1447" s="133"/>
      <c r="H1447" s="77"/>
      <c r="J1447" s="86"/>
      <c r="K1447" s="86"/>
      <c r="M1447" s="77"/>
      <c r="O1447" s="86"/>
      <c r="P1447" s="92"/>
    </row>
    <row r="1448" spans="2:16" ht="15.75" hidden="1" x14ac:dyDescent="0.25">
      <c r="B1448" s="74"/>
      <c r="C1448" s="81"/>
      <c r="D1448" s="81"/>
      <c r="E1448" s="81"/>
      <c r="F1448" s="81"/>
      <c r="H1448" s="77"/>
      <c r="J1448" s="86"/>
      <c r="K1448" s="86"/>
      <c r="M1448" s="77"/>
      <c r="O1448" s="86"/>
      <c r="P1448" s="92"/>
    </row>
    <row r="1449" spans="2:16" ht="15.75" hidden="1" x14ac:dyDescent="0.25">
      <c r="B1449" s="70" t="str">
        <f>B1445</f>
        <v xml:space="preserve">  </v>
      </c>
      <c r="C1449" s="14" t="s">
        <v>106</v>
      </c>
      <c r="E1449" s="86" t="str">
        <f>IFERROR(VLOOKUP(B1449,Calculations!$G$10:$W$448,17,FALSE),0)</f>
        <v xml:space="preserve">  </v>
      </c>
      <c r="F1449" s="86"/>
      <c r="H1449" s="133" t="s">
        <v>34</v>
      </c>
      <c r="I1449" s="133"/>
      <c r="J1449" s="133"/>
      <c r="K1449" s="133"/>
      <c r="M1449" s="14" t="s">
        <v>105</v>
      </c>
      <c r="O1449" s="86" t="str">
        <f>E1449</f>
        <v xml:space="preserve">  </v>
      </c>
      <c r="P1449" s="92"/>
    </row>
    <row r="1450" spans="2:16" ht="15.75" hidden="1" x14ac:dyDescent="0.25">
      <c r="B1450" s="75"/>
      <c r="C1450" s="82"/>
      <c r="D1450" s="76" t="s">
        <v>31</v>
      </c>
      <c r="E1450" s="89"/>
      <c r="F1450" s="89" t="str">
        <f>E1449</f>
        <v xml:space="preserve">  </v>
      </c>
      <c r="G1450" s="76"/>
      <c r="H1450" s="134"/>
      <c r="I1450" s="134"/>
      <c r="J1450" s="134"/>
      <c r="K1450" s="134"/>
      <c r="L1450" s="76"/>
      <c r="M1450" s="82"/>
      <c r="N1450" s="76" t="s">
        <v>31</v>
      </c>
      <c r="O1450" s="89"/>
      <c r="P1450" s="90" t="str">
        <f>O1449</f>
        <v xml:space="preserve">  </v>
      </c>
    </row>
    <row r="1451" spans="2:16" ht="15.75" hidden="1" x14ac:dyDescent="0.25">
      <c r="B1451" s="60" t="str">
        <f>IFERROR(IF(EOMONTH(B1449,1)&gt;Questionnaire!$I$9,"  ",EOMONTH(B1449,1)),"  ")</f>
        <v xml:space="preserve">  </v>
      </c>
      <c r="C1451" s="61" t="s">
        <v>32</v>
      </c>
      <c r="D1451" s="61"/>
      <c r="E1451" s="84">
        <f>IFERROR(-VLOOKUP(B1451,Calculations!$G$10:$N$448,8,FALSE),0)</f>
        <v>0</v>
      </c>
      <c r="F1451" s="84"/>
      <c r="G1451" s="61"/>
      <c r="H1451" s="61" t="s">
        <v>102</v>
      </c>
      <c r="I1451" s="61"/>
      <c r="J1451" s="84">
        <f>K1453</f>
        <v>0</v>
      </c>
      <c r="K1451" s="84"/>
      <c r="L1451" s="61"/>
      <c r="M1451" s="61" t="s">
        <v>102</v>
      </c>
      <c r="N1451" s="68"/>
      <c r="O1451" s="84">
        <f>J1451</f>
        <v>0</v>
      </c>
      <c r="P1451" s="91"/>
    </row>
    <row r="1452" spans="2:16" ht="15.75" hidden="1" x14ac:dyDescent="0.25">
      <c r="B1452" s="74"/>
      <c r="C1452" s="14" t="s">
        <v>33</v>
      </c>
      <c r="E1452" s="86" t="str">
        <f>IFERROR(VLOOKUP(B1451,Calculations!$G$10:$M$448,7,FALSE),0)</f>
        <v xml:space="preserve">  </v>
      </c>
      <c r="F1452" s="86"/>
      <c r="H1452" s="14" t="s">
        <v>35</v>
      </c>
      <c r="J1452" s="86" t="str">
        <f>K1454</f>
        <v xml:space="preserve">  </v>
      </c>
      <c r="K1452" s="86"/>
      <c r="M1452" s="14" t="s">
        <v>94</v>
      </c>
      <c r="N1452" s="73"/>
      <c r="O1452" s="86" t="str">
        <f>J1452</f>
        <v xml:space="preserve">  </v>
      </c>
      <c r="P1452" s="92"/>
    </row>
    <row r="1453" spans="2:16" ht="15.75" hidden="1" x14ac:dyDescent="0.25">
      <c r="B1453" s="74"/>
      <c r="C1453" s="73"/>
      <c r="D1453" s="14" t="s">
        <v>31</v>
      </c>
      <c r="E1453" s="86"/>
      <c r="F1453" s="86">
        <f>IFERROR(E1451+E1452,0)</f>
        <v>0</v>
      </c>
      <c r="H1453" s="73"/>
      <c r="I1453" s="14" t="s">
        <v>32</v>
      </c>
      <c r="J1453" s="86"/>
      <c r="K1453" s="86">
        <f>E1451</f>
        <v>0</v>
      </c>
      <c r="M1453" s="72"/>
      <c r="N1453" s="14" t="s">
        <v>31</v>
      </c>
      <c r="O1453" s="86"/>
      <c r="P1453" s="92">
        <f>F1453</f>
        <v>0</v>
      </c>
    </row>
    <row r="1454" spans="2:16" ht="15.75" hidden="1" x14ac:dyDescent="0.25">
      <c r="B1454" s="74"/>
      <c r="C1454" s="73"/>
      <c r="E1454" s="86"/>
      <c r="F1454" s="86"/>
      <c r="H1454" s="73"/>
      <c r="I1454" s="14" t="s">
        <v>33</v>
      </c>
      <c r="J1454" s="86"/>
      <c r="K1454" s="86" t="str">
        <f>E1452</f>
        <v xml:space="preserve">  </v>
      </c>
      <c r="M1454" s="72"/>
      <c r="N1454" s="73"/>
      <c r="O1454" s="86"/>
      <c r="P1454" s="92"/>
    </row>
    <row r="1455" spans="2:16" ht="15.75" hidden="1" x14ac:dyDescent="0.25">
      <c r="B1455" s="74"/>
      <c r="C1455" s="73"/>
      <c r="E1455" s="86"/>
      <c r="F1455" s="86"/>
      <c r="H1455" s="73"/>
      <c r="J1455" s="86"/>
      <c r="K1455" s="86"/>
      <c r="M1455" s="72"/>
      <c r="N1455" s="73"/>
      <c r="O1455" s="86"/>
      <c r="P1455" s="92"/>
    </row>
    <row r="1456" spans="2:16" ht="15.75" hidden="1" x14ac:dyDescent="0.25">
      <c r="B1456" s="70" t="str">
        <f>B1451</f>
        <v xml:space="preserve">  </v>
      </c>
      <c r="C1456" s="133" t="s">
        <v>34</v>
      </c>
      <c r="D1456" s="133"/>
      <c r="E1456" s="133"/>
      <c r="F1456" s="133"/>
      <c r="H1456" s="14" t="s">
        <v>103</v>
      </c>
      <c r="J1456" s="86" t="str">
        <f>IFERROR(VLOOKUP(B1456,Calculations!$Z$10:$AB$448,3,FALSE),0)</f>
        <v xml:space="preserve">  </v>
      </c>
      <c r="K1456" s="86"/>
      <c r="M1456" s="14" t="s">
        <v>104</v>
      </c>
      <c r="O1456" s="86" t="str">
        <f>J1456</f>
        <v xml:space="preserve">  </v>
      </c>
      <c r="P1456" s="92"/>
    </row>
    <row r="1457" spans="2:16" ht="15.75" hidden="1" x14ac:dyDescent="0.25">
      <c r="B1457" s="74"/>
      <c r="C1457" s="133"/>
      <c r="D1457" s="133"/>
      <c r="E1457" s="133"/>
      <c r="F1457" s="133"/>
      <c r="H1457" s="77"/>
      <c r="I1457" s="14" t="s">
        <v>91</v>
      </c>
      <c r="J1457" s="86"/>
      <c r="K1457" s="86" t="str">
        <f>J1456</f>
        <v xml:space="preserve">  </v>
      </c>
      <c r="M1457" s="77"/>
      <c r="N1457" s="14" t="s">
        <v>91</v>
      </c>
      <c r="O1457" s="86"/>
      <c r="P1457" s="92" t="str">
        <f>O1456</f>
        <v xml:space="preserve">  </v>
      </c>
    </row>
    <row r="1458" spans="2:16" ht="15.75" hidden="1" x14ac:dyDescent="0.25">
      <c r="B1458" s="74"/>
      <c r="C1458" s="133"/>
      <c r="D1458" s="133"/>
      <c r="E1458" s="133"/>
      <c r="F1458" s="133"/>
      <c r="H1458" s="77"/>
      <c r="J1458" s="86"/>
      <c r="K1458" s="86"/>
      <c r="M1458" s="77"/>
      <c r="O1458" s="86"/>
      <c r="P1458" s="92"/>
    </row>
    <row r="1459" spans="2:16" ht="15.75" hidden="1" x14ac:dyDescent="0.25">
      <c r="B1459" s="74"/>
      <c r="C1459" s="81"/>
      <c r="D1459" s="81"/>
      <c r="E1459" s="81"/>
      <c r="F1459" s="81"/>
      <c r="H1459" s="77"/>
      <c r="J1459" s="86"/>
      <c r="K1459" s="86"/>
      <c r="M1459" s="77"/>
      <c r="O1459" s="86"/>
      <c r="P1459" s="92"/>
    </row>
    <row r="1460" spans="2:16" ht="15.75" hidden="1" x14ac:dyDescent="0.25">
      <c r="B1460" s="70" t="str">
        <f>B1456</f>
        <v xml:space="preserve">  </v>
      </c>
      <c r="C1460" s="14" t="s">
        <v>106</v>
      </c>
      <c r="E1460" s="86" t="str">
        <f>IFERROR(VLOOKUP(B1460,Calculations!$G$10:$W$448,17,FALSE),0)</f>
        <v xml:space="preserve">  </v>
      </c>
      <c r="F1460" s="86"/>
      <c r="H1460" s="133" t="s">
        <v>34</v>
      </c>
      <c r="I1460" s="133"/>
      <c r="J1460" s="133"/>
      <c r="K1460" s="133"/>
      <c r="M1460" s="14" t="s">
        <v>105</v>
      </c>
      <c r="O1460" s="86" t="str">
        <f>E1460</f>
        <v xml:space="preserve">  </v>
      </c>
      <c r="P1460" s="92"/>
    </row>
    <row r="1461" spans="2:16" ht="15.75" hidden="1" x14ac:dyDescent="0.25">
      <c r="B1461" s="75"/>
      <c r="C1461" s="82"/>
      <c r="D1461" s="76" t="s">
        <v>31</v>
      </c>
      <c r="E1461" s="89"/>
      <c r="F1461" s="89" t="str">
        <f>E1460</f>
        <v xml:space="preserve">  </v>
      </c>
      <c r="G1461" s="76"/>
      <c r="H1461" s="134"/>
      <c r="I1461" s="134"/>
      <c r="J1461" s="134"/>
      <c r="K1461" s="134"/>
      <c r="L1461" s="76"/>
      <c r="M1461" s="82"/>
      <c r="N1461" s="76" t="s">
        <v>31</v>
      </c>
      <c r="O1461" s="89"/>
      <c r="P1461" s="90" t="str">
        <f>O1460</f>
        <v xml:space="preserve">  </v>
      </c>
    </row>
    <row r="1462" spans="2:16" ht="15.75" hidden="1" x14ac:dyDescent="0.25">
      <c r="B1462" s="60" t="str">
        <f>IFERROR(IF(EOMONTH(B1460,1)&gt;Questionnaire!$I$9,"  ",EOMONTH(B1460,1)),"  ")</f>
        <v xml:space="preserve">  </v>
      </c>
      <c r="C1462" s="61" t="s">
        <v>32</v>
      </c>
      <c r="D1462" s="61"/>
      <c r="E1462" s="84">
        <f>IFERROR(-VLOOKUP(B1462,Calculations!$G$10:$N$448,8,FALSE),0)</f>
        <v>0</v>
      </c>
      <c r="F1462" s="84"/>
      <c r="G1462" s="61"/>
      <c r="H1462" s="61" t="s">
        <v>102</v>
      </c>
      <c r="I1462" s="61"/>
      <c r="J1462" s="84">
        <f>K1464</f>
        <v>0</v>
      </c>
      <c r="K1462" s="84"/>
      <c r="L1462" s="61"/>
      <c r="M1462" s="61" t="s">
        <v>102</v>
      </c>
      <c r="N1462" s="68"/>
      <c r="O1462" s="84">
        <f>J1462</f>
        <v>0</v>
      </c>
      <c r="P1462" s="91"/>
    </row>
    <row r="1463" spans="2:16" ht="15.75" hidden="1" x14ac:dyDescent="0.25">
      <c r="B1463" s="74"/>
      <c r="C1463" s="14" t="s">
        <v>33</v>
      </c>
      <c r="E1463" s="86" t="str">
        <f>IFERROR(VLOOKUP(B1462,Calculations!$G$10:$M$448,7,FALSE),0)</f>
        <v xml:space="preserve">  </v>
      </c>
      <c r="F1463" s="86"/>
      <c r="H1463" s="14" t="s">
        <v>35</v>
      </c>
      <c r="J1463" s="86" t="str">
        <f>K1465</f>
        <v xml:space="preserve">  </v>
      </c>
      <c r="K1463" s="86"/>
      <c r="M1463" s="14" t="s">
        <v>94</v>
      </c>
      <c r="N1463" s="73"/>
      <c r="O1463" s="86" t="str">
        <f>J1463</f>
        <v xml:space="preserve">  </v>
      </c>
      <c r="P1463" s="92"/>
    </row>
    <row r="1464" spans="2:16" ht="15.75" hidden="1" x14ac:dyDescent="0.25">
      <c r="B1464" s="74"/>
      <c r="C1464" s="73"/>
      <c r="D1464" s="14" t="s">
        <v>31</v>
      </c>
      <c r="E1464" s="86"/>
      <c r="F1464" s="86">
        <f>IFERROR(E1462+E1463,0)</f>
        <v>0</v>
      </c>
      <c r="H1464" s="73"/>
      <c r="I1464" s="14" t="s">
        <v>32</v>
      </c>
      <c r="J1464" s="86"/>
      <c r="K1464" s="86">
        <f>E1462</f>
        <v>0</v>
      </c>
      <c r="M1464" s="72"/>
      <c r="N1464" s="14" t="s">
        <v>31</v>
      </c>
      <c r="O1464" s="86"/>
      <c r="P1464" s="92">
        <f>F1464</f>
        <v>0</v>
      </c>
    </row>
    <row r="1465" spans="2:16" ht="15.75" hidden="1" x14ac:dyDescent="0.25">
      <c r="B1465" s="74"/>
      <c r="C1465" s="73"/>
      <c r="E1465" s="86"/>
      <c r="F1465" s="86"/>
      <c r="H1465" s="73"/>
      <c r="I1465" s="14" t="s">
        <v>33</v>
      </c>
      <c r="J1465" s="86"/>
      <c r="K1465" s="86" t="str">
        <f>E1463</f>
        <v xml:space="preserve">  </v>
      </c>
      <c r="M1465" s="72"/>
      <c r="N1465" s="73"/>
      <c r="O1465" s="86"/>
      <c r="P1465" s="92"/>
    </row>
    <row r="1466" spans="2:16" ht="15.75" hidden="1" x14ac:dyDescent="0.25">
      <c r="B1466" s="74"/>
      <c r="C1466" s="73"/>
      <c r="E1466" s="86"/>
      <c r="F1466" s="86"/>
      <c r="H1466" s="73"/>
      <c r="J1466" s="86"/>
      <c r="K1466" s="86"/>
      <c r="M1466" s="72"/>
      <c r="N1466" s="73"/>
      <c r="O1466" s="86"/>
      <c r="P1466" s="92"/>
    </row>
    <row r="1467" spans="2:16" ht="15.75" hidden="1" x14ac:dyDescent="0.25">
      <c r="B1467" s="70" t="str">
        <f>B1462</f>
        <v xml:space="preserve">  </v>
      </c>
      <c r="C1467" s="133" t="s">
        <v>34</v>
      </c>
      <c r="D1467" s="133"/>
      <c r="E1467" s="133"/>
      <c r="F1467" s="133"/>
      <c r="H1467" s="14" t="s">
        <v>103</v>
      </c>
      <c r="J1467" s="86" t="str">
        <f>IFERROR(VLOOKUP(B1467,Calculations!$Z$10:$AB$448,3,FALSE),0)</f>
        <v xml:space="preserve">  </v>
      </c>
      <c r="K1467" s="86"/>
      <c r="M1467" s="14" t="s">
        <v>104</v>
      </c>
      <c r="O1467" s="86" t="str">
        <f>J1467</f>
        <v xml:space="preserve">  </v>
      </c>
      <c r="P1467" s="92"/>
    </row>
    <row r="1468" spans="2:16" ht="15.75" hidden="1" x14ac:dyDescent="0.25">
      <c r="B1468" s="74"/>
      <c r="C1468" s="133"/>
      <c r="D1468" s="133"/>
      <c r="E1468" s="133"/>
      <c r="F1468" s="133"/>
      <c r="H1468" s="77"/>
      <c r="I1468" s="14" t="s">
        <v>91</v>
      </c>
      <c r="J1468" s="86"/>
      <c r="K1468" s="86" t="str">
        <f>J1467</f>
        <v xml:space="preserve">  </v>
      </c>
      <c r="M1468" s="77"/>
      <c r="N1468" s="14" t="s">
        <v>91</v>
      </c>
      <c r="O1468" s="86"/>
      <c r="P1468" s="92" t="str">
        <f>O1467</f>
        <v xml:space="preserve">  </v>
      </c>
    </row>
    <row r="1469" spans="2:16" ht="15.75" hidden="1" x14ac:dyDescent="0.25">
      <c r="B1469" s="74"/>
      <c r="C1469" s="133"/>
      <c r="D1469" s="133"/>
      <c r="E1469" s="133"/>
      <c r="F1469" s="133"/>
      <c r="H1469" s="77"/>
      <c r="J1469" s="86"/>
      <c r="K1469" s="86"/>
      <c r="M1469" s="77"/>
      <c r="O1469" s="86"/>
      <c r="P1469" s="92"/>
    </row>
    <row r="1470" spans="2:16" ht="15.75" hidden="1" x14ac:dyDescent="0.25">
      <c r="B1470" s="74"/>
      <c r="C1470" s="81"/>
      <c r="D1470" s="81"/>
      <c r="E1470" s="81"/>
      <c r="F1470" s="81"/>
      <c r="H1470" s="77"/>
      <c r="J1470" s="86"/>
      <c r="K1470" s="86"/>
      <c r="M1470" s="77"/>
      <c r="O1470" s="86"/>
      <c r="P1470" s="92"/>
    </row>
    <row r="1471" spans="2:16" ht="15.75" hidden="1" x14ac:dyDescent="0.25">
      <c r="B1471" s="70" t="str">
        <f>B1467</f>
        <v xml:space="preserve">  </v>
      </c>
      <c r="C1471" s="14" t="s">
        <v>106</v>
      </c>
      <c r="E1471" s="86" t="str">
        <f>IFERROR(VLOOKUP(B1471,Calculations!$G$10:$W$448,17,FALSE),0)</f>
        <v xml:space="preserve">  </v>
      </c>
      <c r="F1471" s="86"/>
      <c r="H1471" s="133" t="s">
        <v>34</v>
      </c>
      <c r="I1471" s="133"/>
      <c r="J1471" s="133"/>
      <c r="K1471" s="133"/>
      <c r="M1471" s="14" t="s">
        <v>105</v>
      </c>
      <c r="O1471" s="86" t="str">
        <f>E1471</f>
        <v xml:space="preserve">  </v>
      </c>
      <c r="P1471" s="92"/>
    </row>
    <row r="1472" spans="2:16" ht="15.75" hidden="1" x14ac:dyDescent="0.25">
      <c r="B1472" s="75"/>
      <c r="C1472" s="82"/>
      <c r="D1472" s="76" t="s">
        <v>31</v>
      </c>
      <c r="E1472" s="89"/>
      <c r="F1472" s="89" t="str">
        <f>E1471</f>
        <v xml:space="preserve">  </v>
      </c>
      <c r="G1472" s="76"/>
      <c r="H1472" s="134"/>
      <c r="I1472" s="134"/>
      <c r="J1472" s="134"/>
      <c r="K1472" s="134"/>
      <c r="L1472" s="76"/>
      <c r="M1472" s="82"/>
      <c r="N1472" s="76" t="s">
        <v>31</v>
      </c>
      <c r="O1472" s="89"/>
      <c r="P1472" s="90" t="str">
        <f>O1471</f>
        <v xml:space="preserve">  </v>
      </c>
    </row>
    <row r="1473" spans="2:16" ht="15.75" hidden="1" x14ac:dyDescent="0.25">
      <c r="B1473" s="60" t="str">
        <f>IFERROR(IF(EOMONTH(B1471,1)&gt;Questionnaire!$I$9,"  ",EOMONTH(B1471,1)),"  ")</f>
        <v xml:space="preserve">  </v>
      </c>
      <c r="C1473" s="61" t="s">
        <v>32</v>
      </c>
      <c r="D1473" s="61"/>
      <c r="E1473" s="84">
        <f>IFERROR(-VLOOKUP(B1473,Calculations!$G$10:$N$448,8,FALSE),0)</f>
        <v>0</v>
      </c>
      <c r="F1473" s="84"/>
      <c r="G1473" s="61"/>
      <c r="H1473" s="61" t="s">
        <v>102</v>
      </c>
      <c r="I1473" s="61"/>
      <c r="J1473" s="84">
        <f>K1475</f>
        <v>0</v>
      </c>
      <c r="K1473" s="84"/>
      <c r="L1473" s="61"/>
      <c r="M1473" s="61" t="s">
        <v>102</v>
      </c>
      <c r="N1473" s="68"/>
      <c r="O1473" s="84">
        <f>J1473</f>
        <v>0</v>
      </c>
      <c r="P1473" s="91"/>
    </row>
    <row r="1474" spans="2:16" ht="15.75" hidden="1" x14ac:dyDescent="0.25">
      <c r="B1474" s="74"/>
      <c r="C1474" s="14" t="s">
        <v>33</v>
      </c>
      <c r="E1474" s="86" t="str">
        <f>IFERROR(VLOOKUP(B1473,Calculations!$G$10:$M$448,7,FALSE),0)</f>
        <v xml:space="preserve">  </v>
      </c>
      <c r="F1474" s="86"/>
      <c r="H1474" s="14" t="s">
        <v>35</v>
      </c>
      <c r="J1474" s="86" t="str">
        <f>K1476</f>
        <v xml:space="preserve">  </v>
      </c>
      <c r="K1474" s="86"/>
      <c r="M1474" s="14" t="s">
        <v>94</v>
      </c>
      <c r="N1474" s="73"/>
      <c r="O1474" s="86" t="str">
        <f>J1474</f>
        <v xml:space="preserve">  </v>
      </c>
      <c r="P1474" s="92"/>
    </row>
    <row r="1475" spans="2:16" ht="15.75" hidden="1" x14ac:dyDescent="0.25">
      <c r="B1475" s="74"/>
      <c r="C1475" s="73"/>
      <c r="D1475" s="14" t="s">
        <v>31</v>
      </c>
      <c r="E1475" s="86"/>
      <c r="F1475" s="86">
        <f>IFERROR(E1473+E1474,0)</f>
        <v>0</v>
      </c>
      <c r="H1475" s="73"/>
      <c r="I1475" s="14" t="s">
        <v>32</v>
      </c>
      <c r="J1475" s="86"/>
      <c r="K1475" s="86">
        <f>E1473</f>
        <v>0</v>
      </c>
      <c r="M1475" s="72"/>
      <c r="N1475" s="14" t="s">
        <v>31</v>
      </c>
      <c r="O1475" s="86"/>
      <c r="P1475" s="92">
        <f>F1475</f>
        <v>0</v>
      </c>
    </row>
    <row r="1476" spans="2:16" ht="15.75" hidden="1" x14ac:dyDescent="0.25">
      <c r="B1476" s="74"/>
      <c r="C1476" s="73"/>
      <c r="E1476" s="86"/>
      <c r="F1476" s="86"/>
      <c r="H1476" s="73"/>
      <c r="I1476" s="14" t="s">
        <v>33</v>
      </c>
      <c r="J1476" s="86"/>
      <c r="K1476" s="86" t="str">
        <f>E1474</f>
        <v xml:space="preserve">  </v>
      </c>
      <c r="M1476" s="72"/>
      <c r="N1476" s="73"/>
      <c r="O1476" s="86"/>
      <c r="P1476" s="92"/>
    </row>
    <row r="1477" spans="2:16" ht="15.75" hidden="1" x14ac:dyDescent="0.25">
      <c r="B1477" s="74"/>
      <c r="C1477" s="73"/>
      <c r="E1477" s="86"/>
      <c r="F1477" s="86"/>
      <c r="H1477" s="73"/>
      <c r="J1477" s="86"/>
      <c r="K1477" s="86"/>
      <c r="M1477" s="72"/>
      <c r="N1477" s="73"/>
      <c r="O1477" s="86"/>
      <c r="P1477" s="92"/>
    </row>
    <row r="1478" spans="2:16" ht="15.75" hidden="1" x14ac:dyDescent="0.25">
      <c r="B1478" s="70" t="str">
        <f>B1473</f>
        <v xml:space="preserve">  </v>
      </c>
      <c r="C1478" s="133" t="s">
        <v>34</v>
      </c>
      <c r="D1478" s="133"/>
      <c r="E1478" s="133"/>
      <c r="F1478" s="133"/>
      <c r="H1478" s="14" t="s">
        <v>103</v>
      </c>
      <c r="J1478" s="86" t="str">
        <f>IFERROR(VLOOKUP(B1478,Calculations!$Z$10:$AB$448,3,FALSE),0)</f>
        <v xml:space="preserve">  </v>
      </c>
      <c r="K1478" s="86"/>
      <c r="M1478" s="14" t="s">
        <v>104</v>
      </c>
      <c r="O1478" s="86" t="str">
        <f>J1478</f>
        <v xml:space="preserve">  </v>
      </c>
      <c r="P1478" s="92"/>
    </row>
    <row r="1479" spans="2:16" ht="15.75" hidden="1" x14ac:dyDescent="0.25">
      <c r="B1479" s="74"/>
      <c r="C1479" s="133"/>
      <c r="D1479" s="133"/>
      <c r="E1479" s="133"/>
      <c r="F1479" s="133"/>
      <c r="H1479" s="77"/>
      <c r="I1479" s="14" t="s">
        <v>91</v>
      </c>
      <c r="J1479" s="86"/>
      <c r="K1479" s="86" t="str">
        <f>J1478</f>
        <v xml:space="preserve">  </v>
      </c>
      <c r="M1479" s="77"/>
      <c r="N1479" s="14" t="s">
        <v>91</v>
      </c>
      <c r="O1479" s="86"/>
      <c r="P1479" s="92" t="str">
        <f>O1478</f>
        <v xml:space="preserve">  </v>
      </c>
    </row>
    <row r="1480" spans="2:16" ht="15.75" hidden="1" x14ac:dyDescent="0.25">
      <c r="B1480" s="74"/>
      <c r="C1480" s="133"/>
      <c r="D1480" s="133"/>
      <c r="E1480" s="133"/>
      <c r="F1480" s="133"/>
      <c r="H1480" s="77"/>
      <c r="J1480" s="86"/>
      <c r="K1480" s="86"/>
      <c r="M1480" s="77"/>
      <c r="O1480" s="86"/>
      <c r="P1480" s="92"/>
    </row>
    <row r="1481" spans="2:16" ht="15.75" hidden="1" x14ac:dyDescent="0.25">
      <c r="B1481" s="74"/>
      <c r="C1481" s="81"/>
      <c r="D1481" s="81"/>
      <c r="E1481" s="81"/>
      <c r="F1481" s="81"/>
      <c r="H1481" s="77"/>
      <c r="J1481" s="86"/>
      <c r="K1481" s="86"/>
      <c r="M1481" s="77"/>
      <c r="O1481" s="86"/>
      <c r="P1481" s="92"/>
    </row>
    <row r="1482" spans="2:16" ht="15.75" hidden="1" x14ac:dyDescent="0.25">
      <c r="B1482" s="70" t="str">
        <f>B1478</f>
        <v xml:space="preserve">  </v>
      </c>
      <c r="C1482" s="14" t="s">
        <v>106</v>
      </c>
      <c r="E1482" s="86" t="str">
        <f>IFERROR(VLOOKUP(B1482,Calculations!$G$10:$W$448,17,FALSE),0)</f>
        <v xml:space="preserve">  </v>
      </c>
      <c r="F1482" s="86"/>
      <c r="H1482" s="133" t="s">
        <v>34</v>
      </c>
      <c r="I1482" s="133"/>
      <c r="J1482" s="133"/>
      <c r="K1482" s="133"/>
      <c r="M1482" s="14" t="s">
        <v>105</v>
      </c>
      <c r="O1482" s="86" t="str">
        <f>E1482</f>
        <v xml:space="preserve">  </v>
      </c>
      <c r="P1482" s="92"/>
    </row>
    <row r="1483" spans="2:16" ht="15.75" hidden="1" x14ac:dyDescent="0.25">
      <c r="B1483" s="75"/>
      <c r="C1483" s="82"/>
      <c r="D1483" s="76" t="s">
        <v>31</v>
      </c>
      <c r="E1483" s="89"/>
      <c r="F1483" s="89" t="str">
        <f>E1482</f>
        <v xml:space="preserve">  </v>
      </c>
      <c r="G1483" s="76"/>
      <c r="H1483" s="134"/>
      <c r="I1483" s="134"/>
      <c r="J1483" s="134"/>
      <c r="K1483" s="134"/>
      <c r="L1483" s="76"/>
      <c r="M1483" s="82"/>
      <c r="N1483" s="76" t="s">
        <v>31</v>
      </c>
      <c r="O1483" s="89"/>
      <c r="P1483" s="90" t="str">
        <f>O1482</f>
        <v xml:space="preserve">  </v>
      </c>
    </row>
    <row r="1484" spans="2:16" ht="15.75" hidden="1" x14ac:dyDescent="0.25">
      <c r="B1484" s="60" t="str">
        <f>IFERROR(IF(EOMONTH(B1482,1)&gt;Questionnaire!$I$9,"  ",EOMONTH(B1482,1)),"  ")</f>
        <v xml:space="preserve">  </v>
      </c>
      <c r="C1484" s="61" t="s">
        <v>32</v>
      </c>
      <c r="D1484" s="61"/>
      <c r="E1484" s="84">
        <f>IFERROR(-VLOOKUP(B1484,Calculations!$G$10:$N$448,8,FALSE),0)</f>
        <v>0</v>
      </c>
      <c r="F1484" s="84"/>
      <c r="G1484" s="61"/>
      <c r="H1484" s="61" t="s">
        <v>102</v>
      </c>
      <c r="I1484" s="61"/>
      <c r="J1484" s="84">
        <f>K1486</f>
        <v>0</v>
      </c>
      <c r="K1484" s="84"/>
      <c r="L1484" s="61"/>
      <c r="M1484" s="61" t="s">
        <v>102</v>
      </c>
      <c r="N1484" s="68"/>
      <c r="O1484" s="84">
        <f>J1484</f>
        <v>0</v>
      </c>
      <c r="P1484" s="91"/>
    </row>
    <row r="1485" spans="2:16" ht="15.75" hidden="1" x14ac:dyDescent="0.25">
      <c r="B1485" s="74"/>
      <c r="C1485" s="14" t="s">
        <v>33</v>
      </c>
      <c r="E1485" s="86" t="str">
        <f>IFERROR(VLOOKUP(B1484,Calculations!$G$10:$M$448,7,FALSE),0)</f>
        <v xml:space="preserve">  </v>
      </c>
      <c r="F1485" s="86"/>
      <c r="H1485" s="14" t="s">
        <v>35</v>
      </c>
      <c r="J1485" s="86">
        <f>K1496</f>
        <v>0</v>
      </c>
      <c r="K1485" s="86"/>
      <c r="M1485" s="14" t="s">
        <v>94</v>
      </c>
      <c r="N1485" s="73"/>
      <c r="O1485" s="86">
        <f>J1485</f>
        <v>0</v>
      </c>
      <c r="P1485" s="92"/>
    </row>
    <row r="1486" spans="2:16" ht="15.75" hidden="1" x14ac:dyDescent="0.25">
      <c r="B1486" s="74"/>
      <c r="C1486" s="73"/>
      <c r="D1486" s="14" t="s">
        <v>31</v>
      </c>
      <c r="E1486" s="86"/>
      <c r="F1486" s="86">
        <f>IFERROR(E1484+E1485,0)</f>
        <v>0</v>
      </c>
      <c r="H1486" s="73"/>
      <c r="I1486" s="14" t="s">
        <v>32</v>
      </c>
      <c r="J1486" s="86"/>
      <c r="K1486" s="86">
        <f>E1484</f>
        <v>0</v>
      </c>
      <c r="M1486" s="72"/>
      <c r="N1486" s="14" t="s">
        <v>31</v>
      </c>
      <c r="O1486" s="86"/>
      <c r="P1486" s="92">
        <f>F1486</f>
        <v>0</v>
      </c>
    </row>
    <row r="1487" spans="2:16" ht="15.75" hidden="1" x14ac:dyDescent="0.25">
      <c r="B1487" s="74"/>
      <c r="C1487" s="73"/>
      <c r="E1487" s="86"/>
      <c r="F1487" s="86"/>
      <c r="H1487" s="73"/>
      <c r="I1487" s="14" t="s">
        <v>33</v>
      </c>
      <c r="J1487" s="86"/>
      <c r="K1487" s="86" t="str">
        <f>E1485</f>
        <v xml:space="preserve">  </v>
      </c>
      <c r="M1487" s="72"/>
      <c r="N1487" s="73"/>
      <c r="O1487" s="86"/>
      <c r="P1487" s="92"/>
    </row>
    <row r="1488" spans="2:16" ht="15.75" hidden="1" x14ac:dyDescent="0.25">
      <c r="B1488" s="74"/>
      <c r="C1488" s="73"/>
      <c r="E1488" s="86"/>
      <c r="F1488" s="86"/>
      <c r="H1488" s="73"/>
      <c r="J1488" s="86"/>
      <c r="K1488" s="86"/>
      <c r="M1488" s="72"/>
      <c r="N1488" s="73"/>
      <c r="O1488" s="86"/>
      <c r="P1488" s="92"/>
    </row>
    <row r="1489" spans="2:16" ht="15.75" hidden="1" x14ac:dyDescent="0.25">
      <c r="B1489" s="70" t="str">
        <f>B1484</f>
        <v xml:space="preserve">  </v>
      </c>
      <c r="C1489" s="133" t="s">
        <v>34</v>
      </c>
      <c r="D1489" s="133"/>
      <c r="E1489" s="133"/>
      <c r="F1489" s="133"/>
      <c r="H1489" s="14" t="s">
        <v>103</v>
      </c>
      <c r="J1489" s="86" t="str">
        <f>IFERROR(VLOOKUP(B1489,Calculations!$Z$10:$AB$448,3,FALSE),0)</f>
        <v xml:space="preserve">  </v>
      </c>
      <c r="K1489" s="86"/>
      <c r="M1489" s="14" t="s">
        <v>104</v>
      </c>
      <c r="O1489" s="86" t="str">
        <f>J1489</f>
        <v xml:space="preserve">  </v>
      </c>
      <c r="P1489" s="92"/>
    </row>
    <row r="1490" spans="2:16" ht="15.75" hidden="1" x14ac:dyDescent="0.25">
      <c r="B1490" s="74"/>
      <c r="C1490" s="133"/>
      <c r="D1490" s="133"/>
      <c r="E1490" s="133"/>
      <c r="F1490" s="133"/>
      <c r="H1490" s="77"/>
      <c r="I1490" s="14" t="s">
        <v>91</v>
      </c>
      <c r="J1490" s="86"/>
      <c r="K1490" s="86" t="str">
        <f>J1489</f>
        <v xml:space="preserve">  </v>
      </c>
      <c r="M1490" s="77"/>
      <c r="N1490" s="14" t="s">
        <v>91</v>
      </c>
      <c r="O1490" s="86"/>
      <c r="P1490" s="92" t="str">
        <f>O1489</f>
        <v xml:space="preserve">  </v>
      </c>
    </row>
    <row r="1491" spans="2:16" ht="15.75" hidden="1" x14ac:dyDescent="0.25">
      <c r="B1491" s="74"/>
      <c r="C1491" s="133"/>
      <c r="D1491" s="133"/>
      <c r="E1491" s="133"/>
      <c r="F1491" s="133"/>
      <c r="H1491" s="77"/>
      <c r="J1491" s="86"/>
      <c r="K1491" s="86"/>
      <c r="M1491" s="77"/>
      <c r="O1491" s="86"/>
      <c r="P1491" s="92"/>
    </row>
    <row r="1492" spans="2:16" ht="15.75" hidden="1" x14ac:dyDescent="0.25">
      <c r="B1492" s="74"/>
      <c r="C1492" s="81"/>
      <c r="D1492" s="81"/>
      <c r="E1492" s="81"/>
      <c r="F1492" s="81"/>
      <c r="H1492" s="77"/>
      <c r="J1492" s="86"/>
      <c r="K1492" s="86"/>
      <c r="M1492" s="77"/>
      <c r="O1492" s="86"/>
      <c r="P1492" s="92"/>
    </row>
    <row r="1493" spans="2:16" ht="15.75" hidden="1" x14ac:dyDescent="0.25">
      <c r="B1493" s="70" t="str">
        <f>B1489</f>
        <v xml:space="preserve">  </v>
      </c>
      <c r="C1493" s="14" t="s">
        <v>106</v>
      </c>
      <c r="E1493" s="86" t="str">
        <f>IFERROR(VLOOKUP(B1493,Calculations!$G$10:$W$448,17,FALSE),0)</f>
        <v xml:space="preserve">  </v>
      </c>
      <c r="F1493" s="86"/>
      <c r="H1493" s="133" t="s">
        <v>34</v>
      </c>
      <c r="I1493" s="133"/>
      <c r="J1493" s="133"/>
      <c r="K1493" s="133"/>
      <c r="M1493" s="14" t="s">
        <v>105</v>
      </c>
      <c r="O1493" s="86" t="str">
        <f>E1493</f>
        <v xml:space="preserve">  </v>
      </c>
      <c r="P1493" s="92"/>
    </row>
    <row r="1494" spans="2:16" ht="15.75" hidden="1" x14ac:dyDescent="0.25">
      <c r="B1494" s="75"/>
      <c r="C1494" s="82"/>
      <c r="D1494" s="76" t="s">
        <v>31</v>
      </c>
      <c r="E1494" s="89"/>
      <c r="F1494" s="89" t="str">
        <f>E1493</f>
        <v xml:space="preserve">  </v>
      </c>
      <c r="G1494" s="76"/>
      <c r="H1494" s="134"/>
      <c r="I1494" s="134"/>
      <c r="J1494" s="134"/>
      <c r="K1494" s="134"/>
      <c r="L1494" s="76"/>
      <c r="M1494" s="82"/>
      <c r="N1494" s="76" t="s">
        <v>31</v>
      </c>
      <c r="O1494" s="89"/>
      <c r="P1494" s="90" t="str">
        <f>O1493</f>
        <v xml:space="preserve">  </v>
      </c>
    </row>
    <row r="1495" spans="2:16" ht="15.75" hidden="1" x14ac:dyDescent="0.25">
      <c r="B1495" s="60" t="str">
        <f>IFERROR(IF(EOMONTH(B1493,1)&gt;Questionnaire!$I$9,"  ",EOMONTH(B1493,1)),"  ")</f>
        <v xml:space="preserve">  </v>
      </c>
      <c r="C1495" s="61" t="s">
        <v>32</v>
      </c>
      <c r="D1495" s="61"/>
      <c r="E1495" s="84">
        <f>IFERROR(-VLOOKUP(B1495,Calculations!$G$10:$N$448,8,FALSE),0)</f>
        <v>0</v>
      </c>
      <c r="F1495" s="84"/>
      <c r="G1495" s="61"/>
      <c r="H1495" s="61" t="s">
        <v>102</v>
      </c>
      <c r="I1495" s="61"/>
      <c r="J1495" s="84">
        <f>K1497</f>
        <v>0</v>
      </c>
      <c r="K1495" s="84"/>
      <c r="L1495" s="61"/>
      <c r="M1495" s="61" t="s">
        <v>102</v>
      </c>
      <c r="N1495" s="68"/>
      <c r="O1495" s="84">
        <f>J1495</f>
        <v>0</v>
      </c>
      <c r="P1495" s="91"/>
    </row>
    <row r="1496" spans="2:16" ht="15.75" hidden="1" x14ac:dyDescent="0.25">
      <c r="B1496" s="74"/>
      <c r="C1496" s="14" t="s">
        <v>33</v>
      </c>
      <c r="E1496" s="86" t="str">
        <f>IFERROR(VLOOKUP(B1495,Calculations!$G$10:$M$448,7,FALSE),0)</f>
        <v xml:space="preserve">  </v>
      </c>
      <c r="F1496" s="86"/>
      <c r="H1496" s="14" t="s">
        <v>35</v>
      </c>
      <c r="J1496" s="86" t="str">
        <f>K1498</f>
        <v xml:space="preserve">  </v>
      </c>
      <c r="K1496" s="86"/>
      <c r="M1496" s="14" t="s">
        <v>94</v>
      </c>
      <c r="N1496" s="73"/>
      <c r="O1496" s="86" t="str">
        <f>J1496</f>
        <v xml:space="preserve">  </v>
      </c>
      <c r="P1496" s="92"/>
    </row>
    <row r="1497" spans="2:16" ht="15.75" hidden="1" x14ac:dyDescent="0.25">
      <c r="B1497" s="74"/>
      <c r="C1497" s="73"/>
      <c r="D1497" s="14" t="s">
        <v>31</v>
      </c>
      <c r="E1497" s="86"/>
      <c r="F1497" s="86">
        <f>IFERROR(E1495+E1496,0)</f>
        <v>0</v>
      </c>
      <c r="H1497" s="73"/>
      <c r="I1497" s="14" t="s">
        <v>32</v>
      </c>
      <c r="J1497" s="86"/>
      <c r="K1497" s="86">
        <f>E1495</f>
        <v>0</v>
      </c>
      <c r="M1497" s="72"/>
      <c r="N1497" s="14" t="s">
        <v>31</v>
      </c>
      <c r="O1497" s="86"/>
      <c r="P1497" s="92">
        <f>F1497</f>
        <v>0</v>
      </c>
    </row>
    <row r="1498" spans="2:16" ht="15.75" hidden="1" x14ac:dyDescent="0.25">
      <c r="B1498" s="74"/>
      <c r="C1498" s="73"/>
      <c r="E1498" s="86"/>
      <c r="F1498" s="86"/>
      <c r="H1498" s="73"/>
      <c r="I1498" s="14" t="s">
        <v>33</v>
      </c>
      <c r="J1498" s="86"/>
      <c r="K1498" s="86" t="str">
        <f>E1496</f>
        <v xml:space="preserve">  </v>
      </c>
      <c r="M1498" s="72"/>
      <c r="N1498" s="73"/>
      <c r="O1498" s="86"/>
      <c r="P1498" s="92"/>
    </row>
    <row r="1499" spans="2:16" ht="15.75" hidden="1" x14ac:dyDescent="0.25">
      <c r="B1499" s="74"/>
      <c r="C1499" s="73"/>
      <c r="E1499" s="86"/>
      <c r="F1499" s="86"/>
      <c r="H1499" s="73"/>
      <c r="J1499" s="86"/>
      <c r="K1499" s="86"/>
      <c r="M1499" s="72"/>
      <c r="N1499" s="73"/>
      <c r="O1499" s="86"/>
      <c r="P1499" s="92"/>
    </row>
    <row r="1500" spans="2:16" ht="15.75" hidden="1" x14ac:dyDescent="0.25">
      <c r="B1500" s="70" t="str">
        <f>B1495</f>
        <v xml:space="preserve">  </v>
      </c>
      <c r="C1500" s="133" t="s">
        <v>34</v>
      </c>
      <c r="D1500" s="133"/>
      <c r="E1500" s="133"/>
      <c r="F1500" s="133"/>
      <c r="H1500" s="14" t="s">
        <v>103</v>
      </c>
      <c r="J1500" s="86" t="str">
        <f>IFERROR(VLOOKUP(B1500,Calculations!$Z$10:$AB$448,3,FALSE),0)</f>
        <v xml:space="preserve">  </v>
      </c>
      <c r="K1500" s="86"/>
      <c r="M1500" s="14" t="s">
        <v>104</v>
      </c>
      <c r="O1500" s="86" t="str">
        <f>J1500</f>
        <v xml:space="preserve">  </v>
      </c>
      <c r="P1500" s="92"/>
    </row>
    <row r="1501" spans="2:16" ht="15.75" hidden="1" x14ac:dyDescent="0.25">
      <c r="B1501" s="74"/>
      <c r="C1501" s="133"/>
      <c r="D1501" s="133"/>
      <c r="E1501" s="133"/>
      <c r="F1501" s="133"/>
      <c r="H1501" s="77"/>
      <c r="I1501" s="14" t="s">
        <v>91</v>
      </c>
      <c r="J1501" s="86"/>
      <c r="K1501" s="86" t="str">
        <f>J1500</f>
        <v xml:space="preserve">  </v>
      </c>
      <c r="M1501" s="77"/>
      <c r="N1501" s="14" t="s">
        <v>91</v>
      </c>
      <c r="O1501" s="86"/>
      <c r="P1501" s="92" t="str">
        <f>O1500</f>
        <v xml:space="preserve">  </v>
      </c>
    </row>
    <row r="1502" spans="2:16" ht="15.75" hidden="1" x14ac:dyDescent="0.25">
      <c r="B1502" s="74"/>
      <c r="C1502" s="133"/>
      <c r="D1502" s="133"/>
      <c r="E1502" s="133"/>
      <c r="F1502" s="133"/>
      <c r="H1502" s="77"/>
      <c r="J1502" s="86"/>
      <c r="K1502" s="86"/>
      <c r="M1502" s="77"/>
      <c r="O1502" s="86"/>
      <c r="P1502" s="92"/>
    </row>
    <row r="1503" spans="2:16" ht="15.75" hidden="1" x14ac:dyDescent="0.25">
      <c r="B1503" s="74"/>
      <c r="C1503" s="81"/>
      <c r="D1503" s="81"/>
      <c r="E1503" s="81"/>
      <c r="F1503" s="81"/>
      <c r="H1503" s="77"/>
      <c r="J1503" s="86"/>
      <c r="K1503" s="86"/>
      <c r="M1503" s="77"/>
      <c r="O1503" s="86"/>
      <c r="P1503" s="92"/>
    </row>
    <row r="1504" spans="2:16" ht="15.75" hidden="1" x14ac:dyDescent="0.25">
      <c r="B1504" s="70" t="str">
        <f>B1500</f>
        <v xml:space="preserve">  </v>
      </c>
      <c r="C1504" s="14" t="s">
        <v>106</v>
      </c>
      <c r="E1504" s="86" t="str">
        <f>IFERROR(VLOOKUP(B1504,Calculations!$G$10:$W$448,17,FALSE),0)</f>
        <v xml:space="preserve">  </v>
      </c>
      <c r="F1504" s="86"/>
      <c r="H1504" s="133" t="s">
        <v>34</v>
      </c>
      <c r="I1504" s="133"/>
      <c r="J1504" s="133"/>
      <c r="K1504" s="133"/>
      <c r="M1504" s="14" t="s">
        <v>105</v>
      </c>
      <c r="O1504" s="86" t="str">
        <f>E1504</f>
        <v xml:space="preserve">  </v>
      </c>
      <c r="P1504" s="92"/>
    </row>
    <row r="1505" spans="2:16" ht="15.75" hidden="1" x14ac:dyDescent="0.25">
      <c r="B1505" s="75"/>
      <c r="C1505" s="82"/>
      <c r="D1505" s="76" t="s">
        <v>31</v>
      </c>
      <c r="E1505" s="89"/>
      <c r="F1505" s="89" t="str">
        <f>E1504</f>
        <v xml:space="preserve">  </v>
      </c>
      <c r="G1505" s="76"/>
      <c r="H1505" s="134"/>
      <c r="I1505" s="134"/>
      <c r="J1505" s="134"/>
      <c r="K1505" s="134"/>
      <c r="L1505" s="76"/>
      <c r="M1505" s="82"/>
      <c r="N1505" s="76" t="s">
        <v>31</v>
      </c>
      <c r="O1505" s="89"/>
      <c r="P1505" s="90" t="str">
        <f>O1504</f>
        <v xml:space="preserve">  </v>
      </c>
    </row>
    <row r="1506" spans="2:16" ht="15.75" hidden="1" x14ac:dyDescent="0.25">
      <c r="B1506" s="60" t="str">
        <f>IFERROR(IF(EOMONTH(B1504,1)&gt;Questionnaire!$I$9,"  ",EOMONTH(B1504,1)),"  ")</f>
        <v xml:space="preserve">  </v>
      </c>
      <c r="C1506" s="61" t="s">
        <v>32</v>
      </c>
      <c r="D1506" s="61"/>
      <c r="E1506" s="84">
        <f>IFERROR(-VLOOKUP(B1506,Calculations!$G$10:$N$448,8,FALSE),0)</f>
        <v>0</v>
      </c>
      <c r="F1506" s="84"/>
      <c r="G1506" s="61"/>
      <c r="H1506" s="61" t="s">
        <v>102</v>
      </c>
      <c r="I1506" s="61"/>
      <c r="J1506" s="84">
        <f>K1508</f>
        <v>0</v>
      </c>
      <c r="K1506" s="84"/>
      <c r="L1506" s="61"/>
      <c r="M1506" s="61" t="s">
        <v>102</v>
      </c>
      <c r="N1506" s="68"/>
      <c r="O1506" s="84">
        <f>J1506</f>
        <v>0</v>
      </c>
      <c r="P1506" s="91"/>
    </row>
    <row r="1507" spans="2:16" ht="15.75" hidden="1" x14ac:dyDescent="0.25">
      <c r="B1507" s="74"/>
      <c r="C1507" s="14" t="s">
        <v>33</v>
      </c>
      <c r="E1507" s="86" t="str">
        <f>IFERROR(VLOOKUP(B1506,Calculations!$G$10:$M$448,7,FALSE),0)</f>
        <v xml:space="preserve">  </v>
      </c>
      <c r="F1507" s="86"/>
      <c r="H1507" s="14" t="s">
        <v>35</v>
      </c>
      <c r="J1507" s="86" t="str">
        <f>K1509</f>
        <v xml:space="preserve">  </v>
      </c>
      <c r="K1507" s="86"/>
      <c r="M1507" s="14" t="s">
        <v>94</v>
      </c>
      <c r="N1507" s="73"/>
      <c r="O1507" s="86" t="str">
        <f>J1507</f>
        <v xml:space="preserve">  </v>
      </c>
      <c r="P1507" s="92"/>
    </row>
    <row r="1508" spans="2:16" ht="15.75" hidden="1" x14ac:dyDescent="0.25">
      <c r="B1508" s="74"/>
      <c r="C1508" s="73"/>
      <c r="D1508" s="14" t="s">
        <v>31</v>
      </c>
      <c r="E1508" s="86"/>
      <c r="F1508" s="86">
        <f>IFERROR(E1506+E1507,0)</f>
        <v>0</v>
      </c>
      <c r="H1508" s="73"/>
      <c r="I1508" s="14" t="s">
        <v>32</v>
      </c>
      <c r="J1508" s="86"/>
      <c r="K1508" s="86">
        <f>E1506</f>
        <v>0</v>
      </c>
      <c r="M1508" s="72"/>
      <c r="N1508" s="14" t="s">
        <v>31</v>
      </c>
      <c r="O1508" s="86"/>
      <c r="P1508" s="92">
        <f>F1508</f>
        <v>0</v>
      </c>
    </row>
    <row r="1509" spans="2:16" ht="15.75" hidden="1" x14ac:dyDescent="0.25">
      <c r="B1509" s="74"/>
      <c r="C1509" s="73"/>
      <c r="E1509" s="86"/>
      <c r="F1509" s="86"/>
      <c r="H1509" s="73"/>
      <c r="I1509" s="14" t="s">
        <v>33</v>
      </c>
      <c r="J1509" s="86"/>
      <c r="K1509" s="86" t="str">
        <f>E1507</f>
        <v xml:space="preserve">  </v>
      </c>
      <c r="M1509" s="72"/>
      <c r="N1509" s="73"/>
      <c r="O1509" s="86"/>
      <c r="P1509" s="92"/>
    </row>
    <row r="1510" spans="2:16" ht="15.75" hidden="1" x14ac:dyDescent="0.25">
      <c r="B1510" s="74"/>
      <c r="C1510" s="73"/>
      <c r="E1510" s="86"/>
      <c r="F1510" s="86"/>
      <c r="H1510" s="73"/>
      <c r="J1510" s="86"/>
      <c r="K1510" s="86"/>
      <c r="M1510" s="72"/>
      <c r="N1510" s="73"/>
      <c r="O1510" s="86"/>
      <c r="P1510" s="92"/>
    </row>
    <row r="1511" spans="2:16" ht="15.75" hidden="1" x14ac:dyDescent="0.25">
      <c r="B1511" s="70" t="str">
        <f>B1506</f>
        <v xml:space="preserve">  </v>
      </c>
      <c r="C1511" s="133" t="s">
        <v>34</v>
      </c>
      <c r="D1511" s="133"/>
      <c r="E1511" s="133"/>
      <c r="F1511" s="133"/>
      <c r="H1511" s="14" t="s">
        <v>103</v>
      </c>
      <c r="J1511" s="86" t="str">
        <f>IFERROR(VLOOKUP(B1511,Calculations!$Z$10:$AB$448,3,FALSE),0)</f>
        <v xml:space="preserve">  </v>
      </c>
      <c r="K1511" s="86"/>
      <c r="M1511" s="14" t="s">
        <v>104</v>
      </c>
      <c r="O1511" s="86" t="str">
        <f>J1511</f>
        <v xml:space="preserve">  </v>
      </c>
      <c r="P1511" s="92"/>
    </row>
    <row r="1512" spans="2:16" ht="15.75" hidden="1" x14ac:dyDescent="0.25">
      <c r="B1512" s="74"/>
      <c r="C1512" s="133"/>
      <c r="D1512" s="133"/>
      <c r="E1512" s="133"/>
      <c r="F1512" s="133"/>
      <c r="H1512" s="77"/>
      <c r="I1512" s="14" t="s">
        <v>91</v>
      </c>
      <c r="J1512" s="86"/>
      <c r="K1512" s="86" t="str">
        <f>J1511</f>
        <v xml:space="preserve">  </v>
      </c>
      <c r="M1512" s="77"/>
      <c r="N1512" s="14" t="s">
        <v>91</v>
      </c>
      <c r="O1512" s="86"/>
      <c r="P1512" s="92" t="str">
        <f>O1511</f>
        <v xml:space="preserve">  </v>
      </c>
    </row>
    <row r="1513" spans="2:16" ht="15.75" hidden="1" x14ac:dyDescent="0.25">
      <c r="B1513" s="74"/>
      <c r="C1513" s="133"/>
      <c r="D1513" s="133"/>
      <c r="E1513" s="133"/>
      <c r="F1513" s="133"/>
      <c r="H1513" s="77"/>
      <c r="J1513" s="86"/>
      <c r="K1513" s="86"/>
      <c r="M1513" s="77"/>
      <c r="O1513" s="86"/>
      <c r="P1513" s="92"/>
    </row>
    <row r="1514" spans="2:16" ht="15.75" hidden="1" x14ac:dyDescent="0.25">
      <c r="B1514" s="74"/>
      <c r="C1514" s="81"/>
      <c r="D1514" s="81"/>
      <c r="E1514" s="81"/>
      <c r="F1514" s="81"/>
      <c r="H1514" s="77"/>
      <c r="J1514" s="86"/>
      <c r="K1514" s="86"/>
      <c r="M1514" s="77"/>
      <c r="O1514" s="86"/>
      <c r="P1514" s="92"/>
    </row>
    <row r="1515" spans="2:16" ht="15.75" hidden="1" x14ac:dyDescent="0.25">
      <c r="B1515" s="70" t="str">
        <f>B1511</f>
        <v xml:space="preserve">  </v>
      </c>
      <c r="C1515" s="14" t="s">
        <v>106</v>
      </c>
      <c r="E1515" s="86" t="str">
        <f>IFERROR(VLOOKUP(B1515,Calculations!$G$10:$W$448,17,FALSE),0)</f>
        <v xml:space="preserve">  </v>
      </c>
      <c r="F1515" s="86"/>
      <c r="H1515" s="133" t="s">
        <v>34</v>
      </c>
      <c r="I1515" s="133"/>
      <c r="J1515" s="133"/>
      <c r="K1515" s="133"/>
      <c r="M1515" s="14" t="s">
        <v>105</v>
      </c>
      <c r="O1515" s="86" t="str">
        <f>E1515</f>
        <v xml:space="preserve">  </v>
      </c>
      <c r="P1515" s="92"/>
    </row>
    <row r="1516" spans="2:16" ht="15.75" hidden="1" x14ac:dyDescent="0.25">
      <c r="B1516" s="75"/>
      <c r="C1516" s="82"/>
      <c r="D1516" s="76" t="s">
        <v>31</v>
      </c>
      <c r="E1516" s="89"/>
      <c r="F1516" s="89" t="str">
        <f>E1515</f>
        <v xml:space="preserve">  </v>
      </c>
      <c r="G1516" s="76"/>
      <c r="H1516" s="134"/>
      <c r="I1516" s="134"/>
      <c r="J1516" s="134"/>
      <c r="K1516" s="134"/>
      <c r="L1516" s="76"/>
      <c r="M1516" s="82"/>
      <c r="N1516" s="76" t="s">
        <v>31</v>
      </c>
      <c r="O1516" s="89"/>
      <c r="P1516" s="90" t="str">
        <f>O1515</f>
        <v xml:space="preserve">  </v>
      </c>
    </row>
    <row r="1517" spans="2:16" ht="15.75" hidden="1" x14ac:dyDescent="0.25">
      <c r="B1517" s="60" t="str">
        <f>IFERROR(IF(EOMONTH(B1515,1)&gt;Questionnaire!$I$9,"  ",EOMONTH(B1515,1)),"  ")</f>
        <v xml:space="preserve">  </v>
      </c>
      <c r="C1517" s="61" t="s">
        <v>32</v>
      </c>
      <c r="D1517" s="61"/>
      <c r="E1517" s="84">
        <f>IFERROR(-VLOOKUP(B1517,Calculations!$G$10:$N$448,8,FALSE),0)</f>
        <v>0</v>
      </c>
      <c r="F1517" s="84"/>
      <c r="G1517" s="61"/>
      <c r="H1517" s="61" t="s">
        <v>102</v>
      </c>
      <c r="I1517" s="61"/>
      <c r="J1517" s="84">
        <f>K1519</f>
        <v>0</v>
      </c>
      <c r="K1517" s="84"/>
      <c r="L1517" s="61"/>
      <c r="M1517" s="61" t="s">
        <v>102</v>
      </c>
      <c r="N1517" s="68"/>
      <c r="O1517" s="84">
        <f>J1517</f>
        <v>0</v>
      </c>
      <c r="P1517" s="91"/>
    </row>
    <row r="1518" spans="2:16" ht="15.75" hidden="1" x14ac:dyDescent="0.25">
      <c r="B1518" s="74"/>
      <c r="C1518" s="14" t="s">
        <v>33</v>
      </c>
      <c r="E1518" s="86" t="str">
        <f>IFERROR(VLOOKUP(B1517,Calculations!$G$10:$M$448,7,FALSE),0)</f>
        <v xml:space="preserve">  </v>
      </c>
      <c r="F1518" s="86"/>
      <c r="H1518" s="14" t="s">
        <v>35</v>
      </c>
      <c r="J1518" s="86" t="str">
        <f>K1520</f>
        <v xml:space="preserve">  </v>
      </c>
      <c r="K1518" s="86"/>
      <c r="M1518" s="14" t="s">
        <v>94</v>
      </c>
      <c r="N1518" s="73"/>
      <c r="O1518" s="86" t="str">
        <f>J1518</f>
        <v xml:space="preserve">  </v>
      </c>
      <c r="P1518" s="92"/>
    </row>
    <row r="1519" spans="2:16" ht="15.75" hidden="1" x14ac:dyDescent="0.25">
      <c r="B1519" s="74"/>
      <c r="C1519" s="73"/>
      <c r="D1519" s="14" t="s">
        <v>31</v>
      </c>
      <c r="E1519" s="86"/>
      <c r="F1519" s="86">
        <f>IFERROR(E1517+E1518,0)</f>
        <v>0</v>
      </c>
      <c r="H1519" s="73"/>
      <c r="I1519" s="14" t="s">
        <v>32</v>
      </c>
      <c r="J1519" s="86"/>
      <c r="K1519" s="86">
        <f>E1517</f>
        <v>0</v>
      </c>
      <c r="M1519" s="72"/>
      <c r="N1519" s="14" t="s">
        <v>31</v>
      </c>
      <c r="O1519" s="86"/>
      <c r="P1519" s="92">
        <f>F1519</f>
        <v>0</v>
      </c>
    </row>
    <row r="1520" spans="2:16" ht="15.75" hidden="1" x14ac:dyDescent="0.25">
      <c r="B1520" s="74"/>
      <c r="C1520" s="73"/>
      <c r="E1520" s="86"/>
      <c r="F1520" s="86"/>
      <c r="H1520" s="73"/>
      <c r="I1520" s="14" t="s">
        <v>33</v>
      </c>
      <c r="J1520" s="86"/>
      <c r="K1520" s="86" t="str">
        <f>E1518</f>
        <v xml:space="preserve">  </v>
      </c>
      <c r="M1520" s="72"/>
      <c r="N1520" s="73"/>
      <c r="O1520" s="86"/>
      <c r="P1520" s="92"/>
    </row>
    <row r="1521" spans="2:16" ht="15.75" hidden="1" x14ac:dyDescent="0.25">
      <c r="B1521" s="74"/>
      <c r="C1521" s="73"/>
      <c r="E1521" s="86"/>
      <c r="F1521" s="86"/>
      <c r="H1521" s="73"/>
      <c r="J1521" s="86"/>
      <c r="K1521" s="86"/>
      <c r="M1521" s="72"/>
      <c r="N1521" s="73"/>
      <c r="O1521" s="86"/>
      <c r="P1521" s="92"/>
    </row>
    <row r="1522" spans="2:16" ht="15.75" hidden="1" x14ac:dyDescent="0.25">
      <c r="B1522" s="70" t="str">
        <f>B1517</f>
        <v xml:space="preserve">  </v>
      </c>
      <c r="C1522" s="133" t="s">
        <v>34</v>
      </c>
      <c r="D1522" s="133"/>
      <c r="E1522" s="133"/>
      <c r="F1522" s="133"/>
      <c r="H1522" s="14" t="s">
        <v>103</v>
      </c>
      <c r="J1522" s="86" t="str">
        <f>IFERROR(VLOOKUP(B1522,Calculations!$Z$10:$AB$448,3,FALSE),0)</f>
        <v xml:space="preserve">  </v>
      </c>
      <c r="K1522" s="86"/>
      <c r="M1522" s="14" t="s">
        <v>104</v>
      </c>
      <c r="O1522" s="86" t="str">
        <f>J1522</f>
        <v xml:space="preserve">  </v>
      </c>
      <c r="P1522" s="92"/>
    </row>
    <row r="1523" spans="2:16" ht="15.75" hidden="1" x14ac:dyDescent="0.25">
      <c r="B1523" s="74"/>
      <c r="C1523" s="133"/>
      <c r="D1523" s="133"/>
      <c r="E1523" s="133"/>
      <c r="F1523" s="133"/>
      <c r="H1523" s="77"/>
      <c r="I1523" s="14" t="s">
        <v>91</v>
      </c>
      <c r="J1523" s="86"/>
      <c r="K1523" s="86" t="str">
        <f>J1522</f>
        <v xml:space="preserve">  </v>
      </c>
      <c r="M1523" s="77"/>
      <c r="N1523" s="14" t="s">
        <v>91</v>
      </c>
      <c r="O1523" s="86"/>
      <c r="P1523" s="92" t="str">
        <f>O1522</f>
        <v xml:space="preserve">  </v>
      </c>
    </row>
    <row r="1524" spans="2:16" ht="15.75" hidden="1" x14ac:dyDescent="0.25">
      <c r="B1524" s="74"/>
      <c r="C1524" s="133"/>
      <c r="D1524" s="133"/>
      <c r="E1524" s="133"/>
      <c r="F1524" s="133"/>
      <c r="H1524" s="77"/>
      <c r="J1524" s="86"/>
      <c r="K1524" s="86"/>
      <c r="M1524" s="77"/>
      <c r="O1524" s="86"/>
      <c r="P1524" s="92"/>
    </row>
    <row r="1525" spans="2:16" ht="15.75" hidden="1" x14ac:dyDescent="0.25">
      <c r="B1525" s="74"/>
      <c r="C1525" s="81"/>
      <c r="D1525" s="81"/>
      <c r="E1525" s="81"/>
      <c r="F1525" s="81"/>
      <c r="H1525" s="77"/>
      <c r="J1525" s="86"/>
      <c r="K1525" s="86"/>
      <c r="M1525" s="77"/>
      <c r="O1525" s="86"/>
      <c r="P1525" s="92"/>
    </row>
    <row r="1526" spans="2:16" ht="15.75" hidden="1" x14ac:dyDescent="0.25">
      <c r="B1526" s="70" t="str">
        <f>B1522</f>
        <v xml:space="preserve">  </v>
      </c>
      <c r="C1526" s="14" t="s">
        <v>106</v>
      </c>
      <c r="E1526" s="86" t="str">
        <f>IFERROR(VLOOKUP(B1526,Calculations!$G$10:$W$448,17,FALSE),0)</f>
        <v xml:space="preserve">  </v>
      </c>
      <c r="F1526" s="86"/>
      <c r="H1526" s="133" t="s">
        <v>34</v>
      </c>
      <c r="I1526" s="133"/>
      <c r="J1526" s="133"/>
      <c r="K1526" s="133"/>
      <c r="M1526" s="14" t="s">
        <v>105</v>
      </c>
      <c r="O1526" s="86" t="str">
        <f>E1526</f>
        <v xml:space="preserve">  </v>
      </c>
      <c r="P1526" s="92"/>
    </row>
    <row r="1527" spans="2:16" ht="15.75" hidden="1" x14ac:dyDescent="0.25">
      <c r="B1527" s="75"/>
      <c r="C1527" s="82"/>
      <c r="D1527" s="76" t="s">
        <v>31</v>
      </c>
      <c r="E1527" s="89"/>
      <c r="F1527" s="89" t="str">
        <f>E1526</f>
        <v xml:space="preserve">  </v>
      </c>
      <c r="G1527" s="76"/>
      <c r="H1527" s="134"/>
      <c r="I1527" s="134"/>
      <c r="J1527" s="134"/>
      <c r="K1527" s="134"/>
      <c r="L1527" s="76"/>
      <c r="M1527" s="82"/>
      <c r="N1527" s="76" t="s">
        <v>31</v>
      </c>
      <c r="O1527" s="89"/>
      <c r="P1527" s="90" t="str">
        <f>O1526</f>
        <v xml:space="preserve">  </v>
      </c>
    </row>
    <row r="1528" spans="2:16" ht="15.75" hidden="1" x14ac:dyDescent="0.25">
      <c r="B1528" s="60" t="str">
        <f>IFERROR(IF(EOMONTH(B1526,1)&gt;Questionnaire!$I$9,"  ",EOMONTH(B1526,1)),"  ")</f>
        <v xml:space="preserve">  </v>
      </c>
      <c r="C1528" s="61" t="s">
        <v>32</v>
      </c>
      <c r="D1528" s="61"/>
      <c r="E1528" s="84">
        <f>IFERROR(-VLOOKUP(B1528,Calculations!$G$10:$N$448,8,FALSE),0)</f>
        <v>0</v>
      </c>
      <c r="F1528" s="84"/>
      <c r="G1528" s="61"/>
      <c r="H1528" s="61" t="s">
        <v>102</v>
      </c>
      <c r="I1528" s="61"/>
      <c r="J1528" s="84">
        <f>K1530</f>
        <v>0</v>
      </c>
      <c r="K1528" s="84"/>
      <c r="L1528" s="61"/>
      <c r="M1528" s="61" t="s">
        <v>102</v>
      </c>
      <c r="N1528" s="68"/>
      <c r="O1528" s="84">
        <f>J1528</f>
        <v>0</v>
      </c>
      <c r="P1528" s="91"/>
    </row>
    <row r="1529" spans="2:16" ht="15.75" hidden="1" x14ac:dyDescent="0.25">
      <c r="B1529" s="74"/>
      <c r="C1529" s="14" t="s">
        <v>33</v>
      </c>
      <c r="E1529" s="86" t="str">
        <f>IFERROR(VLOOKUP(B1528,Calculations!$G$10:$M$448,7,FALSE),0)</f>
        <v xml:space="preserve">  </v>
      </c>
      <c r="F1529" s="86"/>
      <c r="H1529" s="14" t="s">
        <v>35</v>
      </c>
      <c r="J1529" s="86" t="str">
        <f>K1531</f>
        <v xml:space="preserve">  </v>
      </c>
      <c r="K1529" s="86"/>
      <c r="M1529" s="14" t="s">
        <v>94</v>
      </c>
      <c r="N1529" s="73"/>
      <c r="O1529" s="86" t="str">
        <f>J1529</f>
        <v xml:space="preserve">  </v>
      </c>
      <c r="P1529" s="92"/>
    </row>
    <row r="1530" spans="2:16" ht="15.75" hidden="1" x14ac:dyDescent="0.25">
      <c r="B1530" s="74"/>
      <c r="C1530" s="73"/>
      <c r="D1530" s="14" t="s">
        <v>31</v>
      </c>
      <c r="E1530" s="86"/>
      <c r="F1530" s="86">
        <f>IFERROR(E1528+E1529,0)</f>
        <v>0</v>
      </c>
      <c r="H1530" s="73"/>
      <c r="I1530" s="14" t="s">
        <v>32</v>
      </c>
      <c r="J1530" s="86"/>
      <c r="K1530" s="86">
        <f>E1528</f>
        <v>0</v>
      </c>
      <c r="M1530" s="72"/>
      <c r="N1530" s="14" t="s">
        <v>31</v>
      </c>
      <c r="O1530" s="86"/>
      <c r="P1530" s="92">
        <f>F1530</f>
        <v>0</v>
      </c>
    </row>
    <row r="1531" spans="2:16" ht="15.75" hidden="1" x14ac:dyDescent="0.25">
      <c r="B1531" s="74"/>
      <c r="C1531" s="73"/>
      <c r="E1531" s="86"/>
      <c r="F1531" s="86"/>
      <c r="H1531" s="73"/>
      <c r="I1531" s="14" t="s">
        <v>33</v>
      </c>
      <c r="J1531" s="86"/>
      <c r="K1531" s="86" t="str">
        <f>E1529</f>
        <v xml:space="preserve">  </v>
      </c>
      <c r="M1531" s="72"/>
      <c r="N1531" s="73"/>
      <c r="O1531" s="86"/>
      <c r="P1531" s="92"/>
    </row>
    <row r="1532" spans="2:16" ht="15.75" hidden="1" x14ac:dyDescent="0.25">
      <c r="B1532" s="74"/>
      <c r="C1532" s="73"/>
      <c r="E1532" s="86"/>
      <c r="F1532" s="86"/>
      <c r="H1532" s="73"/>
      <c r="J1532" s="86"/>
      <c r="K1532" s="86"/>
      <c r="M1532" s="72"/>
      <c r="N1532" s="73"/>
      <c r="O1532" s="86"/>
      <c r="P1532" s="92"/>
    </row>
    <row r="1533" spans="2:16" ht="15.75" hidden="1" x14ac:dyDescent="0.25">
      <c r="B1533" s="70" t="str">
        <f>B1528</f>
        <v xml:space="preserve">  </v>
      </c>
      <c r="C1533" s="133" t="s">
        <v>34</v>
      </c>
      <c r="D1533" s="133"/>
      <c r="E1533" s="133"/>
      <c r="F1533" s="133"/>
      <c r="H1533" s="14" t="s">
        <v>103</v>
      </c>
      <c r="J1533" s="86" t="str">
        <f>IFERROR(VLOOKUP(B1533,Calculations!$Z$10:$AB$448,3,FALSE),0)</f>
        <v xml:space="preserve">  </v>
      </c>
      <c r="K1533" s="86"/>
      <c r="M1533" s="14" t="s">
        <v>104</v>
      </c>
      <c r="O1533" s="86" t="str">
        <f>J1533</f>
        <v xml:space="preserve">  </v>
      </c>
      <c r="P1533" s="92"/>
    </row>
    <row r="1534" spans="2:16" ht="15.75" hidden="1" x14ac:dyDescent="0.25">
      <c r="B1534" s="74"/>
      <c r="C1534" s="133"/>
      <c r="D1534" s="133"/>
      <c r="E1534" s="133"/>
      <c r="F1534" s="133"/>
      <c r="H1534" s="77"/>
      <c r="I1534" s="14" t="s">
        <v>91</v>
      </c>
      <c r="J1534" s="86"/>
      <c r="K1534" s="86" t="str">
        <f>J1533</f>
        <v xml:space="preserve">  </v>
      </c>
      <c r="M1534" s="77"/>
      <c r="N1534" s="14" t="s">
        <v>91</v>
      </c>
      <c r="O1534" s="86"/>
      <c r="P1534" s="92" t="str">
        <f>O1533</f>
        <v xml:space="preserve">  </v>
      </c>
    </row>
    <row r="1535" spans="2:16" ht="15.75" hidden="1" x14ac:dyDescent="0.25">
      <c r="B1535" s="74"/>
      <c r="C1535" s="133"/>
      <c r="D1535" s="133"/>
      <c r="E1535" s="133"/>
      <c r="F1535" s="133"/>
      <c r="H1535" s="77"/>
      <c r="J1535" s="86"/>
      <c r="K1535" s="86"/>
      <c r="M1535" s="77"/>
      <c r="O1535" s="86"/>
      <c r="P1535" s="92"/>
    </row>
    <row r="1536" spans="2:16" ht="15.75" hidden="1" x14ac:dyDescent="0.25">
      <c r="B1536" s="74"/>
      <c r="C1536" s="81"/>
      <c r="D1536" s="81"/>
      <c r="E1536" s="81"/>
      <c r="F1536" s="81"/>
      <c r="H1536" s="77"/>
      <c r="J1536" s="86"/>
      <c r="K1536" s="86"/>
      <c r="M1536" s="77"/>
      <c r="O1536" s="86"/>
      <c r="P1536" s="92"/>
    </row>
    <row r="1537" spans="2:16" ht="15.75" hidden="1" x14ac:dyDescent="0.25">
      <c r="B1537" s="70" t="str">
        <f>B1533</f>
        <v xml:space="preserve">  </v>
      </c>
      <c r="C1537" s="14" t="s">
        <v>106</v>
      </c>
      <c r="E1537" s="86" t="str">
        <f>IFERROR(VLOOKUP(B1537,Calculations!$G$10:$W$448,17,FALSE),0)</f>
        <v xml:space="preserve">  </v>
      </c>
      <c r="F1537" s="86"/>
      <c r="H1537" s="133" t="s">
        <v>34</v>
      </c>
      <c r="I1537" s="133"/>
      <c r="J1537" s="133"/>
      <c r="K1537" s="133"/>
      <c r="M1537" s="14" t="s">
        <v>105</v>
      </c>
      <c r="O1537" s="86" t="str">
        <f>E1537</f>
        <v xml:space="preserve">  </v>
      </c>
      <c r="P1537" s="92"/>
    </row>
    <row r="1538" spans="2:16" ht="15.75" hidden="1" x14ac:dyDescent="0.25">
      <c r="B1538" s="75"/>
      <c r="C1538" s="82"/>
      <c r="D1538" s="76" t="s">
        <v>31</v>
      </c>
      <c r="E1538" s="89"/>
      <c r="F1538" s="89" t="str">
        <f>E1537</f>
        <v xml:space="preserve">  </v>
      </c>
      <c r="G1538" s="76"/>
      <c r="H1538" s="134"/>
      <c r="I1538" s="134"/>
      <c r="J1538" s="134"/>
      <c r="K1538" s="134"/>
      <c r="L1538" s="76"/>
      <c r="M1538" s="82"/>
      <c r="N1538" s="76" t="s">
        <v>31</v>
      </c>
      <c r="O1538" s="89"/>
      <c r="P1538" s="90" t="str">
        <f>O1537</f>
        <v xml:space="preserve">  </v>
      </c>
    </row>
    <row r="1539" spans="2:16" ht="15.75" hidden="1" x14ac:dyDescent="0.25">
      <c r="B1539" s="60" t="str">
        <f>IFERROR(IF(EOMONTH(B1537,1)&gt;Questionnaire!$I$9,"  ",EOMONTH(B1537,1)),"  ")</f>
        <v xml:space="preserve">  </v>
      </c>
      <c r="C1539" s="61" t="s">
        <v>32</v>
      </c>
      <c r="D1539" s="61"/>
      <c r="E1539" s="84">
        <f>IFERROR(-VLOOKUP(B1539,Calculations!$G$10:$N$448,8,FALSE),0)</f>
        <v>0</v>
      </c>
      <c r="F1539" s="84"/>
      <c r="G1539" s="61"/>
      <c r="H1539" s="61" t="s">
        <v>102</v>
      </c>
      <c r="I1539" s="61"/>
      <c r="J1539" s="84">
        <f>K1541</f>
        <v>0</v>
      </c>
      <c r="K1539" s="84"/>
      <c r="L1539" s="61"/>
      <c r="M1539" s="61" t="s">
        <v>102</v>
      </c>
      <c r="N1539" s="68"/>
      <c r="O1539" s="84">
        <f>J1539</f>
        <v>0</v>
      </c>
      <c r="P1539" s="91"/>
    </row>
    <row r="1540" spans="2:16" ht="15.75" hidden="1" x14ac:dyDescent="0.25">
      <c r="B1540" s="74"/>
      <c r="C1540" s="14" t="s">
        <v>33</v>
      </c>
      <c r="E1540" s="86" t="str">
        <f>IFERROR(VLOOKUP(B1539,Calculations!$G$10:$M$448,7,FALSE),0)</f>
        <v xml:space="preserve">  </v>
      </c>
      <c r="F1540" s="86"/>
      <c r="H1540" s="14" t="s">
        <v>35</v>
      </c>
      <c r="J1540" s="86" t="str">
        <f>K1542</f>
        <v xml:space="preserve">  </v>
      </c>
      <c r="K1540" s="86"/>
      <c r="M1540" s="14" t="s">
        <v>94</v>
      </c>
      <c r="N1540" s="73"/>
      <c r="O1540" s="86" t="str">
        <f>J1540</f>
        <v xml:space="preserve">  </v>
      </c>
      <c r="P1540" s="92"/>
    </row>
    <row r="1541" spans="2:16" ht="15.75" hidden="1" x14ac:dyDescent="0.25">
      <c r="B1541" s="74"/>
      <c r="C1541" s="73"/>
      <c r="D1541" s="14" t="s">
        <v>31</v>
      </c>
      <c r="E1541" s="86"/>
      <c r="F1541" s="86">
        <f>IFERROR(E1539+E1540,0)</f>
        <v>0</v>
      </c>
      <c r="H1541" s="73"/>
      <c r="I1541" s="14" t="s">
        <v>32</v>
      </c>
      <c r="J1541" s="86"/>
      <c r="K1541" s="86">
        <f>E1539</f>
        <v>0</v>
      </c>
      <c r="M1541" s="72"/>
      <c r="N1541" s="14" t="s">
        <v>31</v>
      </c>
      <c r="O1541" s="86"/>
      <c r="P1541" s="92">
        <f>F1541</f>
        <v>0</v>
      </c>
    </row>
    <row r="1542" spans="2:16" ht="15.75" hidden="1" x14ac:dyDescent="0.25">
      <c r="B1542" s="74"/>
      <c r="C1542" s="73"/>
      <c r="E1542" s="86"/>
      <c r="F1542" s="86"/>
      <c r="H1542" s="73"/>
      <c r="I1542" s="14" t="s">
        <v>33</v>
      </c>
      <c r="J1542" s="86"/>
      <c r="K1542" s="86" t="str">
        <f>E1540</f>
        <v xml:space="preserve">  </v>
      </c>
      <c r="M1542" s="72"/>
      <c r="N1542" s="73"/>
      <c r="O1542" s="86"/>
      <c r="P1542" s="92"/>
    </row>
    <row r="1543" spans="2:16" ht="15.75" hidden="1" x14ac:dyDescent="0.25">
      <c r="B1543" s="74"/>
      <c r="C1543" s="73"/>
      <c r="E1543" s="86"/>
      <c r="F1543" s="86"/>
      <c r="H1543" s="73"/>
      <c r="J1543" s="86"/>
      <c r="K1543" s="86"/>
      <c r="M1543" s="72"/>
      <c r="N1543" s="73"/>
      <c r="O1543" s="86"/>
      <c r="P1543" s="92"/>
    </row>
    <row r="1544" spans="2:16" ht="15.75" hidden="1" x14ac:dyDescent="0.25">
      <c r="B1544" s="70" t="str">
        <f>B1539</f>
        <v xml:space="preserve">  </v>
      </c>
      <c r="C1544" s="133" t="s">
        <v>34</v>
      </c>
      <c r="D1544" s="133"/>
      <c r="E1544" s="133"/>
      <c r="F1544" s="133"/>
      <c r="H1544" s="14" t="s">
        <v>103</v>
      </c>
      <c r="J1544" s="86" t="str">
        <f>IFERROR(VLOOKUP(B1544,Calculations!$Z$10:$AB$448,3,FALSE),0)</f>
        <v xml:space="preserve">  </v>
      </c>
      <c r="K1544" s="86"/>
      <c r="M1544" s="14" t="s">
        <v>104</v>
      </c>
      <c r="O1544" s="86" t="str">
        <f>J1544</f>
        <v xml:space="preserve">  </v>
      </c>
      <c r="P1544" s="92"/>
    </row>
    <row r="1545" spans="2:16" ht="15.75" hidden="1" x14ac:dyDescent="0.25">
      <c r="B1545" s="74"/>
      <c r="C1545" s="133"/>
      <c r="D1545" s="133"/>
      <c r="E1545" s="133"/>
      <c r="F1545" s="133"/>
      <c r="H1545" s="77"/>
      <c r="I1545" s="14" t="s">
        <v>91</v>
      </c>
      <c r="J1545" s="86"/>
      <c r="K1545" s="86" t="str">
        <f>J1544</f>
        <v xml:space="preserve">  </v>
      </c>
      <c r="M1545" s="77"/>
      <c r="N1545" s="14" t="s">
        <v>91</v>
      </c>
      <c r="O1545" s="86"/>
      <c r="P1545" s="92" t="str">
        <f>O1544</f>
        <v xml:space="preserve">  </v>
      </c>
    </row>
    <row r="1546" spans="2:16" ht="15.75" hidden="1" x14ac:dyDescent="0.25">
      <c r="B1546" s="74"/>
      <c r="C1546" s="133"/>
      <c r="D1546" s="133"/>
      <c r="E1546" s="133"/>
      <c r="F1546" s="133"/>
      <c r="H1546" s="77"/>
      <c r="J1546" s="86"/>
      <c r="K1546" s="86"/>
      <c r="M1546" s="77"/>
      <c r="O1546" s="86"/>
      <c r="P1546" s="92"/>
    </row>
    <row r="1547" spans="2:16" ht="15.75" hidden="1" x14ac:dyDescent="0.25">
      <c r="B1547" s="74"/>
      <c r="C1547" s="81"/>
      <c r="D1547" s="81"/>
      <c r="E1547" s="81"/>
      <c r="F1547" s="81"/>
      <c r="H1547" s="77"/>
      <c r="J1547" s="86"/>
      <c r="K1547" s="86"/>
      <c r="M1547" s="77"/>
      <c r="O1547" s="86"/>
      <c r="P1547" s="92"/>
    </row>
    <row r="1548" spans="2:16" ht="15.75" hidden="1" x14ac:dyDescent="0.25">
      <c r="B1548" s="70" t="str">
        <f>B1544</f>
        <v xml:space="preserve">  </v>
      </c>
      <c r="C1548" s="14" t="s">
        <v>106</v>
      </c>
      <c r="E1548" s="86" t="str">
        <f>IFERROR(VLOOKUP(B1548,Calculations!$G$10:$W$448,17,FALSE),0)</f>
        <v xml:space="preserve">  </v>
      </c>
      <c r="F1548" s="86"/>
      <c r="H1548" s="133" t="s">
        <v>34</v>
      </c>
      <c r="I1548" s="133"/>
      <c r="J1548" s="133"/>
      <c r="K1548" s="133"/>
      <c r="M1548" s="14" t="s">
        <v>105</v>
      </c>
      <c r="O1548" s="86" t="str">
        <f>E1548</f>
        <v xml:space="preserve">  </v>
      </c>
      <c r="P1548" s="92"/>
    </row>
    <row r="1549" spans="2:16" ht="15.75" hidden="1" x14ac:dyDescent="0.25">
      <c r="B1549" s="75"/>
      <c r="C1549" s="82"/>
      <c r="D1549" s="76" t="s">
        <v>31</v>
      </c>
      <c r="E1549" s="89"/>
      <c r="F1549" s="89" t="str">
        <f>E1548</f>
        <v xml:space="preserve">  </v>
      </c>
      <c r="G1549" s="76"/>
      <c r="H1549" s="134"/>
      <c r="I1549" s="134"/>
      <c r="J1549" s="134"/>
      <c r="K1549" s="134"/>
      <c r="L1549" s="76"/>
      <c r="M1549" s="82"/>
      <c r="N1549" s="76" t="s">
        <v>31</v>
      </c>
      <c r="O1549" s="89"/>
      <c r="P1549" s="90" t="str">
        <f>O1548</f>
        <v xml:space="preserve">  </v>
      </c>
    </row>
    <row r="1550" spans="2:16" ht="15.75" hidden="1" x14ac:dyDescent="0.25">
      <c r="B1550" s="60" t="str">
        <f>IFERROR(IF(EOMONTH(B1548,1)&gt;Questionnaire!$I$9,"  ",EOMONTH(B1548,1)),"  ")</f>
        <v xml:space="preserve">  </v>
      </c>
      <c r="C1550" s="61" t="s">
        <v>32</v>
      </c>
      <c r="D1550" s="61"/>
      <c r="E1550" s="84">
        <f>IFERROR(-VLOOKUP(B1550,Calculations!$G$10:$N$448,8,FALSE),0)</f>
        <v>0</v>
      </c>
      <c r="F1550" s="84"/>
      <c r="G1550" s="61"/>
      <c r="H1550" s="61" t="s">
        <v>102</v>
      </c>
      <c r="I1550" s="61"/>
      <c r="J1550" s="84">
        <f>K1552</f>
        <v>0</v>
      </c>
      <c r="K1550" s="84"/>
      <c r="L1550" s="61"/>
      <c r="M1550" s="61" t="s">
        <v>102</v>
      </c>
      <c r="N1550" s="68"/>
      <c r="O1550" s="84">
        <f>J1550</f>
        <v>0</v>
      </c>
      <c r="P1550" s="91"/>
    </row>
    <row r="1551" spans="2:16" ht="15.75" hidden="1" x14ac:dyDescent="0.25">
      <c r="B1551" s="74"/>
      <c r="C1551" s="14" t="s">
        <v>33</v>
      </c>
      <c r="E1551" s="86" t="str">
        <f>IFERROR(VLOOKUP(B1550,Calculations!$G$10:$M$448,7,FALSE),0)</f>
        <v xml:space="preserve">  </v>
      </c>
      <c r="F1551" s="86"/>
      <c r="H1551" s="14" t="s">
        <v>35</v>
      </c>
      <c r="J1551" s="86" t="str">
        <f>K1553</f>
        <v xml:space="preserve">  </v>
      </c>
      <c r="K1551" s="86"/>
      <c r="M1551" s="14" t="s">
        <v>94</v>
      </c>
      <c r="N1551" s="73"/>
      <c r="O1551" s="86" t="str">
        <f>J1551</f>
        <v xml:space="preserve">  </v>
      </c>
      <c r="P1551" s="92"/>
    </row>
    <row r="1552" spans="2:16" ht="15.75" hidden="1" x14ac:dyDescent="0.25">
      <c r="B1552" s="74"/>
      <c r="C1552" s="73"/>
      <c r="D1552" s="14" t="s">
        <v>31</v>
      </c>
      <c r="E1552" s="86"/>
      <c r="F1552" s="86">
        <f>IFERROR(E1550+E1551,0)</f>
        <v>0</v>
      </c>
      <c r="H1552" s="73"/>
      <c r="I1552" s="14" t="s">
        <v>32</v>
      </c>
      <c r="J1552" s="86"/>
      <c r="K1552" s="86">
        <f>E1550</f>
        <v>0</v>
      </c>
      <c r="M1552" s="72"/>
      <c r="N1552" s="14" t="s">
        <v>31</v>
      </c>
      <c r="O1552" s="86"/>
      <c r="P1552" s="92">
        <f>F1552</f>
        <v>0</v>
      </c>
    </row>
    <row r="1553" spans="2:16" ht="15.75" hidden="1" x14ac:dyDescent="0.25">
      <c r="B1553" s="74"/>
      <c r="C1553" s="73"/>
      <c r="E1553" s="86"/>
      <c r="F1553" s="86"/>
      <c r="H1553" s="73"/>
      <c r="I1553" s="14" t="s">
        <v>33</v>
      </c>
      <c r="J1553" s="86"/>
      <c r="K1553" s="86" t="str">
        <f>E1551</f>
        <v xml:space="preserve">  </v>
      </c>
      <c r="M1553" s="72"/>
      <c r="N1553" s="73"/>
      <c r="O1553" s="86"/>
      <c r="P1553" s="92"/>
    </row>
    <row r="1554" spans="2:16" ht="15.75" hidden="1" x14ac:dyDescent="0.25">
      <c r="B1554" s="74"/>
      <c r="C1554" s="73"/>
      <c r="E1554" s="86"/>
      <c r="F1554" s="86"/>
      <c r="H1554" s="73"/>
      <c r="J1554" s="86"/>
      <c r="K1554" s="86"/>
      <c r="M1554" s="72"/>
      <c r="N1554" s="73"/>
      <c r="O1554" s="86"/>
      <c r="P1554" s="92"/>
    </row>
    <row r="1555" spans="2:16" ht="15.75" hidden="1" x14ac:dyDescent="0.25">
      <c r="B1555" s="70" t="str">
        <f>B1550</f>
        <v xml:space="preserve">  </v>
      </c>
      <c r="C1555" s="133" t="s">
        <v>34</v>
      </c>
      <c r="D1555" s="133"/>
      <c r="E1555" s="133"/>
      <c r="F1555" s="133"/>
      <c r="H1555" s="14" t="s">
        <v>103</v>
      </c>
      <c r="J1555" s="86" t="str">
        <f>IFERROR(VLOOKUP(B1555,Calculations!$Z$10:$AB$448,3,FALSE),0)</f>
        <v xml:space="preserve">  </v>
      </c>
      <c r="K1555" s="86"/>
      <c r="M1555" s="14" t="s">
        <v>104</v>
      </c>
      <c r="O1555" s="86" t="str">
        <f>J1555</f>
        <v xml:space="preserve">  </v>
      </c>
      <c r="P1555" s="92"/>
    </row>
    <row r="1556" spans="2:16" ht="15.75" hidden="1" x14ac:dyDescent="0.25">
      <c r="B1556" s="74"/>
      <c r="C1556" s="133"/>
      <c r="D1556" s="133"/>
      <c r="E1556" s="133"/>
      <c r="F1556" s="133"/>
      <c r="H1556" s="77"/>
      <c r="I1556" s="14" t="s">
        <v>91</v>
      </c>
      <c r="J1556" s="86"/>
      <c r="K1556" s="86" t="str">
        <f>J1555</f>
        <v xml:space="preserve">  </v>
      </c>
      <c r="M1556" s="77"/>
      <c r="N1556" s="14" t="s">
        <v>91</v>
      </c>
      <c r="O1556" s="86"/>
      <c r="P1556" s="92" t="str">
        <f>O1555</f>
        <v xml:space="preserve">  </v>
      </c>
    </row>
    <row r="1557" spans="2:16" ht="15.75" hidden="1" x14ac:dyDescent="0.25">
      <c r="B1557" s="74"/>
      <c r="C1557" s="133"/>
      <c r="D1557" s="133"/>
      <c r="E1557" s="133"/>
      <c r="F1557" s="133"/>
      <c r="H1557" s="77"/>
      <c r="J1557" s="86"/>
      <c r="K1557" s="86"/>
      <c r="M1557" s="77"/>
      <c r="O1557" s="86"/>
      <c r="P1557" s="92"/>
    </row>
    <row r="1558" spans="2:16" ht="15.75" hidden="1" x14ac:dyDescent="0.25">
      <c r="B1558" s="74"/>
      <c r="C1558" s="81"/>
      <c r="D1558" s="81"/>
      <c r="E1558" s="81"/>
      <c r="F1558" s="81"/>
      <c r="H1558" s="77"/>
      <c r="J1558" s="86"/>
      <c r="K1558" s="86"/>
      <c r="M1558" s="77"/>
      <c r="O1558" s="86"/>
      <c r="P1558" s="92"/>
    </row>
    <row r="1559" spans="2:16" ht="15.75" hidden="1" x14ac:dyDescent="0.25">
      <c r="B1559" s="70" t="str">
        <f>B1555</f>
        <v xml:space="preserve">  </v>
      </c>
      <c r="C1559" s="14" t="s">
        <v>106</v>
      </c>
      <c r="E1559" s="86" t="str">
        <f>IFERROR(VLOOKUP(B1559,Calculations!$G$10:$W$448,17,FALSE),0)</f>
        <v xml:space="preserve">  </v>
      </c>
      <c r="F1559" s="86"/>
      <c r="H1559" s="133" t="s">
        <v>34</v>
      </c>
      <c r="I1559" s="133"/>
      <c r="J1559" s="133"/>
      <c r="K1559" s="133"/>
      <c r="M1559" s="14" t="s">
        <v>105</v>
      </c>
      <c r="O1559" s="86" t="str">
        <f>E1559</f>
        <v xml:space="preserve">  </v>
      </c>
      <c r="P1559" s="92"/>
    </row>
    <row r="1560" spans="2:16" ht="15.75" hidden="1" x14ac:dyDescent="0.25">
      <c r="B1560" s="75"/>
      <c r="C1560" s="82"/>
      <c r="D1560" s="76" t="s">
        <v>31</v>
      </c>
      <c r="E1560" s="89"/>
      <c r="F1560" s="89" t="str">
        <f>E1559</f>
        <v xml:space="preserve">  </v>
      </c>
      <c r="G1560" s="76"/>
      <c r="H1560" s="134"/>
      <c r="I1560" s="134"/>
      <c r="J1560" s="134"/>
      <c r="K1560" s="134"/>
      <c r="L1560" s="76"/>
      <c r="M1560" s="82"/>
      <c r="N1560" s="76" t="s">
        <v>31</v>
      </c>
      <c r="O1560" s="89"/>
      <c r="P1560" s="90" t="str">
        <f>O1559</f>
        <v xml:space="preserve">  </v>
      </c>
    </row>
    <row r="1561" spans="2:16" ht="15.75" hidden="1" x14ac:dyDescent="0.25">
      <c r="B1561" s="60" t="str">
        <f>IFERROR(IF(EOMONTH(B1559,1)&gt;Questionnaire!$I$9,"  ",EOMONTH(B1559,1)),"  ")</f>
        <v xml:space="preserve">  </v>
      </c>
      <c r="C1561" s="61" t="s">
        <v>32</v>
      </c>
      <c r="D1561" s="61"/>
      <c r="E1561" s="84">
        <f>IFERROR(-VLOOKUP(B1561,Calculations!$G$10:$N$448,8,FALSE),0)</f>
        <v>0</v>
      </c>
      <c r="F1561" s="84"/>
      <c r="G1561" s="61"/>
      <c r="H1561" s="61" t="s">
        <v>102</v>
      </c>
      <c r="I1561" s="61"/>
      <c r="J1561" s="84">
        <f>K1563</f>
        <v>0</v>
      </c>
      <c r="K1561" s="84"/>
      <c r="L1561" s="61"/>
      <c r="M1561" s="61" t="s">
        <v>102</v>
      </c>
      <c r="N1561" s="68"/>
      <c r="O1561" s="84">
        <f>J1561</f>
        <v>0</v>
      </c>
      <c r="P1561" s="91"/>
    </row>
    <row r="1562" spans="2:16" ht="15.75" hidden="1" x14ac:dyDescent="0.25">
      <c r="B1562" s="74"/>
      <c r="C1562" s="14" t="s">
        <v>33</v>
      </c>
      <c r="E1562" s="86" t="str">
        <f>IFERROR(VLOOKUP(B1561,Calculations!$G$10:$M$448,7,FALSE),0)</f>
        <v xml:space="preserve">  </v>
      </c>
      <c r="F1562" s="86"/>
      <c r="H1562" s="14" t="s">
        <v>35</v>
      </c>
      <c r="J1562" s="86" t="str">
        <f>K1564</f>
        <v xml:space="preserve">  </v>
      </c>
      <c r="K1562" s="86"/>
      <c r="M1562" s="14" t="s">
        <v>94</v>
      </c>
      <c r="N1562" s="73"/>
      <c r="O1562" s="86" t="str">
        <f>J1562</f>
        <v xml:space="preserve">  </v>
      </c>
      <c r="P1562" s="92"/>
    </row>
    <row r="1563" spans="2:16" ht="15.75" hidden="1" x14ac:dyDescent="0.25">
      <c r="B1563" s="74"/>
      <c r="C1563" s="73"/>
      <c r="D1563" s="14" t="s">
        <v>31</v>
      </c>
      <c r="E1563" s="86"/>
      <c r="F1563" s="86">
        <f>IFERROR(E1561+E1562,0)</f>
        <v>0</v>
      </c>
      <c r="H1563" s="73"/>
      <c r="I1563" s="14" t="s">
        <v>32</v>
      </c>
      <c r="J1563" s="86"/>
      <c r="K1563" s="86">
        <f>E1561</f>
        <v>0</v>
      </c>
      <c r="M1563" s="72"/>
      <c r="N1563" s="14" t="s">
        <v>31</v>
      </c>
      <c r="O1563" s="86"/>
      <c r="P1563" s="92">
        <f>F1563</f>
        <v>0</v>
      </c>
    </row>
    <row r="1564" spans="2:16" ht="15.75" hidden="1" x14ac:dyDescent="0.25">
      <c r="B1564" s="74"/>
      <c r="C1564" s="73"/>
      <c r="E1564" s="86"/>
      <c r="F1564" s="86"/>
      <c r="H1564" s="73"/>
      <c r="I1564" s="14" t="s">
        <v>33</v>
      </c>
      <c r="J1564" s="86"/>
      <c r="K1564" s="86" t="str">
        <f>E1562</f>
        <v xml:space="preserve">  </v>
      </c>
      <c r="M1564" s="72"/>
      <c r="N1564" s="73"/>
      <c r="O1564" s="86"/>
      <c r="P1564" s="92"/>
    </row>
    <row r="1565" spans="2:16" ht="15.75" hidden="1" x14ac:dyDescent="0.25">
      <c r="B1565" s="74"/>
      <c r="C1565" s="73"/>
      <c r="E1565" s="86"/>
      <c r="F1565" s="86"/>
      <c r="H1565" s="73"/>
      <c r="J1565" s="86"/>
      <c r="K1565" s="86"/>
      <c r="M1565" s="72"/>
      <c r="N1565" s="73"/>
      <c r="O1565" s="86"/>
      <c r="P1565" s="92"/>
    </row>
    <row r="1566" spans="2:16" ht="15.75" hidden="1" x14ac:dyDescent="0.25">
      <c r="B1566" s="70" t="str">
        <f>B1561</f>
        <v xml:space="preserve">  </v>
      </c>
      <c r="C1566" s="133" t="s">
        <v>34</v>
      </c>
      <c r="D1566" s="133"/>
      <c r="E1566" s="133"/>
      <c r="F1566" s="133"/>
      <c r="H1566" s="14" t="s">
        <v>103</v>
      </c>
      <c r="J1566" s="86" t="str">
        <f>IFERROR(VLOOKUP(B1566,Calculations!$Z$10:$AB$448,3,FALSE),0)</f>
        <v xml:space="preserve">  </v>
      </c>
      <c r="K1566" s="86"/>
      <c r="M1566" s="14" t="s">
        <v>104</v>
      </c>
      <c r="O1566" s="86" t="str">
        <f>J1566</f>
        <v xml:space="preserve">  </v>
      </c>
      <c r="P1566" s="92"/>
    </row>
    <row r="1567" spans="2:16" ht="15.75" hidden="1" x14ac:dyDescent="0.25">
      <c r="B1567" s="74"/>
      <c r="C1567" s="133"/>
      <c r="D1567" s="133"/>
      <c r="E1567" s="133"/>
      <c r="F1567" s="133"/>
      <c r="H1567" s="77"/>
      <c r="I1567" s="14" t="s">
        <v>91</v>
      </c>
      <c r="J1567" s="86"/>
      <c r="K1567" s="86" t="str">
        <f>J1566</f>
        <v xml:space="preserve">  </v>
      </c>
      <c r="M1567" s="77"/>
      <c r="N1567" s="14" t="s">
        <v>91</v>
      </c>
      <c r="O1567" s="86"/>
      <c r="P1567" s="92" t="str">
        <f>O1566</f>
        <v xml:space="preserve">  </v>
      </c>
    </row>
    <row r="1568" spans="2:16" ht="15.75" hidden="1" x14ac:dyDescent="0.25">
      <c r="B1568" s="74"/>
      <c r="C1568" s="133"/>
      <c r="D1568" s="133"/>
      <c r="E1568" s="133"/>
      <c r="F1568" s="133"/>
      <c r="H1568" s="77"/>
      <c r="J1568" s="86"/>
      <c r="K1568" s="86"/>
      <c r="M1568" s="77"/>
      <c r="O1568" s="86"/>
      <c r="P1568" s="92"/>
    </row>
    <row r="1569" spans="2:16" ht="15.75" hidden="1" x14ac:dyDescent="0.25">
      <c r="B1569" s="74"/>
      <c r="C1569" s="81"/>
      <c r="D1569" s="81"/>
      <c r="E1569" s="81"/>
      <c r="F1569" s="81"/>
      <c r="H1569" s="77"/>
      <c r="J1569" s="86"/>
      <c r="K1569" s="86"/>
      <c r="M1569" s="77"/>
      <c r="O1569" s="86"/>
      <c r="P1569" s="92"/>
    </row>
    <row r="1570" spans="2:16" ht="15.75" hidden="1" x14ac:dyDescent="0.25">
      <c r="B1570" s="70" t="str">
        <f>B1566</f>
        <v xml:space="preserve">  </v>
      </c>
      <c r="C1570" s="14" t="s">
        <v>106</v>
      </c>
      <c r="E1570" s="86" t="str">
        <f>IFERROR(VLOOKUP(B1570,Calculations!$G$10:$W$448,17,FALSE),0)</f>
        <v xml:space="preserve">  </v>
      </c>
      <c r="F1570" s="86"/>
      <c r="H1570" s="133" t="s">
        <v>34</v>
      </c>
      <c r="I1570" s="133"/>
      <c r="J1570" s="133"/>
      <c r="K1570" s="133"/>
      <c r="M1570" s="14" t="s">
        <v>105</v>
      </c>
      <c r="O1570" s="86" t="str">
        <f>E1570</f>
        <v xml:space="preserve">  </v>
      </c>
      <c r="P1570" s="92"/>
    </row>
    <row r="1571" spans="2:16" ht="15.75" hidden="1" x14ac:dyDescent="0.25">
      <c r="B1571" s="75"/>
      <c r="C1571" s="82"/>
      <c r="D1571" s="76" t="s">
        <v>31</v>
      </c>
      <c r="E1571" s="89"/>
      <c r="F1571" s="89" t="str">
        <f>E1570</f>
        <v xml:space="preserve">  </v>
      </c>
      <c r="G1571" s="76"/>
      <c r="H1571" s="134"/>
      <c r="I1571" s="134"/>
      <c r="J1571" s="134"/>
      <c r="K1571" s="134"/>
      <c r="L1571" s="76"/>
      <c r="M1571" s="82"/>
      <c r="N1571" s="76" t="s">
        <v>31</v>
      </c>
      <c r="O1571" s="89"/>
      <c r="P1571" s="90" t="str">
        <f>O1570</f>
        <v xml:space="preserve">  </v>
      </c>
    </row>
    <row r="1572" spans="2:16" ht="15.75" hidden="1" x14ac:dyDescent="0.25">
      <c r="B1572" s="60" t="str">
        <f>IFERROR(IF(EOMONTH(B1570,1)&gt;Questionnaire!$I$9,"  ",EOMONTH(B1570,1)),"  ")</f>
        <v xml:space="preserve">  </v>
      </c>
      <c r="C1572" s="61" t="s">
        <v>32</v>
      </c>
      <c r="D1572" s="61"/>
      <c r="E1572" s="84">
        <f>IFERROR(-VLOOKUP(B1572,Calculations!$G$10:$N$448,8,FALSE),0)</f>
        <v>0</v>
      </c>
      <c r="F1572" s="84"/>
      <c r="G1572" s="61"/>
      <c r="H1572" s="61" t="s">
        <v>102</v>
      </c>
      <c r="I1572" s="61"/>
      <c r="J1572" s="84">
        <f>K1574</f>
        <v>0</v>
      </c>
      <c r="K1572" s="84"/>
      <c r="L1572" s="61"/>
      <c r="M1572" s="61" t="s">
        <v>102</v>
      </c>
      <c r="N1572" s="68"/>
      <c r="O1572" s="84">
        <f>J1572</f>
        <v>0</v>
      </c>
      <c r="P1572" s="91"/>
    </row>
    <row r="1573" spans="2:16" ht="15.75" hidden="1" x14ac:dyDescent="0.25">
      <c r="B1573" s="74"/>
      <c r="C1573" s="14" t="s">
        <v>33</v>
      </c>
      <c r="E1573" s="86" t="str">
        <f>IFERROR(VLOOKUP(B1572,Calculations!$G$10:$M$448,7,FALSE),0)</f>
        <v xml:space="preserve">  </v>
      </c>
      <c r="F1573" s="86"/>
      <c r="H1573" s="14" t="s">
        <v>35</v>
      </c>
      <c r="J1573" s="86" t="str">
        <f>K1575</f>
        <v xml:space="preserve">  </v>
      </c>
      <c r="K1573" s="86"/>
      <c r="M1573" s="14" t="s">
        <v>94</v>
      </c>
      <c r="N1573" s="73"/>
      <c r="O1573" s="86" t="str">
        <f>J1573</f>
        <v xml:space="preserve">  </v>
      </c>
      <c r="P1573" s="92"/>
    </row>
    <row r="1574" spans="2:16" ht="15.75" hidden="1" x14ac:dyDescent="0.25">
      <c r="B1574" s="74"/>
      <c r="C1574" s="73"/>
      <c r="D1574" s="14" t="s">
        <v>31</v>
      </c>
      <c r="E1574" s="86"/>
      <c r="F1574" s="86">
        <f>IFERROR(E1572+E1573,0)</f>
        <v>0</v>
      </c>
      <c r="H1574" s="73"/>
      <c r="I1574" s="14" t="s">
        <v>32</v>
      </c>
      <c r="J1574" s="86"/>
      <c r="K1574" s="86">
        <f>E1572</f>
        <v>0</v>
      </c>
      <c r="M1574" s="72"/>
      <c r="N1574" s="14" t="s">
        <v>31</v>
      </c>
      <c r="O1574" s="86"/>
      <c r="P1574" s="92">
        <f>F1574</f>
        <v>0</v>
      </c>
    </row>
    <row r="1575" spans="2:16" ht="15.75" hidden="1" x14ac:dyDescent="0.25">
      <c r="B1575" s="74"/>
      <c r="C1575" s="73"/>
      <c r="E1575" s="86"/>
      <c r="F1575" s="86"/>
      <c r="H1575" s="73"/>
      <c r="I1575" s="14" t="s">
        <v>33</v>
      </c>
      <c r="J1575" s="86"/>
      <c r="K1575" s="86" t="str">
        <f>E1573</f>
        <v xml:space="preserve">  </v>
      </c>
      <c r="M1575" s="72"/>
      <c r="N1575" s="73"/>
      <c r="O1575" s="86"/>
      <c r="P1575" s="92"/>
    </row>
    <row r="1576" spans="2:16" ht="15.75" hidden="1" x14ac:dyDescent="0.25">
      <c r="B1576" s="74"/>
      <c r="C1576" s="73"/>
      <c r="E1576" s="86"/>
      <c r="F1576" s="86"/>
      <c r="H1576" s="73"/>
      <c r="J1576" s="86"/>
      <c r="K1576" s="86"/>
      <c r="M1576" s="72"/>
      <c r="N1576" s="73"/>
      <c r="O1576" s="86"/>
      <c r="P1576" s="92"/>
    </row>
    <row r="1577" spans="2:16" ht="15.75" hidden="1" x14ac:dyDescent="0.25">
      <c r="B1577" s="70" t="str">
        <f>B1572</f>
        <v xml:space="preserve">  </v>
      </c>
      <c r="C1577" s="133" t="s">
        <v>34</v>
      </c>
      <c r="D1577" s="133"/>
      <c r="E1577" s="133"/>
      <c r="F1577" s="133"/>
      <c r="H1577" s="14" t="s">
        <v>103</v>
      </c>
      <c r="J1577" s="86" t="str">
        <f>IFERROR(VLOOKUP(B1577,Calculations!$Z$10:$AB$448,3,FALSE),0)</f>
        <v xml:space="preserve">  </v>
      </c>
      <c r="K1577" s="86"/>
      <c r="M1577" s="14" t="s">
        <v>104</v>
      </c>
      <c r="O1577" s="86" t="str">
        <f>J1577</f>
        <v xml:space="preserve">  </v>
      </c>
      <c r="P1577" s="92"/>
    </row>
    <row r="1578" spans="2:16" ht="15.75" hidden="1" x14ac:dyDescent="0.25">
      <c r="B1578" s="74"/>
      <c r="C1578" s="133"/>
      <c r="D1578" s="133"/>
      <c r="E1578" s="133"/>
      <c r="F1578" s="133"/>
      <c r="H1578" s="77"/>
      <c r="I1578" s="14" t="s">
        <v>91</v>
      </c>
      <c r="J1578" s="86"/>
      <c r="K1578" s="86" t="str">
        <f>J1577</f>
        <v xml:space="preserve">  </v>
      </c>
      <c r="M1578" s="77"/>
      <c r="N1578" s="14" t="s">
        <v>91</v>
      </c>
      <c r="O1578" s="86"/>
      <c r="P1578" s="92" t="str">
        <f>O1577</f>
        <v xml:space="preserve">  </v>
      </c>
    </row>
    <row r="1579" spans="2:16" ht="15.75" hidden="1" x14ac:dyDescent="0.25">
      <c r="B1579" s="74"/>
      <c r="C1579" s="133"/>
      <c r="D1579" s="133"/>
      <c r="E1579" s="133"/>
      <c r="F1579" s="133"/>
      <c r="H1579" s="77"/>
      <c r="J1579" s="86"/>
      <c r="K1579" s="86"/>
      <c r="M1579" s="77"/>
      <c r="O1579" s="86"/>
      <c r="P1579" s="92"/>
    </row>
    <row r="1580" spans="2:16" ht="15.75" hidden="1" x14ac:dyDescent="0.25">
      <c r="B1580" s="74"/>
      <c r="C1580" s="81"/>
      <c r="D1580" s="81"/>
      <c r="E1580" s="81"/>
      <c r="F1580" s="81"/>
      <c r="H1580" s="77"/>
      <c r="J1580" s="86"/>
      <c r="K1580" s="86"/>
      <c r="M1580" s="77"/>
      <c r="O1580" s="86"/>
      <c r="P1580" s="92"/>
    </row>
    <row r="1581" spans="2:16" ht="15.75" hidden="1" x14ac:dyDescent="0.25">
      <c r="B1581" s="70" t="str">
        <f>B1577</f>
        <v xml:space="preserve">  </v>
      </c>
      <c r="C1581" s="14" t="s">
        <v>106</v>
      </c>
      <c r="E1581" s="86" t="str">
        <f>IFERROR(VLOOKUP(B1581,Calculations!$G$10:$W$448,17,FALSE),0)</f>
        <v xml:space="preserve">  </v>
      </c>
      <c r="F1581" s="86"/>
      <c r="H1581" s="133" t="s">
        <v>34</v>
      </c>
      <c r="I1581" s="133"/>
      <c r="J1581" s="133"/>
      <c r="K1581" s="133"/>
      <c r="M1581" s="14" t="s">
        <v>105</v>
      </c>
      <c r="O1581" s="86" t="str">
        <f>E1581</f>
        <v xml:space="preserve">  </v>
      </c>
      <c r="P1581" s="92"/>
    </row>
    <row r="1582" spans="2:16" ht="15.75" hidden="1" x14ac:dyDescent="0.25">
      <c r="B1582" s="75"/>
      <c r="C1582" s="82"/>
      <c r="D1582" s="76" t="s">
        <v>31</v>
      </c>
      <c r="E1582" s="89"/>
      <c r="F1582" s="89" t="str">
        <f>E1581</f>
        <v xml:space="preserve">  </v>
      </c>
      <c r="G1582" s="76"/>
      <c r="H1582" s="134"/>
      <c r="I1582" s="134"/>
      <c r="J1582" s="134"/>
      <c r="K1582" s="134"/>
      <c r="L1582" s="76"/>
      <c r="M1582" s="82"/>
      <c r="N1582" s="76" t="s">
        <v>31</v>
      </c>
      <c r="O1582" s="89"/>
      <c r="P1582" s="90" t="str">
        <f>O1581</f>
        <v xml:space="preserve">  </v>
      </c>
    </row>
    <row r="1583" spans="2:16" ht="15.75" hidden="1" x14ac:dyDescent="0.25">
      <c r="B1583" s="60" t="str">
        <f>IFERROR(IF(EOMONTH(B1581,1)&gt;Questionnaire!$I$9,"  ",EOMONTH(B1581,1)),"  ")</f>
        <v xml:space="preserve">  </v>
      </c>
      <c r="C1583" s="61" t="s">
        <v>32</v>
      </c>
      <c r="D1583" s="61"/>
      <c r="E1583" s="84">
        <f>IFERROR(-VLOOKUP(B1583,Calculations!$G$10:$N$448,8,FALSE),0)</f>
        <v>0</v>
      </c>
      <c r="F1583" s="84"/>
      <c r="G1583" s="61"/>
      <c r="H1583" s="61" t="s">
        <v>102</v>
      </c>
      <c r="I1583" s="61"/>
      <c r="J1583" s="84">
        <f>K1585</f>
        <v>0</v>
      </c>
      <c r="K1583" s="84"/>
      <c r="L1583" s="61"/>
      <c r="M1583" s="61" t="s">
        <v>102</v>
      </c>
      <c r="N1583" s="68"/>
      <c r="O1583" s="84">
        <f>J1583</f>
        <v>0</v>
      </c>
      <c r="P1583" s="91"/>
    </row>
    <row r="1584" spans="2:16" ht="15.75" hidden="1" x14ac:dyDescent="0.25">
      <c r="B1584" s="74"/>
      <c r="C1584" s="14" t="s">
        <v>33</v>
      </c>
      <c r="E1584" s="86" t="str">
        <f>IFERROR(VLOOKUP(B1583,Calculations!$G$10:$M$448,7,FALSE),0)</f>
        <v xml:space="preserve">  </v>
      </c>
      <c r="F1584" s="86"/>
      <c r="H1584" s="14" t="s">
        <v>35</v>
      </c>
      <c r="J1584" s="86" t="str">
        <f>K1586</f>
        <v xml:space="preserve">  </v>
      </c>
      <c r="K1584" s="86"/>
      <c r="M1584" s="14" t="s">
        <v>94</v>
      </c>
      <c r="N1584" s="73"/>
      <c r="O1584" s="86" t="str">
        <f>J1584</f>
        <v xml:space="preserve">  </v>
      </c>
      <c r="P1584" s="92"/>
    </row>
    <row r="1585" spans="2:16" ht="15.75" hidden="1" x14ac:dyDescent="0.25">
      <c r="B1585" s="74"/>
      <c r="C1585" s="73"/>
      <c r="D1585" s="14" t="s">
        <v>31</v>
      </c>
      <c r="E1585" s="86"/>
      <c r="F1585" s="86">
        <f>IFERROR(E1583+E1584,0)</f>
        <v>0</v>
      </c>
      <c r="H1585" s="73"/>
      <c r="I1585" s="14" t="s">
        <v>32</v>
      </c>
      <c r="J1585" s="86"/>
      <c r="K1585" s="86">
        <f>E1583</f>
        <v>0</v>
      </c>
      <c r="M1585" s="72"/>
      <c r="N1585" s="14" t="s">
        <v>31</v>
      </c>
      <c r="O1585" s="86"/>
      <c r="P1585" s="92">
        <f>F1585</f>
        <v>0</v>
      </c>
    </row>
    <row r="1586" spans="2:16" ht="15.75" hidden="1" x14ac:dyDescent="0.25">
      <c r="B1586" s="74"/>
      <c r="C1586" s="73"/>
      <c r="E1586" s="86"/>
      <c r="F1586" s="86"/>
      <c r="H1586" s="73"/>
      <c r="I1586" s="14" t="s">
        <v>33</v>
      </c>
      <c r="J1586" s="86"/>
      <c r="K1586" s="86" t="str">
        <f>E1584</f>
        <v xml:space="preserve">  </v>
      </c>
      <c r="M1586" s="72"/>
      <c r="N1586" s="73"/>
      <c r="O1586" s="86"/>
      <c r="P1586" s="92"/>
    </row>
    <row r="1587" spans="2:16" ht="15.75" hidden="1" x14ac:dyDescent="0.25">
      <c r="B1587" s="74"/>
      <c r="C1587" s="73"/>
      <c r="E1587" s="86"/>
      <c r="F1587" s="86"/>
      <c r="H1587" s="73"/>
      <c r="J1587" s="86"/>
      <c r="K1587" s="86"/>
      <c r="M1587" s="72"/>
      <c r="N1587" s="73"/>
      <c r="O1587" s="86"/>
      <c r="P1587" s="92"/>
    </row>
    <row r="1588" spans="2:16" ht="15.75" hidden="1" x14ac:dyDescent="0.25">
      <c r="B1588" s="70" t="str">
        <f>B1583</f>
        <v xml:space="preserve">  </v>
      </c>
      <c r="C1588" s="133" t="s">
        <v>34</v>
      </c>
      <c r="D1588" s="133"/>
      <c r="E1588" s="133"/>
      <c r="F1588" s="133"/>
      <c r="H1588" s="14" t="s">
        <v>103</v>
      </c>
      <c r="J1588" s="86" t="str">
        <f>IFERROR(VLOOKUP(B1588,Calculations!$Z$10:$AB$448,3,FALSE),0)</f>
        <v xml:space="preserve">  </v>
      </c>
      <c r="K1588" s="86"/>
      <c r="M1588" s="14" t="s">
        <v>104</v>
      </c>
      <c r="O1588" s="86" t="str">
        <f>J1588</f>
        <v xml:space="preserve">  </v>
      </c>
      <c r="P1588" s="92"/>
    </row>
    <row r="1589" spans="2:16" ht="15.75" hidden="1" x14ac:dyDescent="0.25">
      <c r="B1589" s="74"/>
      <c r="C1589" s="133"/>
      <c r="D1589" s="133"/>
      <c r="E1589" s="133"/>
      <c r="F1589" s="133"/>
      <c r="H1589" s="77"/>
      <c r="I1589" s="14" t="s">
        <v>91</v>
      </c>
      <c r="J1589" s="86"/>
      <c r="K1589" s="86" t="str">
        <f>J1588</f>
        <v xml:space="preserve">  </v>
      </c>
      <c r="M1589" s="77"/>
      <c r="N1589" s="14" t="s">
        <v>91</v>
      </c>
      <c r="O1589" s="86"/>
      <c r="P1589" s="92" t="str">
        <f>O1588</f>
        <v xml:space="preserve">  </v>
      </c>
    </row>
    <row r="1590" spans="2:16" ht="15.75" hidden="1" x14ac:dyDescent="0.25">
      <c r="B1590" s="74"/>
      <c r="C1590" s="133"/>
      <c r="D1590" s="133"/>
      <c r="E1590" s="133"/>
      <c r="F1590" s="133"/>
      <c r="H1590" s="77"/>
      <c r="J1590" s="86"/>
      <c r="K1590" s="86"/>
      <c r="M1590" s="77"/>
      <c r="O1590" s="86"/>
      <c r="P1590" s="92"/>
    </row>
    <row r="1591" spans="2:16" ht="15.75" hidden="1" x14ac:dyDescent="0.25">
      <c r="B1591" s="74"/>
      <c r="C1591" s="81"/>
      <c r="D1591" s="81"/>
      <c r="E1591" s="81"/>
      <c r="F1591" s="81"/>
      <c r="H1591" s="77"/>
      <c r="J1591" s="86"/>
      <c r="K1591" s="86"/>
      <c r="M1591" s="77"/>
      <c r="O1591" s="86"/>
      <c r="P1591" s="92"/>
    </row>
    <row r="1592" spans="2:16" ht="15.75" hidden="1" x14ac:dyDescent="0.25">
      <c r="B1592" s="70" t="str">
        <f>B1588</f>
        <v xml:space="preserve">  </v>
      </c>
      <c r="C1592" s="14" t="s">
        <v>106</v>
      </c>
      <c r="E1592" s="86" t="str">
        <f>IFERROR(VLOOKUP(B1592,Calculations!$G$10:$W$448,17,FALSE),0)</f>
        <v xml:space="preserve">  </v>
      </c>
      <c r="F1592" s="86"/>
      <c r="H1592" s="133" t="s">
        <v>34</v>
      </c>
      <c r="I1592" s="133"/>
      <c r="J1592" s="133"/>
      <c r="K1592" s="133"/>
      <c r="M1592" s="14" t="s">
        <v>105</v>
      </c>
      <c r="O1592" s="86" t="str">
        <f>E1592</f>
        <v xml:space="preserve">  </v>
      </c>
      <c r="P1592" s="92"/>
    </row>
    <row r="1593" spans="2:16" ht="15.75" hidden="1" x14ac:dyDescent="0.25">
      <c r="B1593" s="75"/>
      <c r="C1593" s="82"/>
      <c r="D1593" s="76" t="s">
        <v>31</v>
      </c>
      <c r="E1593" s="89"/>
      <c r="F1593" s="89" t="str">
        <f>E1592</f>
        <v xml:space="preserve">  </v>
      </c>
      <c r="G1593" s="76"/>
      <c r="H1593" s="134"/>
      <c r="I1593" s="134"/>
      <c r="J1593" s="134"/>
      <c r="K1593" s="134"/>
      <c r="L1593" s="76"/>
      <c r="M1593" s="82"/>
      <c r="N1593" s="76" t="s">
        <v>31</v>
      </c>
      <c r="O1593" s="89"/>
      <c r="P1593" s="90" t="str">
        <f>O1592</f>
        <v xml:space="preserve">  </v>
      </c>
    </row>
    <row r="1594" spans="2:16" ht="15.75" hidden="1" x14ac:dyDescent="0.25">
      <c r="B1594" s="60" t="str">
        <f>IFERROR(IF(EOMONTH(B1592,1)&gt;Questionnaire!$I$9,"  ",EOMONTH(B1592,1)),"  ")</f>
        <v xml:space="preserve">  </v>
      </c>
      <c r="C1594" s="61" t="s">
        <v>32</v>
      </c>
      <c r="D1594" s="61"/>
      <c r="E1594" s="84">
        <f>IFERROR(-VLOOKUP(B1594,Calculations!$G$10:$N$448,8,FALSE),0)</f>
        <v>0</v>
      </c>
      <c r="F1594" s="84"/>
      <c r="G1594" s="61"/>
      <c r="H1594" s="61" t="s">
        <v>102</v>
      </c>
      <c r="I1594" s="61"/>
      <c r="J1594" s="84">
        <f>K1596</f>
        <v>0</v>
      </c>
      <c r="K1594" s="84"/>
      <c r="L1594" s="61"/>
      <c r="M1594" s="61" t="s">
        <v>102</v>
      </c>
      <c r="N1594" s="68"/>
      <c r="O1594" s="84">
        <f>J1594</f>
        <v>0</v>
      </c>
      <c r="P1594" s="91"/>
    </row>
    <row r="1595" spans="2:16" ht="15.75" hidden="1" x14ac:dyDescent="0.25">
      <c r="B1595" s="74"/>
      <c r="C1595" s="14" t="s">
        <v>33</v>
      </c>
      <c r="E1595" s="86" t="str">
        <f>IFERROR(VLOOKUP(B1594,Calculations!$G$10:$M$448,7,FALSE),0)</f>
        <v xml:space="preserve">  </v>
      </c>
      <c r="F1595" s="86"/>
      <c r="H1595" s="14" t="s">
        <v>35</v>
      </c>
      <c r="J1595" s="86" t="str">
        <f>K1597</f>
        <v xml:space="preserve">  </v>
      </c>
      <c r="K1595" s="86"/>
      <c r="M1595" s="14" t="s">
        <v>94</v>
      </c>
      <c r="N1595" s="73"/>
      <c r="O1595" s="86" t="str">
        <f>J1595</f>
        <v xml:space="preserve">  </v>
      </c>
      <c r="P1595" s="92"/>
    </row>
    <row r="1596" spans="2:16" ht="15.75" hidden="1" x14ac:dyDescent="0.25">
      <c r="B1596" s="74"/>
      <c r="C1596" s="73"/>
      <c r="D1596" s="14" t="s">
        <v>31</v>
      </c>
      <c r="E1596" s="86"/>
      <c r="F1596" s="86">
        <f>IFERROR(E1594+E1595,0)</f>
        <v>0</v>
      </c>
      <c r="H1596" s="73"/>
      <c r="I1596" s="14" t="s">
        <v>32</v>
      </c>
      <c r="J1596" s="86"/>
      <c r="K1596" s="86">
        <f>E1594</f>
        <v>0</v>
      </c>
      <c r="M1596" s="72"/>
      <c r="N1596" s="14" t="s">
        <v>31</v>
      </c>
      <c r="O1596" s="86"/>
      <c r="P1596" s="92">
        <f>F1596</f>
        <v>0</v>
      </c>
    </row>
    <row r="1597" spans="2:16" ht="15.75" hidden="1" x14ac:dyDescent="0.25">
      <c r="B1597" s="74"/>
      <c r="C1597" s="73"/>
      <c r="E1597" s="86"/>
      <c r="F1597" s="86"/>
      <c r="H1597" s="73"/>
      <c r="I1597" s="14" t="s">
        <v>33</v>
      </c>
      <c r="J1597" s="86"/>
      <c r="K1597" s="86" t="str">
        <f>E1595</f>
        <v xml:space="preserve">  </v>
      </c>
      <c r="M1597" s="72"/>
      <c r="N1597" s="73"/>
      <c r="O1597" s="86"/>
      <c r="P1597" s="92"/>
    </row>
    <row r="1598" spans="2:16" ht="15.75" hidden="1" x14ac:dyDescent="0.25">
      <c r="B1598" s="74"/>
      <c r="C1598" s="73"/>
      <c r="E1598" s="86"/>
      <c r="F1598" s="86"/>
      <c r="H1598" s="73"/>
      <c r="J1598" s="86"/>
      <c r="K1598" s="86"/>
      <c r="M1598" s="72"/>
      <c r="N1598" s="73"/>
      <c r="O1598" s="86"/>
      <c r="P1598" s="92"/>
    </row>
    <row r="1599" spans="2:16" ht="15.75" hidden="1" x14ac:dyDescent="0.25">
      <c r="B1599" s="70" t="str">
        <f>B1594</f>
        <v xml:space="preserve">  </v>
      </c>
      <c r="C1599" s="133" t="s">
        <v>34</v>
      </c>
      <c r="D1599" s="133"/>
      <c r="E1599" s="133"/>
      <c r="F1599" s="133"/>
      <c r="H1599" s="14" t="s">
        <v>103</v>
      </c>
      <c r="J1599" s="86" t="str">
        <f>IFERROR(VLOOKUP(B1599,Calculations!$Z$10:$AB$448,3,FALSE),0)</f>
        <v xml:space="preserve">  </v>
      </c>
      <c r="K1599" s="86"/>
      <c r="M1599" s="14" t="s">
        <v>104</v>
      </c>
      <c r="O1599" s="86" t="str">
        <f>J1599</f>
        <v xml:space="preserve">  </v>
      </c>
      <c r="P1599" s="92"/>
    </row>
    <row r="1600" spans="2:16" ht="15.75" hidden="1" x14ac:dyDescent="0.25">
      <c r="B1600" s="74"/>
      <c r="C1600" s="133"/>
      <c r="D1600" s="133"/>
      <c r="E1600" s="133"/>
      <c r="F1600" s="133"/>
      <c r="H1600" s="77"/>
      <c r="I1600" s="14" t="s">
        <v>91</v>
      </c>
      <c r="J1600" s="86"/>
      <c r="K1600" s="86" t="str">
        <f>J1599</f>
        <v xml:space="preserve">  </v>
      </c>
      <c r="M1600" s="77"/>
      <c r="N1600" s="14" t="s">
        <v>91</v>
      </c>
      <c r="O1600" s="86"/>
      <c r="P1600" s="92" t="str">
        <f>O1599</f>
        <v xml:space="preserve">  </v>
      </c>
    </row>
    <row r="1601" spans="2:16" ht="15.75" hidden="1" x14ac:dyDescent="0.25">
      <c r="B1601" s="74"/>
      <c r="C1601" s="133"/>
      <c r="D1601" s="133"/>
      <c r="E1601" s="133"/>
      <c r="F1601" s="133"/>
      <c r="H1601" s="77"/>
      <c r="J1601" s="86"/>
      <c r="K1601" s="86"/>
      <c r="M1601" s="77"/>
      <c r="O1601" s="86"/>
      <c r="P1601" s="92"/>
    </row>
    <row r="1602" spans="2:16" ht="15.75" hidden="1" x14ac:dyDescent="0.25">
      <c r="B1602" s="74"/>
      <c r="C1602" s="81"/>
      <c r="D1602" s="81"/>
      <c r="E1602" s="81"/>
      <c r="F1602" s="81"/>
      <c r="H1602" s="77"/>
      <c r="J1602" s="86"/>
      <c r="K1602" s="86"/>
      <c r="M1602" s="77"/>
      <c r="O1602" s="86"/>
      <c r="P1602" s="92"/>
    </row>
    <row r="1603" spans="2:16" ht="15.75" hidden="1" x14ac:dyDescent="0.25">
      <c r="B1603" s="70" t="str">
        <f>B1599</f>
        <v xml:space="preserve">  </v>
      </c>
      <c r="C1603" s="14" t="s">
        <v>106</v>
      </c>
      <c r="E1603" s="86" t="str">
        <f>IFERROR(VLOOKUP(B1603,Calculations!$G$10:$W$448,17,FALSE),0)</f>
        <v xml:space="preserve">  </v>
      </c>
      <c r="F1603" s="86"/>
      <c r="H1603" s="133" t="s">
        <v>34</v>
      </c>
      <c r="I1603" s="133"/>
      <c r="J1603" s="133"/>
      <c r="K1603" s="133"/>
      <c r="M1603" s="14" t="s">
        <v>105</v>
      </c>
      <c r="O1603" s="86" t="str">
        <f>E1603</f>
        <v xml:space="preserve">  </v>
      </c>
      <c r="P1603" s="92"/>
    </row>
    <row r="1604" spans="2:16" ht="15.75" hidden="1" x14ac:dyDescent="0.25">
      <c r="B1604" s="75"/>
      <c r="C1604" s="82"/>
      <c r="D1604" s="76" t="s">
        <v>31</v>
      </c>
      <c r="E1604" s="89"/>
      <c r="F1604" s="89" t="str">
        <f>E1603</f>
        <v xml:space="preserve">  </v>
      </c>
      <c r="G1604" s="76"/>
      <c r="H1604" s="134"/>
      <c r="I1604" s="134"/>
      <c r="J1604" s="134"/>
      <c r="K1604" s="134"/>
      <c r="L1604" s="76"/>
      <c r="M1604" s="82"/>
      <c r="N1604" s="76" t="s">
        <v>31</v>
      </c>
      <c r="O1604" s="89"/>
      <c r="P1604" s="90" t="str">
        <f>O1603</f>
        <v xml:space="preserve">  </v>
      </c>
    </row>
    <row r="1605" spans="2:16" ht="15.75" hidden="1" x14ac:dyDescent="0.25">
      <c r="B1605" s="60" t="str">
        <f>IFERROR(IF(EOMONTH(B1603,1)&gt;Questionnaire!$I$9,"  ",EOMONTH(B1603,1)),"  ")</f>
        <v xml:space="preserve">  </v>
      </c>
      <c r="C1605" s="61" t="s">
        <v>32</v>
      </c>
      <c r="D1605" s="61"/>
      <c r="E1605" s="84">
        <f>IFERROR(-VLOOKUP(B1605,Calculations!$G$10:$N$448,8,FALSE),0)</f>
        <v>0</v>
      </c>
      <c r="F1605" s="84"/>
      <c r="G1605" s="61"/>
      <c r="H1605" s="61" t="s">
        <v>102</v>
      </c>
      <c r="I1605" s="61"/>
      <c r="J1605" s="84">
        <f>K1607</f>
        <v>0</v>
      </c>
      <c r="K1605" s="84"/>
      <c r="L1605" s="61"/>
      <c r="M1605" s="61" t="s">
        <v>102</v>
      </c>
      <c r="N1605" s="68"/>
      <c r="O1605" s="84">
        <f>J1605</f>
        <v>0</v>
      </c>
      <c r="P1605" s="91"/>
    </row>
    <row r="1606" spans="2:16" ht="15.75" hidden="1" x14ac:dyDescent="0.25">
      <c r="B1606" s="74"/>
      <c r="C1606" s="14" t="s">
        <v>33</v>
      </c>
      <c r="E1606" s="86" t="str">
        <f>IFERROR(VLOOKUP(B1605,Calculations!$G$10:$M$448,7,FALSE),0)</f>
        <v xml:space="preserve">  </v>
      </c>
      <c r="F1606" s="86"/>
      <c r="H1606" s="14" t="s">
        <v>35</v>
      </c>
      <c r="J1606" s="86" t="str">
        <f>K1608</f>
        <v xml:space="preserve">  </v>
      </c>
      <c r="K1606" s="86"/>
      <c r="M1606" s="14" t="s">
        <v>94</v>
      </c>
      <c r="N1606" s="73"/>
      <c r="O1606" s="86" t="str">
        <f>J1606</f>
        <v xml:space="preserve">  </v>
      </c>
      <c r="P1606" s="92"/>
    </row>
    <row r="1607" spans="2:16" ht="15.75" hidden="1" x14ac:dyDescent="0.25">
      <c r="B1607" s="74"/>
      <c r="C1607" s="73"/>
      <c r="D1607" s="14" t="s">
        <v>31</v>
      </c>
      <c r="E1607" s="86"/>
      <c r="F1607" s="86">
        <f>IFERROR(E1605+E1606,0)</f>
        <v>0</v>
      </c>
      <c r="H1607" s="73"/>
      <c r="I1607" s="14" t="s">
        <v>32</v>
      </c>
      <c r="J1607" s="86"/>
      <c r="K1607" s="86">
        <f>E1605</f>
        <v>0</v>
      </c>
      <c r="M1607" s="72"/>
      <c r="N1607" s="14" t="s">
        <v>31</v>
      </c>
      <c r="O1607" s="86"/>
      <c r="P1607" s="92">
        <f>F1607</f>
        <v>0</v>
      </c>
    </row>
    <row r="1608" spans="2:16" ht="15.75" hidden="1" x14ac:dyDescent="0.25">
      <c r="B1608" s="74"/>
      <c r="C1608" s="73"/>
      <c r="E1608" s="86"/>
      <c r="F1608" s="86"/>
      <c r="H1608" s="73"/>
      <c r="I1608" s="14" t="s">
        <v>33</v>
      </c>
      <c r="J1608" s="86"/>
      <c r="K1608" s="86" t="str">
        <f>E1606</f>
        <v xml:space="preserve">  </v>
      </c>
      <c r="M1608" s="72"/>
      <c r="N1608" s="73"/>
      <c r="O1608" s="86"/>
      <c r="P1608" s="92"/>
    </row>
    <row r="1609" spans="2:16" ht="15.75" hidden="1" x14ac:dyDescent="0.25">
      <c r="B1609" s="74"/>
      <c r="C1609" s="73"/>
      <c r="E1609" s="86"/>
      <c r="F1609" s="86"/>
      <c r="H1609" s="73"/>
      <c r="J1609" s="86"/>
      <c r="K1609" s="86"/>
      <c r="M1609" s="72"/>
      <c r="N1609" s="73"/>
      <c r="O1609" s="86"/>
      <c r="P1609" s="92"/>
    </row>
    <row r="1610" spans="2:16" ht="15.75" hidden="1" x14ac:dyDescent="0.25">
      <c r="B1610" s="70" t="str">
        <f>B1605</f>
        <v xml:space="preserve">  </v>
      </c>
      <c r="C1610" s="133" t="s">
        <v>34</v>
      </c>
      <c r="D1610" s="133"/>
      <c r="E1610" s="133"/>
      <c r="F1610" s="133"/>
      <c r="H1610" s="14" t="s">
        <v>103</v>
      </c>
      <c r="J1610" s="86" t="str">
        <f>IFERROR(VLOOKUP(B1610,Calculations!$Z$10:$AB$448,3,FALSE),0)</f>
        <v xml:space="preserve">  </v>
      </c>
      <c r="K1610" s="86"/>
      <c r="M1610" s="14" t="s">
        <v>104</v>
      </c>
      <c r="O1610" s="86" t="str">
        <f>J1610</f>
        <v xml:space="preserve">  </v>
      </c>
      <c r="P1610" s="92"/>
    </row>
    <row r="1611" spans="2:16" ht="15.75" hidden="1" x14ac:dyDescent="0.25">
      <c r="B1611" s="74"/>
      <c r="C1611" s="133"/>
      <c r="D1611" s="133"/>
      <c r="E1611" s="133"/>
      <c r="F1611" s="133"/>
      <c r="H1611" s="77"/>
      <c r="I1611" s="14" t="s">
        <v>91</v>
      </c>
      <c r="J1611" s="86"/>
      <c r="K1611" s="86" t="str">
        <f>J1610</f>
        <v xml:space="preserve">  </v>
      </c>
      <c r="M1611" s="77"/>
      <c r="N1611" s="14" t="s">
        <v>91</v>
      </c>
      <c r="O1611" s="86"/>
      <c r="P1611" s="92" t="str">
        <f>O1610</f>
        <v xml:space="preserve">  </v>
      </c>
    </row>
    <row r="1612" spans="2:16" ht="15.75" hidden="1" x14ac:dyDescent="0.25">
      <c r="B1612" s="74"/>
      <c r="C1612" s="133"/>
      <c r="D1612" s="133"/>
      <c r="E1612" s="133"/>
      <c r="F1612" s="133"/>
      <c r="H1612" s="77"/>
      <c r="J1612" s="86"/>
      <c r="K1612" s="86"/>
      <c r="M1612" s="77"/>
      <c r="O1612" s="86"/>
      <c r="P1612" s="92"/>
    </row>
    <row r="1613" spans="2:16" ht="15.75" hidden="1" x14ac:dyDescent="0.25">
      <c r="B1613" s="74"/>
      <c r="C1613" s="81"/>
      <c r="D1613" s="81"/>
      <c r="E1613" s="81"/>
      <c r="F1613" s="81"/>
      <c r="H1613" s="77"/>
      <c r="J1613" s="86"/>
      <c r="K1613" s="86"/>
      <c r="M1613" s="77"/>
      <c r="O1613" s="86"/>
      <c r="P1613" s="92"/>
    </row>
    <row r="1614" spans="2:16" ht="15.75" hidden="1" x14ac:dyDescent="0.25">
      <c r="B1614" s="70" t="str">
        <f>B1610</f>
        <v xml:space="preserve">  </v>
      </c>
      <c r="C1614" s="14" t="s">
        <v>106</v>
      </c>
      <c r="E1614" s="86" t="str">
        <f>IFERROR(VLOOKUP(B1614,Calculations!$G$10:$W$448,17,FALSE),0)</f>
        <v xml:space="preserve">  </v>
      </c>
      <c r="F1614" s="86"/>
      <c r="H1614" s="133" t="s">
        <v>34</v>
      </c>
      <c r="I1614" s="133"/>
      <c r="J1614" s="133"/>
      <c r="K1614" s="133"/>
      <c r="M1614" s="14" t="s">
        <v>105</v>
      </c>
      <c r="O1614" s="86" t="str">
        <f>E1614</f>
        <v xml:space="preserve">  </v>
      </c>
      <c r="P1614" s="92"/>
    </row>
    <row r="1615" spans="2:16" ht="15.75" hidden="1" x14ac:dyDescent="0.25">
      <c r="B1615" s="75"/>
      <c r="C1615" s="82"/>
      <c r="D1615" s="76" t="s">
        <v>31</v>
      </c>
      <c r="E1615" s="89"/>
      <c r="F1615" s="89" t="str">
        <f>E1614</f>
        <v xml:space="preserve">  </v>
      </c>
      <c r="G1615" s="76"/>
      <c r="H1615" s="134"/>
      <c r="I1615" s="134"/>
      <c r="J1615" s="134"/>
      <c r="K1615" s="134"/>
      <c r="L1615" s="76"/>
      <c r="M1615" s="82"/>
      <c r="N1615" s="76" t="s">
        <v>31</v>
      </c>
      <c r="O1615" s="89"/>
      <c r="P1615" s="90" t="str">
        <f>O1614</f>
        <v xml:space="preserve">  </v>
      </c>
    </row>
    <row r="1616" spans="2:16" ht="15.75" hidden="1" x14ac:dyDescent="0.25">
      <c r="B1616" s="60" t="str">
        <f>IFERROR(IF(EOMONTH(B1614,1)&gt;Questionnaire!$I$9,"  ",EOMONTH(B1614,1)),"  ")</f>
        <v xml:space="preserve">  </v>
      </c>
      <c r="C1616" s="61" t="s">
        <v>32</v>
      </c>
      <c r="D1616" s="61"/>
      <c r="E1616" s="84">
        <f>IFERROR(-VLOOKUP(B1616,Calculations!$G$10:$N$448,8,FALSE),0)</f>
        <v>0</v>
      </c>
      <c r="F1616" s="84"/>
      <c r="G1616" s="61"/>
      <c r="H1616" s="61" t="s">
        <v>102</v>
      </c>
      <c r="I1616" s="61"/>
      <c r="J1616" s="84">
        <f>K1618</f>
        <v>0</v>
      </c>
      <c r="K1616" s="84"/>
      <c r="L1616" s="61"/>
      <c r="M1616" s="61" t="s">
        <v>102</v>
      </c>
      <c r="N1616" s="68"/>
      <c r="O1616" s="84">
        <f>J1616</f>
        <v>0</v>
      </c>
      <c r="P1616" s="91"/>
    </row>
    <row r="1617" spans="2:16" ht="15.75" hidden="1" x14ac:dyDescent="0.25">
      <c r="B1617" s="74"/>
      <c r="C1617" s="14" t="s">
        <v>33</v>
      </c>
      <c r="E1617" s="86" t="str">
        <f>IFERROR(VLOOKUP(B1616,Calculations!$G$10:$M$448,7,FALSE),0)</f>
        <v xml:space="preserve">  </v>
      </c>
      <c r="F1617" s="86"/>
      <c r="H1617" s="14" t="s">
        <v>35</v>
      </c>
      <c r="J1617" s="86" t="str">
        <f>K1619</f>
        <v xml:space="preserve">  </v>
      </c>
      <c r="K1617" s="86"/>
      <c r="M1617" s="14" t="s">
        <v>94</v>
      </c>
      <c r="N1617" s="73"/>
      <c r="O1617" s="86" t="str">
        <f>J1617</f>
        <v xml:space="preserve">  </v>
      </c>
      <c r="P1617" s="92"/>
    </row>
    <row r="1618" spans="2:16" ht="15.75" hidden="1" x14ac:dyDescent="0.25">
      <c r="B1618" s="74"/>
      <c r="C1618" s="73"/>
      <c r="D1618" s="14" t="s">
        <v>31</v>
      </c>
      <c r="E1618" s="86"/>
      <c r="F1618" s="86">
        <f>IFERROR(E1616+E1617,0)</f>
        <v>0</v>
      </c>
      <c r="H1618" s="73"/>
      <c r="I1618" s="14" t="s">
        <v>32</v>
      </c>
      <c r="J1618" s="86"/>
      <c r="K1618" s="86">
        <f>E1616</f>
        <v>0</v>
      </c>
      <c r="M1618" s="72"/>
      <c r="N1618" s="14" t="s">
        <v>31</v>
      </c>
      <c r="O1618" s="86"/>
      <c r="P1618" s="92">
        <f>F1618</f>
        <v>0</v>
      </c>
    </row>
    <row r="1619" spans="2:16" ht="15.75" hidden="1" x14ac:dyDescent="0.25">
      <c r="B1619" s="74"/>
      <c r="C1619" s="73"/>
      <c r="E1619" s="86"/>
      <c r="F1619" s="86"/>
      <c r="H1619" s="73"/>
      <c r="I1619" s="14" t="s">
        <v>33</v>
      </c>
      <c r="J1619" s="86"/>
      <c r="K1619" s="86" t="str">
        <f>E1617</f>
        <v xml:space="preserve">  </v>
      </c>
      <c r="M1619" s="72"/>
      <c r="N1619" s="73"/>
      <c r="O1619" s="86"/>
      <c r="P1619" s="92"/>
    </row>
    <row r="1620" spans="2:16" ht="15.75" hidden="1" x14ac:dyDescent="0.25">
      <c r="B1620" s="74"/>
      <c r="C1620" s="73"/>
      <c r="E1620" s="86"/>
      <c r="F1620" s="86"/>
      <c r="H1620" s="73"/>
      <c r="J1620" s="86"/>
      <c r="K1620" s="86"/>
      <c r="M1620" s="72"/>
      <c r="N1620" s="73"/>
      <c r="O1620" s="86"/>
      <c r="P1620" s="92"/>
    </row>
    <row r="1621" spans="2:16" ht="15.75" hidden="1" x14ac:dyDescent="0.25">
      <c r="B1621" s="70" t="str">
        <f>B1616</f>
        <v xml:space="preserve">  </v>
      </c>
      <c r="C1621" s="133" t="s">
        <v>34</v>
      </c>
      <c r="D1621" s="133"/>
      <c r="E1621" s="133"/>
      <c r="F1621" s="133"/>
      <c r="H1621" s="14" t="s">
        <v>103</v>
      </c>
      <c r="J1621" s="86" t="str">
        <f>IFERROR(VLOOKUP(B1621,Calculations!$Z$10:$AB$448,3,FALSE),0)</f>
        <v xml:space="preserve">  </v>
      </c>
      <c r="K1621" s="86"/>
      <c r="M1621" s="14" t="s">
        <v>104</v>
      </c>
      <c r="O1621" s="86" t="str">
        <f>J1621</f>
        <v xml:space="preserve">  </v>
      </c>
      <c r="P1621" s="92"/>
    </row>
    <row r="1622" spans="2:16" ht="15.75" hidden="1" x14ac:dyDescent="0.25">
      <c r="B1622" s="74"/>
      <c r="C1622" s="133"/>
      <c r="D1622" s="133"/>
      <c r="E1622" s="133"/>
      <c r="F1622" s="133"/>
      <c r="H1622" s="77"/>
      <c r="I1622" s="14" t="s">
        <v>91</v>
      </c>
      <c r="J1622" s="86"/>
      <c r="K1622" s="86" t="str">
        <f>J1621</f>
        <v xml:space="preserve">  </v>
      </c>
      <c r="M1622" s="77"/>
      <c r="N1622" s="14" t="s">
        <v>91</v>
      </c>
      <c r="O1622" s="86"/>
      <c r="P1622" s="92" t="str">
        <f>O1621</f>
        <v xml:space="preserve">  </v>
      </c>
    </row>
    <row r="1623" spans="2:16" ht="15.75" hidden="1" x14ac:dyDescent="0.25">
      <c r="B1623" s="74"/>
      <c r="C1623" s="133"/>
      <c r="D1623" s="133"/>
      <c r="E1623" s="133"/>
      <c r="F1623" s="133"/>
      <c r="H1623" s="77"/>
      <c r="J1623" s="86"/>
      <c r="K1623" s="86"/>
      <c r="M1623" s="77"/>
      <c r="O1623" s="86"/>
      <c r="P1623" s="92"/>
    </row>
    <row r="1624" spans="2:16" ht="15.75" hidden="1" x14ac:dyDescent="0.25">
      <c r="B1624" s="74"/>
      <c r="C1624" s="81"/>
      <c r="D1624" s="81"/>
      <c r="E1624" s="81"/>
      <c r="F1624" s="81"/>
      <c r="H1624" s="77"/>
      <c r="J1624" s="86"/>
      <c r="K1624" s="86"/>
      <c r="M1624" s="77"/>
      <c r="O1624" s="86"/>
      <c r="P1624" s="92"/>
    </row>
    <row r="1625" spans="2:16" ht="15.75" hidden="1" x14ac:dyDescent="0.25">
      <c r="B1625" s="70" t="str">
        <f>B1621</f>
        <v xml:space="preserve">  </v>
      </c>
      <c r="C1625" s="14" t="s">
        <v>106</v>
      </c>
      <c r="E1625" s="86" t="str">
        <f>IFERROR(VLOOKUP(B1625,Calculations!$G$10:$W$448,17,FALSE),0)</f>
        <v xml:space="preserve">  </v>
      </c>
      <c r="F1625" s="86"/>
      <c r="H1625" s="133" t="s">
        <v>34</v>
      </c>
      <c r="I1625" s="133"/>
      <c r="J1625" s="133"/>
      <c r="K1625" s="133"/>
      <c r="M1625" s="14" t="s">
        <v>105</v>
      </c>
      <c r="O1625" s="86" t="str">
        <f>E1625</f>
        <v xml:space="preserve">  </v>
      </c>
      <c r="P1625" s="92"/>
    </row>
    <row r="1626" spans="2:16" ht="15.75" hidden="1" x14ac:dyDescent="0.25">
      <c r="B1626" s="75"/>
      <c r="C1626" s="82"/>
      <c r="D1626" s="76" t="s">
        <v>31</v>
      </c>
      <c r="E1626" s="89"/>
      <c r="F1626" s="89" t="str">
        <f>E1625</f>
        <v xml:space="preserve">  </v>
      </c>
      <c r="G1626" s="76"/>
      <c r="H1626" s="134"/>
      <c r="I1626" s="134"/>
      <c r="J1626" s="134"/>
      <c r="K1626" s="134"/>
      <c r="L1626" s="76"/>
      <c r="M1626" s="82"/>
      <c r="N1626" s="76" t="s">
        <v>31</v>
      </c>
      <c r="O1626" s="89"/>
      <c r="P1626" s="90" t="str">
        <f>O1625</f>
        <v xml:space="preserve">  </v>
      </c>
    </row>
    <row r="1627" spans="2:16" ht="15.75" hidden="1" x14ac:dyDescent="0.25">
      <c r="B1627" s="60" t="str">
        <f>IFERROR(IF(EOMONTH(B1625,1)&gt;Questionnaire!$I$9,"  ",EOMONTH(B1625,1)),"  ")</f>
        <v xml:space="preserve">  </v>
      </c>
      <c r="C1627" s="61" t="s">
        <v>32</v>
      </c>
      <c r="D1627" s="61"/>
      <c r="E1627" s="84">
        <f>IFERROR(-VLOOKUP(B1627,Calculations!$G$10:$N$448,8,FALSE),0)</f>
        <v>0</v>
      </c>
      <c r="F1627" s="84"/>
      <c r="G1627" s="61"/>
      <c r="H1627" s="61" t="s">
        <v>102</v>
      </c>
      <c r="I1627" s="61"/>
      <c r="J1627" s="84">
        <f>K1629</f>
        <v>0</v>
      </c>
      <c r="K1627" s="84"/>
      <c r="L1627" s="61"/>
      <c r="M1627" s="61" t="s">
        <v>102</v>
      </c>
      <c r="N1627" s="68"/>
      <c r="O1627" s="84">
        <f>J1627</f>
        <v>0</v>
      </c>
      <c r="P1627" s="91"/>
    </row>
    <row r="1628" spans="2:16" ht="15.75" hidden="1" x14ac:dyDescent="0.25">
      <c r="B1628" s="74"/>
      <c r="C1628" s="14" t="s">
        <v>33</v>
      </c>
      <c r="E1628" s="86" t="str">
        <f>IFERROR(VLOOKUP(B1627,Calculations!$G$10:$M$448,7,FALSE),0)</f>
        <v xml:space="preserve">  </v>
      </c>
      <c r="F1628" s="86"/>
      <c r="H1628" s="14" t="s">
        <v>35</v>
      </c>
      <c r="J1628" s="86" t="str">
        <f>K1630</f>
        <v xml:space="preserve">  </v>
      </c>
      <c r="K1628" s="86"/>
      <c r="M1628" s="14" t="s">
        <v>94</v>
      </c>
      <c r="N1628" s="73"/>
      <c r="O1628" s="86" t="str">
        <f>J1628</f>
        <v xml:space="preserve">  </v>
      </c>
      <c r="P1628" s="92"/>
    </row>
    <row r="1629" spans="2:16" ht="15.75" hidden="1" x14ac:dyDescent="0.25">
      <c r="B1629" s="74"/>
      <c r="C1629" s="73"/>
      <c r="D1629" s="14" t="s">
        <v>31</v>
      </c>
      <c r="E1629" s="86"/>
      <c r="F1629" s="86">
        <f>IFERROR(E1627+E1628,0)</f>
        <v>0</v>
      </c>
      <c r="H1629" s="73"/>
      <c r="I1629" s="14" t="s">
        <v>32</v>
      </c>
      <c r="J1629" s="86"/>
      <c r="K1629" s="86">
        <f>E1627</f>
        <v>0</v>
      </c>
      <c r="M1629" s="72"/>
      <c r="N1629" s="14" t="s">
        <v>31</v>
      </c>
      <c r="O1629" s="86"/>
      <c r="P1629" s="92">
        <f>F1629</f>
        <v>0</v>
      </c>
    </row>
    <row r="1630" spans="2:16" ht="15.75" hidden="1" x14ac:dyDescent="0.25">
      <c r="B1630" s="74"/>
      <c r="C1630" s="73"/>
      <c r="E1630" s="86"/>
      <c r="F1630" s="86"/>
      <c r="H1630" s="73"/>
      <c r="I1630" s="14" t="s">
        <v>33</v>
      </c>
      <c r="J1630" s="86"/>
      <c r="K1630" s="86" t="str">
        <f>E1628</f>
        <v xml:space="preserve">  </v>
      </c>
      <c r="M1630" s="72"/>
      <c r="N1630" s="73"/>
      <c r="O1630" s="86"/>
      <c r="P1630" s="92"/>
    </row>
    <row r="1631" spans="2:16" ht="15.75" hidden="1" x14ac:dyDescent="0.25">
      <c r="B1631" s="74"/>
      <c r="C1631" s="73"/>
      <c r="E1631" s="86"/>
      <c r="F1631" s="86"/>
      <c r="H1631" s="73"/>
      <c r="J1631" s="86"/>
      <c r="K1631" s="86"/>
      <c r="M1631" s="72"/>
      <c r="N1631" s="73"/>
      <c r="O1631" s="86"/>
      <c r="P1631" s="92"/>
    </row>
    <row r="1632" spans="2:16" ht="15.75" hidden="1" x14ac:dyDescent="0.25">
      <c r="B1632" s="70" t="str">
        <f>B1627</f>
        <v xml:space="preserve">  </v>
      </c>
      <c r="C1632" s="133" t="s">
        <v>34</v>
      </c>
      <c r="D1632" s="133"/>
      <c r="E1632" s="133"/>
      <c r="F1632" s="133"/>
      <c r="H1632" s="14" t="s">
        <v>103</v>
      </c>
      <c r="J1632" s="86" t="str">
        <f>IFERROR(VLOOKUP(B1632,Calculations!$Z$10:$AB$448,3,FALSE),0)</f>
        <v xml:space="preserve">  </v>
      </c>
      <c r="K1632" s="86"/>
      <c r="M1632" s="14" t="s">
        <v>104</v>
      </c>
      <c r="O1632" s="86" t="str">
        <f>J1632</f>
        <v xml:space="preserve">  </v>
      </c>
      <c r="P1632" s="92"/>
    </row>
    <row r="1633" spans="2:16" ht="15.75" hidden="1" x14ac:dyDescent="0.25">
      <c r="B1633" s="74"/>
      <c r="C1633" s="133"/>
      <c r="D1633" s="133"/>
      <c r="E1633" s="133"/>
      <c r="F1633" s="133"/>
      <c r="H1633" s="77"/>
      <c r="I1633" s="14" t="s">
        <v>91</v>
      </c>
      <c r="J1633" s="86"/>
      <c r="K1633" s="86" t="str">
        <f>J1632</f>
        <v xml:space="preserve">  </v>
      </c>
      <c r="M1633" s="77"/>
      <c r="N1633" s="14" t="s">
        <v>91</v>
      </c>
      <c r="O1633" s="86"/>
      <c r="P1633" s="92" t="str">
        <f>O1632</f>
        <v xml:space="preserve">  </v>
      </c>
    </row>
    <row r="1634" spans="2:16" ht="15.75" hidden="1" x14ac:dyDescent="0.25">
      <c r="B1634" s="74"/>
      <c r="C1634" s="133"/>
      <c r="D1634" s="133"/>
      <c r="E1634" s="133"/>
      <c r="F1634" s="133"/>
      <c r="H1634" s="77"/>
      <c r="J1634" s="86"/>
      <c r="K1634" s="86"/>
      <c r="M1634" s="77"/>
      <c r="O1634" s="86"/>
      <c r="P1634" s="92"/>
    </row>
    <row r="1635" spans="2:16" ht="15.75" hidden="1" x14ac:dyDescent="0.25">
      <c r="B1635" s="74"/>
      <c r="C1635" s="81"/>
      <c r="D1635" s="81"/>
      <c r="E1635" s="81"/>
      <c r="F1635" s="81"/>
      <c r="H1635" s="77"/>
      <c r="J1635" s="86"/>
      <c r="K1635" s="86"/>
      <c r="M1635" s="77"/>
      <c r="O1635" s="86"/>
      <c r="P1635" s="92"/>
    </row>
    <row r="1636" spans="2:16" ht="15.75" hidden="1" x14ac:dyDescent="0.25">
      <c r="B1636" s="70" t="str">
        <f>B1632</f>
        <v xml:space="preserve">  </v>
      </c>
      <c r="C1636" s="14" t="s">
        <v>106</v>
      </c>
      <c r="E1636" s="86" t="str">
        <f>IFERROR(VLOOKUP(B1636,Calculations!$G$10:$W$448,17,FALSE),0)</f>
        <v xml:space="preserve">  </v>
      </c>
      <c r="F1636" s="86"/>
      <c r="H1636" s="133" t="s">
        <v>34</v>
      </c>
      <c r="I1636" s="133"/>
      <c r="J1636" s="133"/>
      <c r="K1636" s="133"/>
      <c r="M1636" s="14" t="s">
        <v>105</v>
      </c>
      <c r="O1636" s="86" t="str">
        <f>E1636</f>
        <v xml:space="preserve">  </v>
      </c>
      <c r="P1636" s="92"/>
    </row>
    <row r="1637" spans="2:16" ht="15.75" hidden="1" x14ac:dyDescent="0.25">
      <c r="B1637" s="75"/>
      <c r="C1637" s="82"/>
      <c r="D1637" s="76" t="s">
        <v>31</v>
      </c>
      <c r="E1637" s="89"/>
      <c r="F1637" s="89" t="str">
        <f>E1636</f>
        <v xml:space="preserve">  </v>
      </c>
      <c r="G1637" s="76"/>
      <c r="H1637" s="134"/>
      <c r="I1637" s="134"/>
      <c r="J1637" s="134"/>
      <c r="K1637" s="134"/>
      <c r="L1637" s="76"/>
      <c r="M1637" s="82"/>
      <c r="N1637" s="76" t="s">
        <v>31</v>
      </c>
      <c r="O1637" s="89"/>
      <c r="P1637" s="90" t="str">
        <f>O1636</f>
        <v xml:space="preserve">  </v>
      </c>
    </row>
    <row r="1638" spans="2:16" ht="15.75" hidden="1" x14ac:dyDescent="0.25">
      <c r="B1638" s="60" t="str">
        <f>IFERROR(IF(EOMONTH(B1636,1)&gt;Questionnaire!$I$9,"  ",EOMONTH(B1636,1)),"  ")</f>
        <v xml:space="preserve">  </v>
      </c>
      <c r="C1638" s="61" t="s">
        <v>32</v>
      </c>
      <c r="D1638" s="61"/>
      <c r="E1638" s="84">
        <f>IFERROR(-VLOOKUP(B1638,Calculations!$G$10:$N$448,8,FALSE),0)</f>
        <v>0</v>
      </c>
      <c r="F1638" s="84"/>
      <c r="G1638" s="61"/>
      <c r="H1638" s="61" t="s">
        <v>102</v>
      </c>
      <c r="I1638" s="61"/>
      <c r="J1638" s="84">
        <f>K1640</f>
        <v>0</v>
      </c>
      <c r="K1638" s="84"/>
      <c r="L1638" s="61"/>
      <c r="M1638" s="61" t="s">
        <v>102</v>
      </c>
      <c r="N1638" s="68"/>
      <c r="O1638" s="84">
        <f>J1638</f>
        <v>0</v>
      </c>
      <c r="P1638" s="91"/>
    </row>
    <row r="1639" spans="2:16" ht="15.75" hidden="1" x14ac:dyDescent="0.25">
      <c r="B1639" s="74"/>
      <c r="C1639" s="14" t="s">
        <v>33</v>
      </c>
      <c r="E1639" s="86" t="str">
        <f>IFERROR(VLOOKUP(B1638,Calculations!$G$10:$M$448,7,FALSE),0)</f>
        <v xml:space="preserve">  </v>
      </c>
      <c r="F1639" s="86"/>
      <c r="H1639" s="14" t="s">
        <v>35</v>
      </c>
      <c r="J1639" s="86" t="str">
        <f>K1641</f>
        <v xml:space="preserve">  </v>
      </c>
      <c r="K1639" s="86"/>
      <c r="M1639" s="14" t="s">
        <v>94</v>
      </c>
      <c r="N1639" s="73"/>
      <c r="O1639" s="86" t="str">
        <f>J1639</f>
        <v xml:space="preserve">  </v>
      </c>
      <c r="P1639" s="92"/>
    </row>
    <row r="1640" spans="2:16" ht="15.75" hidden="1" x14ac:dyDescent="0.25">
      <c r="B1640" s="74"/>
      <c r="C1640" s="73"/>
      <c r="D1640" s="14" t="s">
        <v>31</v>
      </c>
      <c r="E1640" s="86"/>
      <c r="F1640" s="86">
        <f>IFERROR(E1638+E1639,0)</f>
        <v>0</v>
      </c>
      <c r="H1640" s="73"/>
      <c r="I1640" s="14" t="s">
        <v>32</v>
      </c>
      <c r="J1640" s="86"/>
      <c r="K1640" s="86">
        <f>E1638</f>
        <v>0</v>
      </c>
      <c r="M1640" s="72"/>
      <c r="N1640" s="14" t="s">
        <v>31</v>
      </c>
      <c r="O1640" s="86"/>
      <c r="P1640" s="92">
        <f>F1640</f>
        <v>0</v>
      </c>
    </row>
    <row r="1641" spans="2:16" ht="15.75" hidden="1" x14ac:dyDescent="0.25">
      <c r="B1641" s="74"/>
      <c r="C1641" s="73"/>
      <c r="E1641" s="86"/>
      <c r="F1641" s="86"/>
      <c r="H1641" s="73"/>
      <c r="I1641" s="14" t="s">
        <v>33</v>
      </c>
      <c r="J1641" s="86"/>
      <c r="K1641" s="86" t="str">
        <f>E1639</f>
        <v xml:space="preserve">  </v>
      </c>
      <c r="M1641" s="72"/>
      <c r="N1641" s="73"/>
      <c r="O1641" s="86"/>
      <c r="P1641" s="92"/>
    </row>
    <row r="1642" spans="2:16" ht="15.75" hidden="1" x14ac:dyDescent="0.25">
      <c r="B1642" s="74"/>
      <c r="C1642" s="73"/>
      <c r="E1642" s="86"/>
      <c r="F1642" s="86"/>
      <c r="H1642" s="73"/>
      <c r="J1642" s="86"/>
      <c r="K1642" s="86"/>
      <c r="M1642" s="72"/>
      <c r="N1642" s="73"/>
      <c r="O1642" s="86"/>
      <c r="P1642" s="92"/>
    </row>
    <row r="1643" spans="2:16" ht="15.75" hidden="1" x14ac:dyDescent="0.25">
      <c r="B1643" s="70" t="str">
        <f>B1638</f>
        <v xml:space="preserve">  </v>
      </c>
      <c r="C1643" s="133" t="s">
        <v>34</v>
      </c>
      <c r="D1643" s="133"/>
      <c r="E1643" s="133"/>
      <c r="F1643" s="133"/>
      <c r="H1643" s="14" t="s">
        <v>103</v>
      </c>
      <c r="J1643" s="86" t="str">
        <f>IFERROR(VLOOKUP(B1643,Calculations!$Z$10:$AB$448,3,FALSE),0)</f>
        <v xml:space="preserve">  </v>
      </c>
      <c r="K1643" s="86"/>
      <c r="M1643" s="14" t="s">
        <v>104</v>
      </c>
      <c r="O1643" s="86" t="str">
        <f>J1643</f>
        <v xml:space="preserve">  </v>
      </c>
      <c r="P1643" s="92"/>
    </row>
    <row r="1644" spans="2:16" ht="15.75" hidden="1" x14ac:dyDescent="0.25">
      <c r="B1644" s="74"/>
      <c r="C1644" s="133"/>
      <c r="D1644" s="133"/>
      <c r="E1644" s="133"/>
      <c r="F1644" s="133"/>
      <c r="H1644" s="77"/>
      <c r="I1644" s="14" t="s">
        <v>91</v>
      </c>
      <c r="J1644" s="86"/>
      <c r="K1644" s="86" t="str">
        <f>J1643</f>
        <v xml:space="preserve">  </v>
      </c>
      <c r="M1644" s="77"/>
      <c r="N1644" s="14" t="s">
        <v>91</v>
      </c>
      <c r="O1644" s="86"/>
      <c r="P1644" s="92" t="str">
        <f>O1643</f>
        <v xml:space="preserve">  </v>
      </c>
    </row>
    <row r="1645" spans="2:16" ht="15.75" hidden="1" x14ac:dyDescent="0.25">
      <c r="B1645" s="74"/>
      <c r="C1645" s="133"/>
      <c r="D1645" s="133"/>
      <c r="E1645" s="133"/>
      <c r="F1645" s="133"/>
      <c r="H1645" s="77"/>
      <c r="J1645" s="86"/>
      <c r="K1645" s="86"/>
      <c r="M1645" s="77"/>
      <c r="O1645" s="86"/>
      <c r="P1645" s="92"/>
    </row>
    <row r="1646" spans="2:16" ht="15.75" hidden="1" x14ac:dyDescent="0.25">
      <c r="B1646" s="74"/>
      <c r="C1646" s="81"/>
      <c r="D1646" s="81"/>
      <c r="E1646" s="81"/>
      <c r="F1646" s="81"/>
      <c r="H1646" s="77"/>
      <c r="J1646" s="86"/>
      <c r="K1646" s="86"/>
      <c r="M1646" s="77"/>
      <c r="O1646" s="86"/>
      <c r="P1646" s="92"/>
    </row>
    <row r="1647" spans="2:16" ht="15.75" hidden="1" x14ac:dyDescent="0.25">
      <c r="B1647" s="70" t="str">
        <f>B1643</f>
        <v xml:space="preserve">  </v>
      </c>
      <c r="C1647" s="14" t="s">
        <v>106</v>
      </c>
      <c r="E1647" s="86" t="str">
        <f>IFERROR(VLOOKUP(B1647,Calculations!$G$10:$W$448,17,FALSE),0)</f>
        <v xml:space="preserve">  </v>
      </c>
      <c r="F1647" s="86"/>
      <c r="H1647" s="133" t="s">
        <v>34</v>
      </c>
      <c r="I1647" s="133"/>
      <c r="J1647" s="133"/>
      <c r="K1647" s="133"/>
      <c r="M1647" s="14" t="s">
        <v>105</v>
      </c>
      <c r="O1647" s="86" t="str">
        <f>E1647</f>
        <v xml:space="preserve">  </v>
      </c>
      <c r="P1647" s="92"/>
    </row>
    <row r="1648" spans="2:16" ht="15.75" hidden="1" x14ac:dyDescent="0.25">
      <c r="B1648" s="75"/>
      <c r="C1648" s="82"/>
      <c r="D1648" s="76" t="s">
        <v>31</v>
      </c>
      <c r="E1648" s="89"/>
      <c r="F1648" s="89" t="str">
        <f>E1647</f>
        <v xml:space="preserve">  </v>
      </c>
      <c r="G1648" s="76"/>
      <c r="H1648" s="134"/>
      <c r="I1648" s="134"/>
      <c r="J1648" s="134"/>
      <c r="K1648" s="134"/>
      <c r="L1648" s="76"/>
      <c r="M1648" s="82"/>
      <c r="N1648" s="76" t="s">
        <v>31</v>
      </c>
      <c r="O1648" s="89"/>
      <c r="P1648" s="90" t="str">
        <f>O1647</f>
        <v xml:space="preserve">  </v>
      </c>
    </row>
    <row r="1649" spans="2:16" ht="15.75" hidden="1" x14ac:dyDescent="0.25">
      <c r="B1649" s="60" t="str">
        <f>IFERROR(IF(EOMONTH(B1647,1)&gt;Questionnaire!$I$9,"  ",EOMONTH(B1647,1)),"  ")</f>
        <v xml:space="preserve">  </v>
      </c>
      <c r="C1649" s="61" t="s">
        <v>32</v>
      </c>
      <c r="D1649" s="61"/>
      <c r="E1649" s="84">
        <f>IFERROR(-VLOOKUP(B1649,Calculations!$G$10:$N$448,8,FALSE),0)</f>
        <v>0</v>
      </c>
      <c r="F1649" s="84"/>
      <c r="G1649" s="61"/>
      <c r="H1649" s="61" t="s">
        <v>102</v>
      </c>
      <c r="I1649" s="61"/>
      <c r="J1649" s="84">
        <f>K1651</f>
        <v>0</v>
      </c>
      <c r="K1649" s="84"/>
      <c r="L1649" s="61"/>
      <c r="M1649" s="61" t="s">
        <v>102</v>
      </c>
      <c r="N1649" s="68"/>
      <c r="O1649" s="84">
        <f>J1649</f>
        <v>0</v>
      </c>
      <c r="P1649" s="91"/>
    </row>
    <row r="1650" spans="2:16" ht="15.75" hidden="1" x14ac:dyDescent="0.25">
      <c r="B1650" s="74"/>
      <c r="C1650" s="14" t="s">
        <v>33</v>
      </c>
      <c r="E1650" s="86" t="str">
        <f>IFERROR(VLOOKUP(B1649,Calculations!$G$10:$M$448,7,FALSE),0)</f>
        <v xml:space="preserve">  </v>
      </c>
      <c r="F1650" s="86"/>
      <c r="H1650" s="14" t="s">
        <v>35</v>
      </c>
      <c r="J1650" s="86" t="str">
        <f>K1652</f>
        <v xml:space="preserve">  </v>
      </c>
      <c r="K1650" s="86"/>
      <c r="M1650" s="14" t="s">
        <v>94</v>
      </c>
      <c r="N1650" s="73"/>
      <c r="O1650" s="86" t="str">
        <f>J1650</f>
        <v xml:space="preserve">  </v>
      </c>
      <c r="P1650" s="92"/>
    </row>
    <row r="1651" spans="2:16" ht="15.75" hidden="1" x14ac:dyDescent="0.25">
      <c r="B1651" s="74"/>
      <c r="C1651" s="73"/>
      <c r="D1651" s="14" t="s">
        <v>31</v>
      </c>
      <c r="E1651" s="86"/>
      <c r="F1651" s="86">
        <f>IFERROR(E1649+E1650,0)</f>
        <v>0</v>
      </c>
      <c r="H1651" s="73"/>
      <c r="I1651" s="14" t="s">
        <v>32</v>
      </c>
      <c r="J1651" s="86"/>
      <c r="K1651" s="86">
        <f>E1649</f>
        <v>0</v>
      </c>
      <c r="M1651" s="72"/>
      <c r="N1651" s="14" t="s">
        <v>31</v>
      </c>
      <c r="O1651" s="86"/>
      <c r="P1651" s="92">
        <f>F1651</f>
        <v>0</v>
      </c>
    </row>
    <row r="1652" spans="2:16" ht="15.75" hidden="1" x14ac:dyDescent="0.25">
      <c r="B1652" s="74"/>
      <c r="C1652" s="73"/>
      <c r="E1652" s="86"/>
      <c r="F1652" s="86"/>
      <c r="H1652" s="73"/>
      <c r="I1652" s="14" t="s">
        <v>33</v>
      </c>
      <c r="J1652" s="86"/>
      <c r="K1652" s="86" t="str">
        <f>E1650</f>
        <v xml:space="preserve">  </v>
      </c>
      <c r="M1652" s="72"/>
      <c r="N1652" s="73"/>
      <c r="O1652" s="86"/>
      <c r="P1652" s="92"/>
    </row>
    <row r="1653" spans="2:16" ht="15.75" hidden="1" x14ac:dyDescent="0.25">
      <c r="B1653" s="74"/>
      <c r="C1653" s="73"/>
      <c r="E1653" s="86"/>
      <c r="F1653" s="86"/>
      <c r="H1653" s="73"/>
      <c r="J1653" s="86"/>
      <c r="K1653" s="86"/>
      <c r="M1653" s="72"/>
      <c r="N1653" s="73"/>
      <c r="O1653" s="86"/>
      <c r="P1653" s="92"/>
    </row>
    <row r="1654" spans="2:16" ht="15.75" hidden="1" x14ac:dyDescent="0.25">
      <c r="B1654" s="70" t="str">
        <f>B1649</f>
        <v xml:space="preserve">  </v>
      </c>
      <c r="C1654" s="133" t="s">
        <v>34</v>
      </c>
      <c r="D1654" s="133"/>
      <c r="E1654" s="133"/>
      <c r="F1654" s="133"/>
      <c r="H1654" s="14" t="s">
        <v>103</v>
      </c>
      <c r="J1654" s="86" t="str">
        <f>IFERROR(VLOOKUP(B1654,Calculations!$Z$10:$AB$448,3,FALSE),0)</f>
        <v xml:space="preserve">  </v>
      </c>
      <c r="K1654" s="86"/>
      <c r="M1654" s="14" t="s">
        <v>104</v>
      </c>
      <c r="O1654" s="86" t="str">
        <f>J1654</f>
        <v xml:space="preserve">  </v>
      </c>
      <c r="P1654" s="92"/>
    </row>
    <row r="1655" spans="2:16" ht="15.75" hidden="1" x14ac:dyDescent="0.25">
      <c r="B1655" s="74"/>
      <c r="C1655" s="133"/>
      <c r="D1655" s="133"/>
      <c r="E1655" s="133"/>
      <c r="F1655" s="133"/>
      <c r="H1655" s="77"/>
      <c r="I1655" s="14" t="s">
        <v>91</v>
      </c>
      <c r="J1655" s="86"/>
      <c r="K1655" s="86" t="str">
        <f>J1654</f>
        <v xml:space="preserve">  </v>
      </c>
      <c r="M1655" s="77"/>
      <c r="N1655" s="14" t="s">
        <v>91</v>
      </c>
      <c r="O1655" s="86"/>
      <c r="P1655" s="92" t="str">
        <f>O1654</f>
        <v xml:space="preserve">  </v>
      </c>
    </row>
    <row r="1656" spans="2:16" ht="15.75" hidden="1" x14ac:dyDescent="0.25">
      <c r="B1656" s="74"/>
      <c r="C1656" s="133"/>
      <c r="D1656" s="133"/>
      <c r="E1656" s="133"/>
      <c r="F1656" s="133"/>
      <c r="H1656" s="77"/>
      <c r="J1656" s="86"/>
      <c r="K1656" s="86"/>
      <c r="M1656" s="77"/>
      <c r="O1656" s="86"/>
      <c r="P1656" s="92"/>
    </row>
    <row r="1657" spans="2:16" ht="15.75" hidden="1" x14ac:dyDescent="0.25">
      <c r="B1657" s="74"/>
      <c r="C1657" s="81"/>
      <c r="D1657" s="81"/>
      <c r="E1657" s="81"/>
      <c r="F1657" s="81"/>
      <c r="H1657" s="77"/>
      <c r="J1657" s="86"/>
      <c r="K1657" s="86"/>
      <c r="M1657" s="77"/>
      <c r="O1657" s="86"/>
      <c r="P1657" s="92"/>
    </row>
    <row r="1658" spans="2:16" ht="15.75" hidden="1" x14ac:dyDescent="0.25">
      <c r="B1658" s="70" t="str">
        <f>B1654</f>
        <v xml:space="preserve">  </v>
      </c>
      <c r="C1658" s="14" t="s">
        <v>106</v>
      </c>
      <c r="E1658" s="86" t="str">
        <f>IFERROR(VLOOKUP(B1658,Calculations!$G$10:$W$448,17,FALSE),0)</f>
        <v xml:space="preserve">  </v>
      </c>
      <c r="F1658" s="86"/>
      <c r="H1658" s="133" t="s">
        <v>34</v>
      </c>
      <c r="I1658" s="133"/>
      <c r="J1658" s="133"/>
      <c r="K1658" s="133"/>
      <c r="M1658" s="14" t="s">
        <v>105</v>
      </c>
      <c r="O1658" s="86" t="str">
        <f>E1658</f>
        <v xml:space="preserve">  </v>
      </c>
      <c r="P1658" s="92"/>
    </row>
    <row r="1659" spans="2:16" ht="15.75" hidden="1" x14ac:dyDescent="0.25">
      <c r="B1659" s="75"/>
      <c r="C1659" s="82"/>
      <c r="D1659" s="76" t="s">
        <v>31</v>
      </c>
      <c r="E1659" s="89"/>
      <c r="F1659" s="89" t="str">
        <f>E1658</f>
        <v xml:space="preserve">  </v>
      </c>
      <c r="G1659" s="76"/>
      <c r="H1659" s="134"/>
      <c r="I1659" s="134"/>
      <c r="J1659" s="134"/>
      <c r="K1659" s="134"/>
      <c r="L1659" s="76"/>
      <c r="M1659" s="82"/>
      <c r="N1659" s="76" t="s">
        <v>31</v>
      </c>
      <c r="O1659" s="89"/>
      <c r="P1659" s="90" t="str">
        <f>O1658</f>
        <v xml:space="preserve">  </v>
      </c>
    </row>
    <row r="1660" spans="2:16" ht="15.75" hidden="1" x14ac:dyDescent="0.25">
      <c r="B1660" s="60" t="str">
        <f>IFERROR(IF(EOMONTH(B1658,1)&gt;Questionnaire!$I$9,"  ",EOMONTH(B1658,1)),"  ")</f>
        <v xml:space="preserve">  </v>
      </c>
      <c r="C1660" s="61" t="s">
        <v>32</v>
      </c>
      <c r="D1660" s="61"/>
      <c r="E1660" s="84">
        <f>IFERROR(-VLOOKUP(B1660,Calculations!$G$10:$N$448,8,FALSE),0)</f>
        <v>0</v>
      </c>
      <c r="F1660" s="84"/>
      <c r="G1660" s="61"/>
      <c r="H1660" s="61" t="s">
        <v>102</v>
      </c>
      <c r="I1660" s="61"/>
      <c r="J1660" s="84">
        <f>K1662</f>
        <v>0</v>
      </c>
      <c r="K1660" s="84"/>
      <c r="L1660" s="61"/>
      <c r="M1660" s="61" t="s">
        <v>102</v>
      </c>
      <c r="N1660" s="68"/>
      <c r="O1660" s="84">
        <f>J1660</f>
        <v>0</v>
      </c>
      <c r="P1660" s="91"/>
    </row>
    <row r="1661" spans="2:16" ht="15.75" hidden="1" x14ac:dyDescent="0.25">
      <c r="B1661" s="74"/>
      <c r="C1661" s="14" t="s">
        <v>33</v>
      </c>
      <c r="E1661" s="86" t="str">
        <f>IFERROR(VLOOKUP(B1660,Calculations!$G$10:$M$448,7,FALSE),0)</f>
        <v xml:space="preserve">  </v>
      </c>
      <c r="F1661" s="86"/>
      <c r="H1661" s="14" t="s">
        <v>35</v>
      </c>
      <c r="J1661" s="86" t="str">
        <f>K1663</f>
        <v xml:space="preserve">  </v>
      </c>
      <c r="K1661" s="86"/>
      <c r="M1661" s="14" t="s">
        <v>94</v>
      </c>
      <c r="N1661" s="73"/>
      <c r="O1661" s="86" t="str">
        <f>J1661</f>
        <v xml:space="preserve">  </v>
      </c>
      <c r="P1661" s="92"/>
    </row>
    <row r="1662" spans="2:16" ht="15.75" hidden="1" x14ac:dyDescent="0.25">
      <c r="B1662" s="74"/>
      <c r="C1662" s="73"/>
      <c r="D1662" s="14" t="s">
        <v>31</v>
      </c>
      <c r="E1662" s="86"/>
      <c r="F1662" s="86">
        <f>IFERROR(E1660+E1661,0)</f>
        <v>0</v>
      </c>
      <c r="H1662" s="73"/>
      <c r="I1662" s="14" t="s">
        <v>32</v>
      </c>
      <c r="J1662" s="86"/>
      <c r="K1662" s="86">
        <f>E1660</f>
        <v>0</v>
      </c>
      <c r="M1662" s="72"/>
      <c r="N1662" s="14" t="s">
        <v>31</v>
      </c>
      <c r="O1662" s="86"/>
      <c r="P1662" s="92">
        <f>F1662</f>
        <v>0</v>
      </c>
    </row>
    <row r="1663" spans="2:16" ht="15.75" hidden="1" x14ac:dyDescent="0.25">
      <c r="B1663" s="74"/>
      <c r="C1663" s="73"/>
      <c r="E1663" s="86"/>
      <c r="F1663" s="86"/>
      <c r="H1663" s="73"/>
      <c r="I1663" s="14" t="s">
        <v>33</v>
      </c>
      <c r="J1663" s="86"/>
      <c r="K1663" s="86" t="str">
        <f>E1661</f>
        <v xml:space="preserve">  </v>
      </c>
      <c r="M1663" s="72"/>
      <c r="N1663" s="73"/>
      <c r="O1663" s="86"/>
      <c r="P1663" s="92"/>
    </row>
    <row r="1664" spans="2:16" ht="15.75" hidden="1" x14ac:dyDescent="0.25">
      <c r="B1664" s="74"/>
      <c r="C1664" s="73"/>
      <c r="E1664" s="86"/>
      <c r="F1664" s="86"/>
      <c r="H1664" s="73"/>
      <c r="J1664" s="86"/>
      <c r="K1664" s="86"/>
      <c r="M1664" s="72"/>
      <c r="N1664" s="73"/>
      <c r="O1664" s="86"/>
      <c r="P1664" s="92"/>
    </row>
    <row r="1665" spans="2:16" ht="15.75" hidden="1" x14ac:dyDescent="0.25">
      <c r="B1665" s="70" t="str">
        <f>B1660</f>
        <v xml:space="preserve">  </v>
      </c>
      <c r="C1665" s="133" t="s">
        <v>34</v>
      </c>
      <c r="D1665" s="133"/>
      <c r="E1665" s="133"/>
      <c r="F1665" s="133"/>
      <c r="H1665" s="14" t="s">
        <v>103</v>
      </c>
      <c r="J1665" s="86" t="str">
        <f>IFERROR(VLOOKUP(B1665,Calculations!$Z$10:$AB$448,3,FALSE),0)</f>
        <v xml:space="preserve">  </v>
      </c>
      <c r="K1665" s="86"/>
      <c r="M1665" s="14" t="s">
        <v>104</v>
      </c>
      <c r="O1665" s="86" t="str">
        <f>J1665</f>
        <v xml:space="preserve">  </v>
      </c>
      <c r="P1665" s="92"/>
    </row>
    <row r="1666" spans="2:16" ht="15.75" hidden="1" x14ac:dyDescent="0.25">
      <c r="B1666" s="74"/>
      <c r="C1666" s="133"/>
      <c r="D1666" s="133"/>
      <c r="E1666" s="133"/>
      <c r="F1666" s="133"/>
      <c r="H1666" s="77"/>
      <c r="I1666" s="14" t="s">
        <v>91</v>
      </c>
      <c r="J1666" s="86"/>
      <c r="K1666" s="86" t="str">
        <f>J1665</f>
        <v xml:space="preserve">  </v>
      </c>
      <c r="M1666" s="77"/>
      <c r="N1666" s="14" t="s">
        <v>91</v>
      </c>
      <c r="O1666" s="86"/>
      <c r="P1666" s="92" t="str">
        <f>O1665</f>
        <v xml:space="preserve">  </v>
      </c>
    </row>
    <row r="1667" spans="2:16" ht="15.75" hidden="1" x14ac:dyDescent="0.25">
      <c r="B1667" s="74"/>
      <c r="C1667" s="133"/>
      <c r="D1667" s="133"/>
      <c r="E1667" s="133"/>
      <c r="F1667" s="133"/>
      <c r="H1667" s="77"/>
      <c r="J1667" s="86"/>
      <c r="K1667" s="86"/>
      <c r="M1667" s="77"/>
      <c r="O1667" s="86"/>
      <c r="P1667" s="92"/>
    </row>
    <row r="1668" spans="2:16" ht="15.75" hidden="1" x14ac:dyDescent="0.25">
      <c r="B1668" s="74"/>
      <c r="C1668" s="81"/>
      <c r="D1668" s="81"/>
      <c r="E1668" s="81"/>
      <c r="F1668" s="81"/>
      <c r="H1668" s="77"/>
      <c r="J1668" s="86"/>
      <c r="K1668" s="86"/>
      <c r="M1668" s="77"/>
      <c r="O1668" s="86"/>
      <c r="P1668" s="92"/>
    </row>
    <row r="1669" spans="2:16" ht="15.75" hidden="1" x14ac:dyDescent="0.25">
      <c r="B1669" s="70" t="str">
        <f>B1665</f>
        <v xml:space="preserve">  </v>
      </c>
      <c r="C1669" s="14" t="s">
        <v>106</v>
      </c>
      <c r="E1669" s="86" t="str">
        <f>IFERROR(VLOOKUP(B1669,Calculations!$G$10:$W$448,17,FALSE),0)</f>
        <v xml:space="preserve">  </v>
      </c>
      <c r="F1669" s="86"/>
      <c r="H1669" s="133" t="s">
        <v>34</v>
      </c>
      <c r="I1669" s="133"/>
      <c r="J1669" s="133"/>
      <c r="K1669" s="133"/>
      <c r="M1669" s="14" t="s">
        <v>105</v>
      </c>
      <c r="O1669" s="86" t="str">
        <f>E1669</f>
        <v xml:space="preserve">  </v>
      </c>
      <c r="P1669" s="92"/>
    </row>
    <row r="1670" spans="2:16" ht="15.75" hidden="1" x14ac:dyDescent="0.25">
      <c r="B1670" s="75"/>
      <c r="C1670" s="82"/>
      <c r="D1670" s="76" t="s">
        <v>31</v>
      </c>
      <c r="E1670" s="89"/>
      <c r="F1670" s="89" t="str">
        <f>E1669</f>
        <v xml:space="preserve">  </v>
      </c>
      <c r="G1670" s="76"/>
      <c r="H1670" s="134"/>
      <c r="I1670" s="134"/>
      <c r="J1670" s="134"/>
      <c r="K1670" s="134"/>
      <c r="L1670" s="76"/>
      <c r="M1670" s="82"/>
      <c r="N1670" s="76" t="s">
        <v>31</v>
      </c>
      <c r="O1670" s="89"/>
      <c r="P1670" s="90" t="str">
        <f>O1669</f>
        <v xml:space="preserve">  </v>
      </c>
    </row>
    <row r="1671" spans="2:16" ht="15.75" hidden="1" x14ac:dyDescent="0.25">
      <c r="B1671" s="60" t="str">
        <f>IFERROR(IF(EOMONTH(B1669,1)&gt;Questionnaire!$I$9,"  ",EOMONTH(B1669,1)),"  ")</f>
        <v xml:space="preserve">  </v>
      </c>
      <c r="C1671" s="61" t="s">
        <v>32</v>
      </c>
      <c r="D1671" s="61"/>
      <c r="E1671" s="84">
        <f>IFERROR(-VLOOKUP(B1671,Calculations!$G$10:$N$448,8,FALSE),0)</f>
        <v>0</v>
      </c>
      <c r="F1671" s="84"/>
      <c r="G1671" s="61"/>
      <c r="H1671" s="61" t="s">
        <v>102</v>
      </c>
      <c r="I1671" s="61"/>
      <c r="J1671" s="84">
        <f>K1673</f>
        <v>0</v>
      </c>
      <c r="K1671" s="84"/>
      <c r="L1671" s="61"/>
      <c r="M1671" s="61" t="s">
        <v>102</v>
      </c>
      <c r="N1671" s="68"/>
      <c r="O1671" s="84">
        <f>J1671</f>
        <v>0</v>
      </c>
      <c r="P1671" s="91"/>
    </row>
    <row r="1672" spans="2:16" ht="15.75" hidden="1" x14ac:dyDescent="0.25">
      <c r="B1672" s="74"/>
      <c r="C1672" s="14" t="s">
        <v>33</v>
      </c>
      <c r="E1672" s="86" t="str">
        <f>IFERROR(VLOOKUP(B1671,Calculations!$G$10:$M$448,7,FALSE),0)</f>
        <v xml:space="preserve">  </v>
      </c>
      <c r="F1672" s="86"/>
      <c r="H1672" s="14" t="s">
        <v>35</v>
      </c>
      <c r="J1672" s="86" t="str">
        <f>K1674</f>
        <v xml:space="preserve">  </v>
      </c>
      <c r="K1672" s="86"/>
      <c r="M1672" s="14" t="s">
        <v>94</v>
      </c>
      <c r="N1672" s="73"/>
      <c r="O1672" s="86" t="str">
        <f>J1672</f>
        <v xml:space="preserve">  </v>
      </c>
      <c r="P1672" s="92"/>
    </row>
    <row r="1673" spans="2:16" ht="15.75" hidden="1" x14ac:dyDescent="0.25">
      <c r="B1673" s="74"/>
      <c r="C1673" s="73"/>
      <c r="D1673" s="14" t="s">
        <v>31</v>
      </c>
      <c r="E1673" s="86"/>
      <c r="F1673" s="86">
        <f>IFERROR(E1671+E1672,0)</f>
        <v>0</v>
      </c>
      <c r="H1673" s="73"/>
      <c r="I1673" s="14" t="s">
        <v>32</v>
      </c>
      <c r="J1673" s="86"/>
      <c r="K1673" s="86">
        <f>E1671</f>
        <v>0</v>
      </c>
      <c r="M1673" s="72"/>
      <c r="N1673" s="14" t="s">
        <v>31</v>
      </c>
      <c r="O1673" s="86"/>
      <c r="P1673" s="92">
        <f>F1673</f>
        <v>0</v>
      </c>
    </row>
    <row r="1674" spans="2:16" ht="15.75" hidden="1" x14ac:dyDescent="0.25">
      <c r="B1674" s="74"/>
      <c r="C1674" s="73"/>
      <c r="E1674" s="86"/>
      <c r="F1674" s="86"/>
      <c r="H1674" s="73"/>
      <c r="I1674" s="14" t="s">
        <v>33</v>
      </c>
      <c r="J1674" s="86"/>
      <c r="K1674" s="86" t="str">
        <f>E1672</f>
        <v xml:space="preserve">  </v>
      </c>
      <c r="M1674" s="72"/>
      <c r="N1674" s="73"/>
      <c r="O1674" s="86"/>
      <c r="P1674" s="92"/>
    </row>
    <row r="1675" spans="2:16" ht="15.75" hidden="1" x14ac:dyDescent="0.25">
      <c r="B1675" s="74"/>
      <c r="C1675" s="73"/>
      <c r="E1675" s="86"/>
      <c r="F1675" s="86"/>
      <c r="H1675" s="73"/>
      <c r="J1675" s="86"/>
      <c r="K1675" s="86"/>
      <c r="M1675" s="72"/>
      <c r="N1675" s="73"/>
      <c r="O1675" s="86"/>
      <c r="P1675" s="92"/>
    </row>
    <row r="1676" spans="2:16" ht="15.75" hidden="1" x14ac:dyDescent="0.25">
      <c r="B1676" s="70" t="str">
        <f>B1671</f>
        <v xml:space="preserve">  </v>
      </c>
      <c r="C1676" s="133" t="s">
        <v>34</v>
      </c>
      <c r="D1676" s="133"/>
      <c r="E1676" s="133"/>
      <c r="F1676" s="133"/>
      <c r="H1676" s="14" t="s">
        <v>103</v>
      </c>
      <c r="J1676" s="86" t="str">
        <f>IFERROR(VLOOKUP(B1676,Calculations!$Z$10:$AB$448,3,FALSE),0)</f>
        <v xml:space="preserve">  </v>
      </c>
      <c r="K1676" s="86"/>
      <c r="M1676" s="14" t="s">
        <v>104</v>
      </c>
      <c r="O1676" s="86" t="str">
        <f>J1676</f>
        <v xml:space="preserve">  </v>
      </c>
      <c r="P1676" s="92"/>
    </row>
    <row r="1677" spans="2:16" ht="15.75" hidden="1" x14ac:dyDescent="0.25">
      <c r="B1677" s="74"/>
      <c r="C1677" s="133"/>
      <c r="D1677" s="133"/>
      <c r="E1677" s="133"/>
      <c r="F1677" s="133"/>
      <c r="H1677" s="77"/>
      <c r="I1677" s="14" t="s">
        <v>91</v>
      </c>
      <c r="J1677" s="86"/>
      <c r="K1677" s="86" t="str">
        <f>J1676</f>
        <v xml:space="preserve">  </v>
      </c>
      <c r="M1677" s="77"/>
      <c r="N1677" s="14" t="s">
        <v>91</v>
      </c>
      <c r="O1677" s="86"/>
      <c r="P1677" s="92" t="str">
        <f>O1676</f>
        <v xml:space="preserve">  </v>
      </c>
    </row>
    <row r="1678" spans="2:16" ht="15.75" hidden="1" x14ac:dyDescent="0.25">
      <c r="B1678" s="74"/>
      <c r="C1678" s="133"/>
      <c r="D1678" s="133"/>
      <c r="E1678" s="133"/>
      <c r="F1678" s="133"/>
      <c r="H1678" s="77"/>
      <c r="J1678" s="86"/>
      <c r="K1678" s="86"/>
      <c r="M1678" s="77"/>
      <c r="O1678" s="86"/>
      <c r="P1678" s="92"/>
    </row>
    <row r="1679" spans="2:16" ht="15.75" hidden="1" x14ac:dyDescent="0.25">
      <c r="B1679" s="74"/>
      <c r="C1679" s="81"/>
      <c r="D1679" s="81"/>
      <c r="E1679" s="81"/>
      <c r="F1679" s="81"/>
      <c r="H1679" s="77"/>
      <c r="J1679" s="86"/>
      <c r="K1679" s="86"/>
      <c r="M1679" s="77"/>
      <c r="O1679" s="86"/>
      <c r="P1679" s="92"/>
    </row>
    <row r="1680" spans="2:16" ht="15.75" hidden="1" x14ac:dyDescent="0.25">
      <c r="B1680" s="70" t="str">
        <f>B1676</f>
        <v xml:space="preserve">  </v>
      </c>
      <c r="C1680" s="14" t="s">
        <v>106</v>
      </c>
      <c r="E1680" s="86" t="str">
        <f>IFERROR(VLOOKUP(B1680,Calculations!$G$10:$W$448,17,FALSE),0)</f>
        <v xml:space="preserve">  </v>
      </c>
      <c r="F1680" s="86"/>
      <c r="H1680" s="133" t="s">
        <v>34</v>
      </c>
      <c r="I1680" s="133"/>
      <c r="J1680" s="133"/>
      <c r="K1680" s="133"/>
      <c r="M1680" s="14" t="s">
        <v>105</v>
      </c>
      <c r="O1680" s="86" t="str">
        <f>E1680</f>
        <v xml:space="preserve">  </v>
      </c>
      <c r="P1680" s="92"/>
    </row>
    <row r="1681" spans="2:16" ht="15.75" hidden="1" x14ac:dyDescent="0.25">
      <c r="B1681" s="75"/>
      <c r="C1681" s="82"/>
      <c r="D1681" s="76" t="s">
        <v>31</v>
      </c>
      <c r="E1681" s="89"/>
      <c r="F1681" s="89" t="str">
        <f>E1680</f>
        <v xml:space="preserve">  </v>
      </c>
      <c r="G1681" s="76"/>
      <c r="H1681" s="134"/>
      <c r="I1681" s="134"/>
      <c r="J1681" s="134"/>
      <c r="K1681" s="134"/>
      <c r="L1681" s="76"/>
      <c r="M1681" s="82"/>
      <c r="N1681" s="76" t="s">
        <v>31</v>
      </c>
      <c r="O1681" s="89"/>
      <c r="P1681" s="90" t="str">
        <f>O1680</f>
        <v xml:space="preserve">  </v>
      </c>
    </row>
    <row r="1682" spans="2:16" ht="15.75" hidden="1" x14ac:dyDescent="0.25">
      <c r="B1682" s="60" t="str">
        <f>IFERROR(IF(EOMONTH(B1680,1)&gt;Questionnaire!$I$9,"  ",EOMONTH(B1680,1)),"  ")</f>
        <v xml:space="preserve">  </v>
      </c>
      <c r="C1682" s="61" t="s">
        <v>32</v>
      </c>
      <c r="D1682" s="61"/>
      <c r="E1682" s="84">
        <f>IFERROR(-VLOOKUP(B1682,Calculations!$G$10:$N$448,8,FALSE),0)</f>
        <v>0</v>
      </c>
      <c r="F1682" s="84"/>
      <c r="G1682" s="61"/>
      <c r="H1682" s="61" t="s">
        <v>102</v>
      </c>
      <c r="I1682" s="61"/>
      <c r="J1682" s="84">
        <f>K1684</f>
        <v>0</v>
      </c>
      <c r="K1682" s="84"/>
      <c r="L1682" s="61"/>
      <c r="M1682" s="61" t="s">
        <v>102</v>
      </c>
      <c r="N1682" s="68"/>
      <c r="O1682" s="84">
        <f>J1682</f>
        <v>0</v>
      </c>
      <c r="P1682" s="91"/>
    </row>
    <row r="1683" spans="2:16" ht="15.75" hidden="1" x14ac:dyDescent="0.25">
      <c r="B1683" s="74"/>
      <c r="C1683" s="14" t="s">
        <v>33</v>
      </c>
      <c r="E1683" s="86" t="str">
        <f>IFERROR(VLOOKUP(B1682,Calculations!$G$10:$M$448,7,FALSE),0)</f>
        <v xml:space="preserve">  </v>
      </c>
      <c r="F1683" s="86"/>
      <c r="H1683" s="14" t="s">
        <v>35</v>
      </c>
      <c r="J1683" s="86" t="str">
        <f>K1685</f>
        <v xml:space="preserve">  </v>
      </c>
      <c r="K1683" s="86"/>
      <c r="M1683" s="14" t="s">
        <v>94</v>
      </c>
      <c r="N1683" s="73"/>
      <c r="O1683" s="86" t="str">
        <f>J1683</f>
        <v xml:space="preserve">  </v>
      </c>
      <c r="P1683" s="92"/>
    </row>
    <row r="1684" spans="2:16" ht="15.75" hidden="1" x14ac:dyDescent="0.25">
      <c r="B1684" s="74"/>
      <c r="C1684" s="73"/>
      <c r="D1684" s="14" t="s">
        <v>31</v>
      </c>
      <c r="E1684" s="86"/>
      <c r="F1684" s="86">
        <f>IFERROR(E1682+E1683,0)</f>
        <v>0</v>
      </c>
      <c r="H1684" s="73"/>
      <c r="I1684" s="14" t="s">
        <v>32</v>
      </c>
      <c r="J1684" s="86"/>
      <c r="K1684" s="86">
        <f>E1682</f>
        <v>0</v>
      </c>
      <c r="M1684" s="72"/>
      <c r="N1684" s="14" t="s">
        <v>31</v>
      </c>
      <c r="O1684" s="86"/>
      <c r="P1684" s="92">
        <f>F1684</f>
        <v>0</v>
      </c>
    </row>
    <row r="1685" spans="2:16" ht="15.75" hidden="1" x14ac:dyDescent="0.25">
      <c r="B1685" s="74"/>
      <c r="C1685" s="73"/>
      <c r="E1685" s="86"/>
      <c r="F1685" s="86"/>
      <c r="H1685" s="73"/>
      <c r="I1685" s="14" t="s">
        <v>33</v>
      </c>
      <c r="J1685" s="86"/>
      <c r="K1685" s="86" t="str">
        <f>E1683</f>
        <v xml:space="preserve">  </v>
      </c>
      <c r="M1685" s="72"/>
      <c r="N1685" s="73"/>
      <c r="O1685" s="86"/>
      <c r="P1685" s="92"/>
    </row>
    <row r="1686" spans="2:16" ht="15.75" hidden="1" x14ac:dyDescent="0.25">
      <c r="B1686" s="74"/>
      <c r="C1686" s="73"/>
      <c r="E1686" s="86"/>
      <c r="F1686" s="86"/>
      <c r="H1686" s="73"/>
      <c r="J1686" s="86"/>
      <c r="K1686" s="86"/>
      <c r="M1686" s="72"/>
      <c r="N1686" s="73"/>
      <c r="O1686" s="86"/>
      <c r="P1686" s="92"/>
    </row>
    <row r="1687" spans="2:16" ht="15.75" hidden="1" x14ac:dyDescent="0.25">
      <c r="B1687" s="70" t="str">
        <f>B1682</f>
        <v xml:space="preserve">  </v>
      </c>
      <c r="C1687" s="133" t="s">
        <v>34</v>
      </c>
      <c r="D1687" s="133"/>
      <c r="E1687" s="133"/>
      <c r="F1687" s="133"/>
      <c r="H1687" s="14" t="s">
        <v>103</v>
      </c>
      <c r="J1687" s="86">
        <f>IFERROR(VLOOKUP(B1696,Calculations!$Z$10:$AB$448,3,FALSE),0)</f>
        <v>0</v>
      </c>
      <c r="K1687" s="86"/>
      <c r="M1687" s="14" t="s">
        <v>104</v>
      </c>
      <c r="O1687" s="86">
        <f>J1696</f>
        <v>0</v>
      </c>
      <c r="P1687" s="92"/>
    </row>
    <row r="1688" spans="2:16" ht="15.75" hidden="1" x14ac:dyDescent="0.25">
      <c r="B1688" s="74"/>
      <c r="C1688" s="133"/>
      <c r="D1688" s="133"/>
      <c r="E1688" s="133"/>
      <c r="F1688" s="133"/>
      <c r="H1688" s="77"/>
      <c r="I1688" s="14" t="s">
        <v>91</v>
      </c>
      <c r="J1688" s="86"/>
      <c r="K1688" s="86">
        <f>J1696</f>
        <v>0</v>
      </c>
      <c r="M1688" s="77"/>
      <c r="N1688" s="14" t="s">
        <v>91</v>
      </c>
      <c r="O1688" s="86"/>
      <c r="P1688" s="92">
        <f>O1696</f>
        <v>0</v>
      </c>
    </row>
    <row r="1689" spans="2:16" ht="15.75" hidden="1" x14ac:dyDescent="0.25">
      <c r="B1689" s="74"/>
      <c r="C1689" s="133"/>
      <c r="D1689" s="133"/>
      <c r="E1689" s="133"/>
      <c r="F1689" s="133"/>
      <c r="H1689" s="77"/>
      <c r="J1689" s="86"/>
      <c r="K1689" s="86"/>
      <c r="M1689" s="77"/>
      <c r="O1689" s="86"/>
      <c r="P1689" s="92"/>
    </row>
    <row r="1690" spans="2:16" ht="15.75" hidden="1" x14ac:dyDescent="0.25">
      <c r="B1690" s="74"/>
      <c r="C1690" s="81"/>
      <c r="D1690" s="81"/>
      <c r="E1690" s="81"/>
      <c r="F1690" s="81"/>
      <c r="H1690" s="77"/>
      <c r="J1690" s="86"/>
      <c r="K1690" s="86"/>
      <c r="M1690" s="77"/>
      <c r="O1690" s="86"/>
      <c r="P1690" s="92"/>
    </row>
    <row r="1691" spans="2:16" ht="15.75" hidden="1" x14ac:dyDescent="0.25">
      <c r="B1691" s="70">
        <f>B1696</f>
        <v>0</v>
      </c>
      <c r="C1691" s="14" t="s">
        <v>106</v>
      </c>
      <c r="E1691" s="86">
        <f>IFERROR(VLOOKUP(B1691,Calculations!$G$10:$W$448,17,FALSE),0)</f>
        <v>0</v>
      </c>
      <c r="F1691" s="86"/>
      <c r="H1691" s="133" t="s">
        <v>34</v>
      </c>
      <c r="I1691" s="133"/>
      <c r="J1691" s="133"/>
      <c r="K1691" s="133"/>
      <c r="M1691" s="14" t="s">
        <v>105</v>
      </c>
      <c r="O1691" s="86">
        <f>E1691</f>
        <v>0</v>
      </c>
      <c r="P1691" s="92"/>
    </row>
    <row r="1692" spans="2:16" ht="15.75" hidden="1" x14ac:dyDescent="0.25">
      <c r="B1692" s="75"/>
      <c r="C1692" s="82"/>
      <c r="D1692" s="76" t="s">
        <v>31</v>
      </c>
      <c r="E1692" s="89"/>
      <c r="F1692" s="89">
        <f>E1691</f>
        <v>0</v>
      </c>
      <c r="G1692" s="76"/>
      <c r="H1692" s="134"/>
      <c r="I1692" s="134"/>
      <c r="J1692" s="134"/>
      <c r="K1692" s="134"/>
      <c r="L1692" s="76"/>
      <c r="M1692" s="82"/>
      <c r="N1692" s="76" t="s">
        <v>31</v>
      </c>
      <c r="O1692" s="89"/>
      <c r="P1692" s="90">
        <f>O1691</f>
        <v>0</v>
      </c>
    </row>
    <row r="1693" spans="2:16" ht="15.75" hidden="1" x14ac:dyDescent="0.25">
      <c r="B1693" s="60" t="str">
        <f>IFERROR(IF(EOMONTH(B1691,1)&gt;Questionnaire!$I$9,"  ",EOMONTH(B1691,1)),"  ")</f>
        <v xml:space="preserve">  </v>
      </c>
      <c r="C1693" s="61" t="s">
        <v>32</v>
      </c>
      <c r="D1693" s="61"/>
      <c r="E1693" s="84">
        <f>IFERROR(-VLOOKUP(B1693,Calculations!$G$10:$N$448,8,FALSE),0)</f>
        <v>0</v>
      </c>
      <c r="F1693" s="84"/>
      <c r="G1693" s="61"/>
      <c r="H1693" s="61" t="s">
        <v>102</v>
      </c>
      <c r="I1693" s="61"/>
      <c r="J1693" s="84">
        <f>K1695</f>
        <v>0</v>
      </c>
      <c r="K1693" s="84"/>
      <c r="L1693" s="61"/>
      <c r="M1693" s="61" t="s">
        <v>102</v>
      </c>
      <c r="N1693" s="68"/>
      <c r="O1693" s="84">
        <f>J1693</f>
        <v>0</v>
      </c>
      <c r="P1693" s="91"/>
    </row>
    <row r="1694" spans="2:16" ht="15.75" hidden="1" x14ac:dyDescent="0.25">
      <c r="B1694" s="74"/>
      <c r="C1694" s="14" t="s">
        <v>33</v>
      </c>
      <c r="E1694" s="86" t="str">
        <f>IFERROR(VLOOKUP(B1693,Calculations!$G$10:$M$448,7,FALSE),0)</f>
        <v xml:space="preserve">  </v>
      </c>
      <c r="F1694" s="86"/>
      <c r="H1694" s="14" t="s">
        <v>35</v>
      </c>
      <c r="J1694" s="86" t="str">
        <f>K1696</f>
        <v xml:space="preserve">  </v>
      </c>
      <c r="K1694" s="86"/>
      <c r="M1694" s="14" t="s">
        <v>94</v>
      </c>
      <c r="N1694" s="73"/>
      <c r="O1694" s="86" t="str">
        <f>J1694</f>
        <v xml:space="preserve">  </v>
      </c>
      <c r="P1694" s="92"/>
    </row>
    <row r="1695" spans="2:16" ht="15.75" hidden="1" x14ac:dyDescent="0.25">
      <c r="B1695" s="74"/>
      <c r="C1695" s="73"/>
      <c r="D1695" s="14" t="s">
        <v>31</v>
      </c>
      <c r="E1695" s="86"/>
      <c r="F1695" s="86">
        <f>IFERROR(E1693+E1694,0)</f>
        <v>0</v>
      </c>
      <c r="H1695" s="73"/>
      <c r="I1695" s="14" t="s">
        <v>32</v>
      </c>
      <c r="J1695" s="86"/>
      <c r="K1695" s="86">
        <f>E1693</f>
        <v>0</v>
      </c>
      <c r="M1695" s="72"/>
      <c r="N1695" s="14" t="s">
        <v>31</v>
      </c>
      <c r="O1695" s="86"/>
      <c r="P1695" s="92">
        <f>F1695</f>
        <v>0</v>
      </c>
    </row>
    <row r="1696" spans="2:16" ht="15.75" hidden="1" x14ac:dyDescent="0.25">
      <c r="B1696" s="74"/>
      <c r="C1696" s="73"/>
      <c r="E1696" s="86"/>
      <c r="F1696" s="86"/>
      <c r="H1696" s="73"/>
      <c r="I1696" s="14" t="s">
        <v>33</v>
      </c>
      <c r="J1696" s="86"/>
      <c r="K1696" s="86" t="str">
        <f>E1694</f>
        <v xml:space="preserve">  </v>
      </c>
      <c r="M1696" s="72"/>
      <c r="N1696" s="73"/>
      <c r="O1696" s="86"/>
      <c r="P1696" s="92"/>
    </row>
    <row r="1697" spans="2:16" ht="15.75" hidden="1" x14ac:dyDescent="0.25">
      <c r="B1697" s="74"/>
      <c r="C1697" s="73"/>
      <c r="E1697" s="86"/>
      <c r="F1697" s="86"/>
      <c r="H1697" s="73"/>
      <c r="J1697" s="86"/>
      <c r="K1697" s="86"/>
      <c r="M1697" s="72"/>
      <c r="N1697" s="73"/>
      <c r="O1697" s="86"/>
      <c r="P1697" s="92"/>
    </row>
    <row r="1698" spans="2:16" ht="15.75" hidden="1" x14ac:dyDescent="0.25">
      <c r="B1698" s="70" t="str">
        <f>B1693</f>
        <v xml:space="preserve">  </v>
      </c>
      <c r="C1698" s="133" t="s">
        <v>34</v>
      </c>
      <c r="D1698" s="133"/>
      <c r="E1698" s="133"/>
      <c r="F1698" s="133"/>
      <c r="H1698" s="14" t="s">
        <v>103</v>
      </c>
      <c r="J1698" s="86" t="str">
        <f>IFERROR(VLOOKUP(B1698,Calculations!$Z$10:$AB$448,3,FALSE),0)</f>
        <v xml:space="preserve">  </v>
      </c>
      <c r="K1698" s="86"/>
      <c r="M1698" s="14" t="s">
        <v>104</v>
      </c>
      <c r="O1698" s="86" t="str">
        <f>J1698</f>
        <v xml:space="preserve">  </v>
      </c>
      <c r="P1698" s="92"/>
    </row>
    <row r="1699" spans="2:16" ht="15.75" hidden="1" x14ac:dyDescent="0.25">
      <c r="B1699" s="74"/>
      <c r="C1699" s="133"/>
      <c r="D1699" s="133"/>
      <c r="E1699" s="133"/>
      <c r="F1699" s="133"/>
      <c r="H1699" s="77"/>
      <c r="I1699" s="14" t="s">
        <v>91</v>
      </c>
      <c r="J1699" s="86"/>
      <c r="K1699" s="86" t="str">
        <f>J1698</f>
        <v xml:space="preserve">  </v>
      </c>
      <c r="M1699" s="77"/>
      <c r="N1699" s="14" t="s">
        <v>91</v>
      </c>
      <c r="O1699" s="86"/>
      <c r="P1699" s="92" t="str">
        <f>O1698</f>
        <v xml:space="preserve">  </v>
      </c>
    </row>
    <row r="1700" spans="2:16" ht="15.75" hidden="1" x14ac:dyDescent="0.25">
      <c r="B1700" s="74"/>
      <c r="C1700" s="133"/>
      <c r="D1700" s="133"/>
      <c r="E1700" s="133"/>
      <c r="F1700" s="133"/>
      <c r="H1700" s="77"/>
      <c r="J1700" s="86"/>
      <c r="K1700" s="86"/>
      <c r="M1700" s="77"/>
      <c r="O1700" s="86"/>
      <c r="P1700" s="92"/>
    </row>
    <row r="1701" spans="2:16" ht="15.75" hidden="1" x14ac:dyDescent="0.25">
      <c r="B1701" s="74"/>
      <c r="C1701" s="81"/>
      <c r="D1701" s="81"/>
      <c r="E1701" s="81"/>
      <c r="F1701" s="81"/>
      <c r="H1701" s="77"/>
      <c r="J1701" s="86"/>
      <c r="K1701" s="86"/>
      <c r="M1701" s="77"/>
      <c r="O1701" s="86"/>
      <c r="P1701" s="92"/>
    </row>
    <row r="1702" spans="2:16" ht="15.75" hidden="1" x14ac:dyDescent="0.25">
      <c r="B1702" s="70" t="str">
        <f>B1698</f>
        <v xml:space="preserve">  </v>
      </c>
      <c r="C1702" s="14" t="s">
        <v>106</v>
      </c>
      <c r="E1702" s="86" t="str">
        <f>IFERROR(VLOOKUP(B1702,Calculations!$G$10:$W$448,17,FALSE),0)</f>
        <v xml:space="preserve">  </v>
      </c>
      <c r="F1702" s="86"/>
      <c r="H1702" s="133" t="s">
        <v>34</v>
      </c>
      <c r="I1702" s="133"/>
      <c r="J1702" s="133"/>
      <c r="K1702" s="133"/>
      <c r="M1702" s="14" t="s">
        <v>105</v>
      </c>
      <c r="O1702" s="86" t="str">
        <f>E1702</f>
        <v xml:space="preserve">  </v>
      </c>
      <c r="P1702" s="92"/>
    </row>
    <row r="1703" spans="2:16" ht="15.75" hidden="1" x14ac:dyDescent="0.25">
      <c r="B1703" s="75"/>
      <c r="C1703" s="82"/>
      <c r="D1703" s="76" t="s">
        <v>31</v>
      </c>
      <c r="E1703" s="89"/>
      <c r="F1703" s="89" t="str">
        <f>E1702</f>
        <v xml:space="preserve">  </v>
      </c>
      <c r="G1703" s="76"/>
      <c r="H1703" s="134"/>
      <c r="I1703" s="134"/>
      <c r="J1703" s="134"/>
      <c r="K1703" s="134"/>
      <c r="L1703" s="76"/>
      <c r="M1703" s="82"/>
      <c r="N1703" s="76" t="s">
        <v>31</v>
      </c>
      <c r="O1703" s="89"/>
      <c r="P1703" s="90" t="str">
        <f>O1702</f>
        <v xml:space="preserve">  </v>
      </c>
    </row>
    <row r="1704" spans="2:16" ht="15.75" hidden="1" x14ac:dyDescent="0.25">
      <c r="B1704" s="60" t="str">
        <f>IFERROR(IF(EOMONTH(B1702,1)&gt;Questionnaire!$I$9,"  ",EOMONTH(B1702,1)),"  ")</f>
        <v xml:space="preserve">  </v>
      </c>
      <c r="C1704" s="61" t="s">
        <v>32</v>
      </c>
      <c r="D1704" s="61"/>
      <c r="E1704" s="84">
        <f>IFERROR(-VLOOKUP(B1704,Calculations!$G$10:$N$448,8,FALSE),0)</f>
        <v>0</v>
      </c>
      <c r="F1704" s="84"/>
      <c r="G1704" s="61"/>
      <c r="H1704" s="61" t="s">
        <v>102</v>
      </c>
      <c r="I1704" s="61"/>
      <c r="J1704" s="84">
        <f>K1706</f>
        <v>0</v>
      </c>
      <c r="K1704" s="84"/>
      <c r="L1704" s="61"/>
      <c r="M1704" s="61" t="s">
        <v>102</v>
      </c>
      <c r="N1704" s="68"/>
      <c r="O1704" s="84">
        <f>J1704</f>
        <v>0</v>
      </c>
      <c r="P1704" s="91"/>
    </row>
    <row r="1705" spans="2:16" ht="15.75" hidden="1" x14ac:dyDescent="0.25">
      <c r="B1705" s="74"/>
      <c r="C1705" s="14" t="s">
        <v>33</v>
      </c>
      <c r="E1705" s="86" t="str">
        <f>IFERROR(VLOOKUP(B1704,Calculations!$G$10:$M$448,7,FALSE),0)</f>
        <v xml:space="preserve">  </v>
      </c>
      <c r="F1705" s="86"/>
      <c r="H1705" s="14" t="s">
        <v>35</v>
      </c>
      <c r="J1705" s="86" t="str">
        <f>K1707</f>
        <v xml:space="preserve">  </v>
      </c>
      <c r="K1705" s="86"/>
      <c r="M1705" s="14" t="s">
        <v>94</v>
      </c>
      <c r="N1705" s="73"/>
      <c r="O1705" s="86" t="str">
        <f>J1705</f>
        <v xml:space="preserve">  </v>
      </c>
      <c r="P1705" s="92"/>
    </row>
    <row r="1706" spans="2:16" ht="15.75" hidden="1" x14ac:dyDescent="0.25">
      <c r="B1706" s="74"/>
      <c r="C1706" s="73"/>
      <c r="D1706" s="14" t="s">
        <v>31</v>
      </c>
      <c r="E1706" s="86"/>
      <c r="F1706" s="86">
        <f>IFERROR(E1704+E1705,0)</f>
        <v>0</v>
      </c>
      <c r="H1706" s="73"/>
      <c r="I1706" s="14" t="s">
        <v>32</v>
      </c>
      <c r="J1706" s="86"/>
      <c r="K1706" s="86">
        <f>E1704</f>
        <v>0</v>
      </c>
      <c r="M1706" s="72"/>
      <c r="N1706" s="14" t="s">
        <v>31</v>
      </c>
      <c r="O1706" s="86"/>
      <c r="P1706" s="92">
        <f>F1706</f>
        <v>0</v>
      </c>
    </row>
    <row r="1707" spans="2:16" ht="15.75" hidden="1" x14ac:dyDescent="0.25">
      <c r="B1707" s="74"/>
      <c r="C1707" s="73"/>
      <c r="E1707" s="86"/>
      <c r="F1707" s="86"/>
      <c r="H1707" s="73"/>
      <c r="I1707" s="14" t="s">
        <v>33</v>
      </c>
      <c r="J1707" s="86"/>
      <c r="K1707" s="86" t="str">
        <f>E1705</f>
        <v xml:space="preserve">  </v>
      </c>
      <c r="M1707" s="72"/>
      <c r="N1707" s="73"/>
      <c r="O1707" s="86"/>
      <c r="P1707" s="92"/>
    </row>
    <row r="1708" spans="2:16" ht="15.75" hidden="1" x14ac:dyDescent="0.25">
      <c r="B1708" s="74"/>
      <c r="C1708" s="73"/>
      <c r="E1708" s="86"/>
      <c r="F1708" s="86"/>
      <c r="H1708" s="73"/>
      <c r="J1708" s="86"/>
      <c r="K1708" s="86"/>
      <c r="M1708" s="72"/>
      <c r="N1708" s="73"/>
      <c r="O1708" s="86"/>
      <c r="P1708" s="92"/>
    </row>
    <row r="1709" spans="2:16" ht="15.75" hidden="1" x14ac:dyDescent="0.25">
      <c r="B1709" s="70" t="str">
        <f>B1704</f>
        <v xml:space="preserve">  </v>
      </c>
      <c r="C1709" s="133" t="s">
        <v>34</v>
      </c>
      <c r="D1709" s="133"/>
      <c r="E1709" s="133"/>
      <c r="F1709" s="133"/>
      <c r="H1709" s="14" t="s">
        <v>103</v>
      </c>
      <c r="J1709" s="86" t="str">
        <f>IFERROR(VLOOKUP(B1709,Calculations!$Z$10:$AB$448,3,FALSE),0)</f>
        <v xml:space="preserve">  </v>
      </c>
      <c r="K1709" s="86"/>
      <c r="M1709" s="14" t="s">
        <v>104</v>
      </c>
      <c r="O1709" s="86" t="str">
        <f>J1709</f>
        <v xml:space="preserve">  </v>
      </c>
      <c r="P1709" s="92"/>
    </row>
    <row r="1710" spans="2:16" ht="15.75" hidden="1" x14ac:dyDescent="0.25">
      <c r="B1710" s="74"/>
      <c r="C1710" s="133"/>
      <c r="D1710" s="133"/>
      <c r="E1710" s="133"/>
      <c r="F1710" s="133"/>
      <c r="H1710" s="77"/>
      <c r="I1710" s="14" t="s">
        <v>91</v>
      </c>
      <c r="J1710" s="86"/>
      <c r="K1710" s="86" t="str">
        <f>J1709</f>
        <v xml:space="preserve">  </v>
      </c>
      <c r="M1710" s="77"/>
      <c r="N1710" s="14" t="s">
        <v>91</v>
      </c>
      <c r="O1710" s="86"/>
      <c r="P1710" s="92" t="str">
        <f>O1709</f>
        <v xml:space="preserve">  </v>
      </c>
    </row>
    <row r="1711" spans="2:16" ht="15.75" hidden="1" x14ac:dyDescent="0.25">
      <c r="B1711" s="74"/>
      <c r="C1711" s="133"/>
      <c r="D1711" s="133"/>
      <c r="E1711" s="133"/>
      <c r="F1711" s="133"/>
      <c r="H1711" s="77"/>
      <c r="J1711" s="86"/>
      <c r="K1711" s="86"/>
      <c r="M1711" s="77"/>
      <c r="O1711" s="86"/>
      <c r="P1711" s="92"/>
    </row>
    <row r="1712" spans="2:16" ht="15.75" hidden="1" x14ac:dyDescent="0.25">
      <c r="B1712" s="74"/>
      <c r="C1712" s="81"/>
      <c r="D1712" s="81"/>
      <c r="E1712" s="81"/>
      <c r="F1712" s="81"/>
      <c r="H1712" s="77"/>
      <c r="J1712" s="86"/>
      <c r="K1712" s="86"/>
      <c r="M1712" s="77"/>
      <c r="O1712" s="86"/>
      <c r="P1712" s="92"/>
    </row>
    <row r="1713" spans="2:16" ht="15.75" hidden="1" x14ac:dyDescent="0.25">
      <c r="B1713" s="70" t="str">
        <f>B1709</f>
        <v xml:space="preserve">  </v>
      </c>
      <c r="C1713" s="14" t="s">
        <v>106</v>
      </c>
      <c r="E1713" s="86" t="str">
        <f>IFERROR(VLOOKUP(B1713,Calculations!$G$10:$W$448,17,FALSE),0)</f>
        <v xml:space="preserve">  </v>
      </c>
      <c r="F1713" s="86"/>
      <c r="H1713" s="133" t="s">
        <v>34</v>
      </c>
      <c r="I1713" s="133"/>
      <c r="J1713" s="133"/>
      <c r="K1713" s="133"/>
      <c r="M1713" s="14" t="s">
        <v>105</v>
      </c>
      <c r="O1713" s="86" t="str">
        <f>E1713</f>
        <v xml:space="preserve">  </v>
      </c>
      <c r="P1713" s="92"/>
    </row>
    <row r="1714" spans="2:16" ht="15.75" hidden="1" x14ac:dyDescent="0.25">
      <c r="B1714" s="75"/>
      <c r="C1714" s="82"/>
      <c r="D1714" s="76" t="s">
        <v>31</v>
      </c>
      <c r="E1714" s="89"/>
      <c r="F1714" s="89" t="str">
        <f>E1713</f>
        <v xml:space="preserve">  </v>
      </c>
      <c r="G1714" s="76"/>
      <c r="H1714" s="134"/>
      <c r="I1714" s="134"/>
      <c r="J1714" s="134"/>
      <c r="K1714" s="134"/>
      <c r="L1714" s="76"/>
      <c r="M1714" s="82"/>
      <c r="N1714" s="76" t="s">
        <v>31</v>
      </c>
      <c r="O1714" s="89"/>
      <c r="P1714" s="90" t="str">
        <f>O1713</f>
        <v xml:space="preserve">  </v>
      </c>
    </row>
    <row r="1715" spans="2:16" ht="15.75" hidden="1" x14ac:dyDescent="0.25">
      <c r="B1715" s="60" t="str">
        <f>IFERROR(IF(EOMONTH(B1713,1)&gt;Questionnaire!$I$9,"  ",EOMONTH(B1713,1)),"  ")</f>
        <v xml:space="preserve">  </v>
      </c>
      <c r="C1715" s="61" t="s">
        <v>32</v>
      </c>
      <c r="D1715" s="61"/>
      <c r="E1715" s="84">
        <f>IFERROR(-VLOOKUP(B1715,Calculations!$G$10:$N$448,8,FALSE),0)</f>
        <v>0</v>
      </c>
      <c r="F1715" s="84"/>
      <c r="G1715" s="61"/>
      <c r="H1715" s="61" t="s">
        <v>102</v>
      </c>
      <c r="I1715" s="61"/>
      <c r="J1715" s="84">
        <f>K1717</f>
        <v>0</v>
      </c>
      <c r="K1715" s="84"/>
      <c r="L1715" s="61"/>
      <c r="M1715" s="61" t="s">
        <v>102</v>
      </c>
      <c r="N1715" s="68"/>
      <c r="O1715" s="84">
        <f>J1715</f>
        <v>0</v>
      </c>
      <c r="P1715" s="91"/>
    </row>
    <row r="1716" spans="2:16" ht="15.75" hidden="1" x14ac:dyDescent="0.25">
      <c r="B1716" s="74"/>
      <c r="C1716" s="14" t="s">
        <v>33</v>
      </c>
      <c r="E1716" s="86" t="str">
        <f>IFERROR(VLOOKUP(B1715,Calculations!$G$10:$M$448,7,FALSE),0)</f>
        <v xml:space="preserve">  </v>
      </c>
      <c r="F1716" s="86"/>
      <c r="H1716" s="14" t="s">
        <v>35</v>
      </c>
      <c r="J1716" s="86" t="str">
        <f>K1718</f>
        <v xml:space="preserve">  </v>
      </c>
      <c r="K1716" s="86"/>
      <c r="M1716" s="14" t="s">
        <v>94</v>
      </c>
      <c r="N1716" s="73"/>
      <c r="O1716" s="86" t="str">
        <f>J1716</f>
        <v xml:space="preserve">  </v>
      </c>
      <c r="P1716" s="92"/>
    </row>
    <row r="1717" spans="2:16" ht="15.75" hidden="1" x14ac:dyDescent="0.25">
      <c r="B1717" s="74"/>
      <c r="C1717" s="73"/>
      <c r="D1717" s="14" t="s">
        <v>31</v>
      </c>
      <c r="E1717" s="86"/>
      <c r="F1717" s="86">
        <f>IFERROR(E1715+E1716,0)</f>
        <v>0</v>
      </c>
      <c r="H1717" s="73"/>
      <c r="I1717" s="14" t="s">
        <v>32</v>
      </c>
      <c r="J1717" s="86"/>
      <c r="K1717" s="86">
        <f>E1715</f>
        <v>0</v>
      </c>
      <c r="M1717" s="72"/>
      <c r="N1717" s="14" t="s">
        <v>31</v>
      </c>
      <c r="O1717" s="86"/>
      <c r="P1717" s="92">
        <f>F1717</f>
        <v>0</v>
      </c>
    </row>
    <row r="1718" spans="2:16" ht="15.75" hidden="1" x14ac:dyDescent="0.25">
      <c r="B1718" s="74"/>
      <c r="C1718" s="73"/>
      <c r="E1718" s="86"/>
      <c r="F1718" s="86"/>
      <c r="H1718" s="73"/>
      <c r="I1718" s="14" t="s">
        <v>33</v>
      </c>
      <c r="J1718" s="86"/>
      <c r="K1718" s="86" t="str">
        <f>E1716</f>
        <v xml:space="preserve">  </v>
      </c>
      <c r="M1718" s="72"/>
      <c r="N1718" s="73"/>
      <c r="O1718" s="86"/>
      <c r="P1718" s="92"/>
    </row>
    <row r="1719" spans="2:16" ht="15.75" hidden="1" x14ac:dyDescent="0.25">
      <c r="B1719" s="74"/>
      <c r="C1719" s="73"/>
      <c r="E1719" s="86"/>
      <c r="F1719" s="86"/>
      <c r="H1719" s="73"/>
      <c r="J1719" s="86"/>
      <c r="K1719" s="86"/>
      <c r="M1719" s="72"/>
      <c r="N1719" s="73"/>
      <c r="O1719" s="86"/>
      <c r="P1719" s="92"/>
    </row>
    <row r="1720" spans="2:16" ht="15.75" hidden="1" x14ac:dyDescent="0.25">
      <c r="B1720" s="70" t="str">
        <f>B1715</f>
        <v xml:space="preserve">  </v>
      </c>
      <c r="C1720" s="133" t="s">
        <v>34</v>
      </c>
      <c r="D1720" s="133"/>
      <c r="E1720" s="133"/>
      <c r="F1720" s="133"/>
      <c r="H1720" s="14" t="s">
        <v>103</v>
      </c>
      <c r="J1720" s="86" t="str">
        <f>IFERROR(VLOOKUP(B1720,Calculations!$Z$10:$AB$448,3,FALSE),0)</f>
        <v xml:space="preserve">  </v>
      </c>
      <c r="K1720" s="86"/>
      <c r="M1720" s="14" t="s">
        <v>104</v>
      </c>
      <c r="O1720" s="86" t="str">
        <f>J1720</f>
        <v xml:space="preserve">  </v>
      </c>
      <c r="P1720" s="92"/>
    </row>
    <row r="1721" spans="2:16" ht="15.75" hidden="1" x14ac:dyDescent="0.25">
      <c r="B1721" s="74"/>
      <c r="C1721" s="133"/>
      <c r="D1721" s="133"/>
      <c r="E1721" s="133"/>
      <c r="F1721" s="133"/>
      <c r="H1721" s="77"/>
      <c r="I1721" s="14" t="s">
        <v>91</v>
      </c>
      <c r="J1721" s="86"/>
      <c r="K1721" s="86" t="str">
        <f>J1720</f>
        <v xml:space="preserve">  </v>
      </c>
      <c r="M1721" s="77"/>
      <c r="N1721" s="14" t="s">
        <v>91</v>
      </c>
      <c r="O1721" s="86"/>
      <c r="P1721" s="92" t="str">
        <f>O1720</f>
        <v xml:space="preserve">  </v>
      </c>
    </row>
    <row r="1722" spans="2:16" ht="15.75" hidden="1" x14ac:dyDescent="0.25">
      <c r="B1722" s="74"/>
      <c r="C1722" s="133"/>
      <c r="D1722" s="133"/>
      <c r="E1722" s="133"/>
      <c r="F1722" s="133"/>
      <c r="H1722" s="77"/>
      <c r="J1722" s="86"/>
      <c r="K1722" s="86"/>
      <c r="M1722" s="77"/>
      <c r="O1722" s="86"/>
      <c r="P1722" s="92"/>
    </row>
    <row r="1723" spans="2:16" ht="15.75" hidden="1" x14ac:dyDescent="0.25">
      <c r="B1723" s="74"/>
      <c r="C1723" s="81"/>
      <c r="D1723" s="81"/>
      <c r="E1723" s="81"/>
      <c r="F1723" s="81"/>
      <c r="H1723" s="77"/>
      <c r="J1723" s="86"/>
      <c r="K1723" s="86"/>
      <c r="M1723" s="77"/>
      <c r="O1723" s="86"/>
      <c r="P1723" s="92"/>
    </row>
    <row r="1724" spans="2:16" ht="15.75" hidden="1" x14ac:dyDescent="0.25">
      <c r="B1724" s="70" t="str">
        <f>B1720</f>
        <v xml:space="preserve">  </v>
      </c>
      <c r="C1724" s="14" t="s">
        <v>106</v>
      </c>
      <c r="E1724" s="86" t="str">
        <f>IFERROR(VLOOKUP(B1724,Calculations!$G$10:$W$448,17,FALSE),0)</f>
        <v xml:space="preserve">  </v>
      </c>
      <c r="F1724" s="86"/>
      <c r="H1724" s="133" t="s">
        <v>34</v>
      </c>
      <c r="I1724" s="133"/>
      <c r="J1724" s="133"/>
      <c r="K1724" s="133"/>
      <c r="M1724" s="14" t="s">
        <v>105</v>
      </c>
      <c r="O1724" s="86" t="str">
        <f>E1724</f>
        <v xml:space="preserve">  </v>
      </c>
      <c r="P1724" s="92"/>
    </row>
    <row r="1725" spans="2:16" ht="15.75" hidden="1" x14ac:dyDescent="0.25">
      <c r="B1725" s="75"/>
      <c r="C1725" s="82"/>
      <c r="D1725" s="76" t="s">
        <v>31</v>
      </c>
      <c r="E1725" s="89"/>
      <c r="F1725" s="89" t="str">
        <f>E1724</f>
        <v xml:space="preserve">  </v>
      </c>
      <c r="G1725" s="76"/>
      <c r="H1725" s="134"/>
      <c r="I1725" s="134"/>
      <c r="J1725" s="134"/>
      <c r="K1725" s="134"/>
      <c r="L1725" s="76"/>
      <c r="M1725" s="82"/>
      <c r="N1725" s="76" t="s">
        <v>31</v>
      </c>
      <c r="O1725" s="89"/>
      <c r="P1725" s="90" t="str">
        <f>O1724</f>
        <v xml:space="preserve">  </v>
      </c>
    </row>
    <row r="1726" spans="2:16" ht="15.75" hidden="1" x14ac:dyDescent="0.25">
      <c r="B1726" s="60" t="str">
        <f>IFERROR(IF(EOMONTH(B1724,1)&gt;Questionnaire!$I$9,"  ",EOMONTH(B1724,1)),"  ")</f>
        <v xml:space="preserve">  </v>
      </c>
      <c r="C1726" s="61" t="s">
        <v>32</v>
      </c>
      <c r="D1726" s="61"/>
      <c r="E1726" s="84">
        <f>IFERROR(-VLOOKUP(B1726,Calculations!$G$10:$N$448,8,FALSE),0)</f>
        <v>0</v>
      </c>
      <c r="F1726" s="84"/>
      <c r="G1726" s="61"/>
      <c r="H1726" s="61" t="s">
        <v>102</v>
      </c>
      <c r="I1726" s="61"/>
      <c r="J1726" s="84">
        <f>K1728</f>
        <v>0</v>
      </c>
      <c r="K1726" s="84"/>
      <c r="L1726" s="61"/>
      <c r="M1726" s="61" t="s">
        <v>102</v>
      </c>
      <c r="N1726" s="68"/>
      <c r="O1726" s="84">
        <f>J1726</f>
        <v>0</v>
      </c>
      <c r="P1726" s="91"/>
    </row>
    <row r="1727" spans="2:16" ht="15.75" hidden="1" x14ac:dyDescent="0.25">
      <c r="B1727" s="74"/>
      <c r="C1727" s="14" t="s">
        <v>33</v>
      </c>
      <c r="E1727" s="86" t="str">
        <f>IFERROR(VLOOKUP(B1726,Calculations!$G$10:$M$448,7,FALSE),0)</f>
        <v xml:space="preserve">  </v>
      </c>
      <c r="F1727" s="86"/>
      <c r="H1727" s="14" t="s">
        <v>35</v>
      </c>
      <c r="J1727" s="86" t="str">
        <f>K1729</f>
        <v xml:space="preserve">  </v>
      </c>
      <c r="K1727" s="86"/>
      <c r="M1727" s="14" t="s">
        <v>94</v>
      </c>
      <c r="N1727" s="73"/>
      <c r="O1727" s="86" t="str">
        <f>J1727</f>
        <v xml:space="preserve">  </v>
      </c>
      <c r="P1727" s="92"/>
    </row>
    <row r="1728" spans="2:16" ht="15.75" hidden="1" x14ac:dyDescent="0.25">
      <c r="B1728" s="74"/>
      <c r="C1728" s="73"/>
      <c r="D1728" s="14" t="s">
        <v>31</v>
      </c>
      <c r="E1728" s="86"/>
      <c r="F1728" s="86">
        <f>IFERROR(E1726+E1727,0)</f>
        <v>0</v>
      </c>
      <c r="H1728" s="73"/>
      <c r="I1728" s="14" t="s">
        <v>32</v>
      </c>
      <c r="J1728" s="86"/>
      <c r="K1728" s="86">
        <f>E1726</f>
        <v>0</v>
      </c>
      <c r="M1728" s="72"/>
      <c r="N1728" s="14" t="s">
        <v>31</v>
      </c>
      <c r="O1728" s="86"/>
      <c r="P1728" s="92">
        <f>F1728</f>
        <v>0</v>
      </c>
    </row>
    <row r="1729" spans="2:16" ht="15.75" hidden="1" x14ac:dyDescent="0.25">
      <c r="B1729" s="74"/>
      <c r="C1729" s="73"/>
      <c r="E1729" s="86"/>
      <c r="F1729" s="86"/>
      <c r="H1729" s="73"/>
      <c r="I1729" s="14" t="s">
        <v>33</v>
      </c>
      <c r="J1729" s="86"/>
      <c r="K1729" s="86" t="str">
        <f>E1727</f>
        <v xml:space="preserve">  </v>
      </c>
      <c r="M1729" s="72"/>
      <c r="N1729" s="73"/>
      <c r="O1729" s="86"/>
      <c r="P1729" s="92"/>
    </row>
    <row r="1730" spans="2:16" ht="15.75" hidden="1" x14ac:dyDescent="0.25">
      <c r="B1730" s="74"/>
      <c r="C1730" s="73"/>
      <c r="E1730" s="86"/>
      <c r="F1730" s="86"/>
      <c r="H1730" s="73"/>
      <c r="J1730" s="86"/>
      <c r="K1730" s="86"/>
      <c r="M1730" s="72"/>
      <c r="N1730" s="73"/>
      <c r="O1730" s="86"/>
      <c r="P1730" s="92"/>
    </row>
    <row r="1731" spans="2:16" ht="15.75" hidden="1" x14ac:dyDescent="0.25">
      <c r="B1731" s="70" t="str">
        <f>B1726</f>
        <v xml:space="preserve">  </v>
      </c>
      <c r="C1731" s="133" t="s">
        <v>34</v>
      </c>
      <c r="D1731" s="133"/>
      <c r="E1731" s="133"/>
      <c r="F1731" s="133"/>
      <c r="H1731" s="14" t="s">
        <v>103</v>
      </c>
      <c r="J1731" s="86" t="str">
        <f>IFERROR(VLOOKUP(B1731,Calculations!$Z$10:$AB$448,3,FALSE),0)</f>
        <v xml:space="preserve">  </v>
      </c>
      <c r="K1731" s="86"/>
      <c r="M1731" s="14" t="s">
        <v>104</v>
      </c>
      <c r="O1731" s="86" t="str">
        <f>J1731</f>
        <v xml:space="preserve">  </v>
      </c>
      <c r="P1731" s="92"/>
    </row>
    <row r="1732" spans="2:16" ht="15.75" hidden="1" x14ac:dyDescent="0.25">
      <c r="B1732" s="74"/>
      <c r="C1732" s="133"/>
      <c r="D1732" s="133"/>
      <c r="E1732" s="133"/>
      <c r="F1732" s="133"/>
      <c r="H1732" s="77"/>
      <c r="I1732" s="14" t="s">
        <v>91</v>
      </c>
      <c r="J1732" s="86"/>
      <c r="K1732" s="86" t="str">
        <f>J1731</f>
        <v xml:space="preserve">  </v>
      </c>
      <c r="M1732" s="77"/>
      <c r="N1732" s="14" t="s">
        <v>91</v>
      </c>
      <c r="O1732" s="86"/>
      <c r="P1732" s="92" t="str">
        <f>O1731</f>
        <v xml:space="preserve">  </v>
      </c>
    </row>
    <row r="1733" spans="2:16" ht="15.75" hidden="1" x14ac:dyDescent="0.25">
      <c r="B1733" s="74"/>
      <c r="C1733" s="133"/>
      <c r="D1733" s="133"/>
      <c r="E1733" s="133"/>
      <c r="F1733" s="133"/>
      <c r="H1733" s="77"/>
      <c r="J1733" s="86"/>
      <c r="K1733" s="86"/>
      <c r="M1733" s="77"/>
      <c r="O1733" s="86"/>
      <c r="P1733" s="92"/>
    </row>
    <row r="1734" spans="2:16" ht="15.75" hidden="1" x14ac:dyDescent="0.25">
      <c r="B1734" s="74"/>
      <c r="C1734" s="81"/>
      <c r="D1734" s="81"/>
      <c r="E1734" s="81"/>
      <c r="F1734" s="81"/>
      <c r="H1734" s="77"/>
      <c r="J1734" s="86"/>
      <c r="K1734" s="86"/>
      <c r="M1734" s="77"/>
      <c r="O1734" s="86"/>
      <c r="P1734" s="92"/>
    </row>
    <row r="1735" spans="2:16" ht="15.75" hidden="1" x14ac:dyDescent="0.25">
      <c r="B1735" s="70" t="str">
        <f>B1731</f>
        <v xml:space="preserve">  </v>
      </c>
      <c r="C1735" s="14" t="s">
        <v>106</v>
      </c>
      <c r="E1735" s="86" t="str">
        <f>IFERROR(VLOOKUP(B1735,Calculations!$G$10:$W$448,17,FALSE),0)</f>
        <v xml:space="preserve">  </v>
      </c>
      <c r="F1735" s="86"/>
      <c r="H1735" s="133" t="s">
        <v>34</v>
      </c>
      <c r="I1735" s="133"/>
      <c r="J1735" s="133"/>
      <c r="K1735" s="133"/>
      <c r="M1735" s="14" t="s">
        <v>105</v>
      </c>
      <c r="O1735" s="86" t="str">
        <f>E1735</f>
        <v xml:space="preserve">  </v>
      </c>
      <c r="P1735" s="92"/>
    </row>
    <row r="1736" spans="2:16" ht="15.75" hidden="1" x14ac:dyDescent="0.25">
      <c r="B1736" s="75"/>
      <c r="C1736" s="82"/>
      <c r="D1736" s="76" t="s">
        <v>31</v>
      </c>
      <c r="E1736" s="89"/>
      <c r="F1736" s="89" t="str">
        <f>E1735</f>
        <v xml:space="preserve">  </v>
      </c>
      <c r="G1736" s="76"/>
      <c r="H1736" s="134"/>
      <c r="I1736" s="134"/>
      <c r="J1736" s="134"/>
      <c r="K1736" s="134"/>
      <c r="L1736" s="76"/>
      <c r="M1736" s="82"/>
      <c r="N1736" s="76" t="s">
        <v>31</v>
      </c>
      <c r="O1736" s="89"/>
      <c r="P1736" s="90" t="str">
        <f>O1735</f>
        <v xml:space="preserve">  </v>
      </c>
    </row>
    <row r="1737" spans="2:16" ht="15.75" hidden="1" x14ac:dyDescent="0.25">
      <c r="B1737" s="60" t="str">
        <f>IFERROR(IF(EOMONTH(B1735,1)&gt;Questionnaire!$I$9,"  ",EOMONTH(B1735,1)),"  ")</f>
        <v xml:space="preserve">  </v>
      </c>
      <c r="C1737" s="61" t="s">
        <v>32</v>
      </c>
      <c r="D1737" s="61"/>
      <c r="E1737" s="84">
        <f>IFERROR(-VLOOKUP(B1737,Calculations!$G$10:$N$448,8,FALSE),0)</f>
        <v>0</v>
      </c>
      <c r="F1737" s="84"/>
      <c r="G1737" s="61"/>
      <c r="H1737" s="61" t="s">
        <v>102</v>
      </c>
      <c r="I1737" s="61"/>
      <c r="J1737" s="84">
        <f>K1739</f>
        <v>0</v>
      </c>
      <c r="K1737" s="84"/>
      <c r="L1737" s="61"/>
      <c r="M1737" s="61" t="s">
        <v>102</v>
      </c>
      <c r="N1737" s="68"/>
      <c r="O1737" s="84">
        <f>J1737</f>
        <v>0</v>
      </c>
      <c r="P1737" s="91"/>
    </row>
    <row r="1738" spans="2:16" ht="15.75" hidden="1" x14ac:dyDescent="0.25">
      <c r="B1738" s="74"/>
      <c r="C1738" s="14" t="s">
        <v>33</v>
      </c>
      <c r="E1738" s="86" t="str">
        <f>IFERROR(VLOOKUP(B1737,Calculations!$G$10:$M$448,7,FALSE),0)</f>
        <v xml:space="preserve">  </v>
      </c>
      <c r="F1738" s="86"/>
      <c r="H1738" s="14" t="s">
        <v>35</v>
      </c>
      <c r="J1738" s="86" t="str">
        <f>K1740</f>
        <v xml:space="preserve">  </v>
      </c>
      <c r="K1738" s="86"/>
      <c r="M1738" s="14" t="s">
        <v>94</v>
      </c>
      <c r="N1738" s="73"/>
      <c r="O1738" s="86" t="str">
        <f>J1738</f>
        <v xml:space="preserve">  </v>
      </c>
      <c r="P1738" s="92"/>
    </row>
    <row r="1739" spans="2:16" ht="15.75" hidden="1" x14ac:dyDescent="0.25">
      <c r="B1739" s="74"/>
      <c r="C1739" s="73"/>
      <c r="D1739" s="14" t="s">
        <v>31</v>
      </c>
      <c r="E1739" s="86"/>
      <c r="F1739" s="86">
        <f>IFERROR(E1737+E1738,0)</f>
        <v>0</v>
      </c>
      <c r="H1739" s="73"/>
      <c r="I1739" s="14" t="s">
        <v>32</v>
      </c>
      <c r="J1739" s="86"/>
      <c r="K1739" s="86">
        <f>E1737</f>
        <v>0</v>
      </c>
      <c r="M1739" s="72"/>
      <c r="N1739" s="14" t="s">
        <v>31</v>
      </c>
      <c r="O1739" s="86"/>
      <c r="P1739" s="92">
        <f>F1739</f>
        <v>0</v>
      </c>
    </row>
    <row r="1740" spans="2:16" ht="15.75" hidden="1" x14ac:dyDescent="0.25">
      <c r="B1740" s="74"/>
      <c r="C1740" s="73"/>
      <c r="E1740" s="86"/>
      <c r="F1740" s="86"/>
      <c r="H1740" s="73"/>
      <c r="I1740" s="14" t="s">
        <v>33</v>
      </c>
      <c r="J1740" s="86"/>
      <c r="K1740" s="86" t="str">
        <f>E1738</f>
        <v xml:space="preserve">  </v>
      </c>
      <c r="M1740" s="72"/>
      <c r="N1740" s="73"/>
      <c r="O1740" s="86"/>
      <c r="P1740" s="92"/>
    </row>
    <row r="1741" spans="2:16" ht="15.75" hidden="1" x14ac:dyDescent="0.25">
      <c r="B1741" s="74"/>
      <c r="C1741" s="73"/>
      <c r="E1741" s="86"/>
      <c r="F1741" s="86"/>
      <c r="H1741" s="73"/>
      <c r="J1741" s="86"/>
      <c r="K1741" s="86"/>
      <c r="M1741" s="72"/>
      <c r="N1741" s="73"/>
      <c r="O1741" s="86"/>
      <c r="P1741" s="92"/>
    </row>
    <row r="1742" spans="2:16" ht="15.75" hidden="1" x14ac:dyDescent="0.25">
      <c r="B1742" s="70" t="str">
        <f>B1737</f>
        <v xml:space="preserve">  </v>
      </c>
      <c r="C1742" s="133" t="s">
        <v>34</v>
      </c>
      <c r="D1742" s="133"/>
      <c r="E1742" s="133"/>
      <c r="F1742" s="133"/>
      <c r="H1742" s="14" t="s">
        <v>103</v>
      </c>
      <c r="J1742" s="86" t="str">
        <f>IFERROR(VLOOKUP(B1742,Calculations!$Z$10:$AB$448,3,FALSE),0)</f>
        <v xml:space="preserve">  </v>
      </c>
      <c r="K1742" s="86"/>
      <c r="M1742" s="14" t="s">
        <v>104</v>
      </c>
      <c r="O1742" s="86" t="str">
        <f>J1742</f>
        <v xml:space="preserve">  </v>
      </c>
      <c r="P1742" s="92"/>
    </row>
    <row r="1743" spans="2:16" ht="15.75" hidden="1" x14ac:dyDescent="0.25">
      <c r="B1743" s="74"/>
      <c r="C1743" s="133"/>
      <c r="D1743" s="133"/>
      <c r="E1743" s="133"/>
      <c r="F1743" s="133"/>
      <c r="H1743" s="77"/>
      <c r="I1743" s="14" t="s">
        <v>91</v>
      </c>
      <c r="J1743" s="86"/>
      <c r="K1743" s="86" t="str">
        <f>J1742</f>
        <v xml:space="preserve">  </v>
      </c>
      <c r="M1743" s="77"/>
      <c r="N1743" s="14" t="s">
        <v>91</v>
      </c>
      <c r="O1743" s="86"/>
      <c r="P1743" s="92" t="str">
        <f>O1742</f>
        <v xml:space="preserve">  </v>
      </c>
    </row>
    <row r="1744" spans="2:16" ht="15.75" hidden="1" x14ac:dyDescent="0.25">
      <c r="B1744" s="74"/>
      <c r="C1744" s="133"/>
      <c r="D1744" s="133"/>
      <c r="E1744" s="133"/>
      <c r="F1744" s="133"/>
      <c r="H1744" s="77"/>
      <c r="J1744" s="86"/>
      <c r="K1744" s="86"/>
      <c r="M1744" s="77"/>
      <c r="O1744" s="86"/>
      <c r="P1744" s="92"/>
    </row>
    <row r="1745" spans="2:16" ht="15.75" hidden="1" x14ac:dyDescent="0.25">
      <c r="B1745" s="74"/>
      <c r="C1745" s="81"/>
      <c r="D1745" s="81"/>
      <c r="E1745" s="81"/>
      <c r="F1745" s="81"/>
      <c r="H1745" s="77"/>
      <c r="J1745" s="86"/>
      <c r="K1745" s="86"/>
      <c r="M1745" s="77"/>
      <c r="O1745" s="86"/>
      <c r="P1745" s="92"/>
    </row>
    <row r="1746" spans="2:16" ht="15.75" hidden="1" x14ac:dyDescent="0.25">
      <c r="B1746" s="70" t="str">
        <f>B1742</f>
        <v xml:space="preserve">  </v>
      </c>
      <c r="C1746" s="14" t="s">
        <v>106</v>
      </c>
      <c r="E1746" s="86" t="str">
        <f>IFERROR(VLOOKUP(B1746,Calculations!$G$10:$W$448,17,FALSE),0)</f>
        <v xml:space="preserve">  </v>
      </c>
      <c r="F1746" s="86"/>
      <c r="H1746" s="133" t="s">
        <v>34</v>
      </c>
      <c r="I1746" s="133"/>
      <c r="J1746" s="133"/>
      <c r="K1746" s="133"/>
      <c r="M1746" s="14" t="s">
        <v>105</v>
      </c>
      <c r="O1746" s="86" t="str">
        <f>E1746</f>
        <v xml:space="preserve">  </v>
      </c>
      <c r="P1746" s="92"/>
    </row>
    <row r="1747" spans="2:16" ht="15.75" hidden="1" x14ac:dyDescent="0.25">
      <c r="B1747" s="75"/>
      <c r="C1747" s="82"/>
      <c r="D1747" s="76" t="s">
        <v>31</v>
      </c>
      <c r="E1747" s="89"/>
      <c r="F1747" s="89" t="str">
        <f>E1746</f>
        <v xml:space="preserve">  </v>
      </c>
      <c r="G1747" s="76"/>
      <c r="H1747" s="134"/>
      <c r="I1747" s="134"/>
      <c r="J1747" s="134"/>
      <c r="K1747" s="134"/>
      <c r="L1747" s="76"/>
      <c r="M1747" s="82"/>
      <c r="N1747" s="76" t="s">
        <v>31</v>
      </c>
      <c r="O1747" s="89"/>
      <c r="P1747" s="90" t="str">
        <f>O1746</f>
        <v xml:space="preserve">  </v>
      </c>
    </row>
    <row r="1748" spans="2:16" ht="15.75" hidden="1" x14ac:dyDescent="0.25">
      <c r="B1748" s="60" t="str">
        <f>IFERROR(IF(EOMONTH(B1746,1)&gt;Questionnaire!$I$9,"  ",EOMONTH(B1746,1)),"  ")</f>
        <v xml:space="preserve">  </v>
      </c>
      <c r="C1748" s="61" t="s">
        <v>32</v>
      </c>
      <c r="D1748" s="61"/>
      <c r="E1748" s="84">
        <f>IFERROR(-VLOOKUP(B1748,Calculations!$G$10:$N$448,8,FALSE),0)</f>
        <v>0</v>
      </c>
      <c r="F1748" s="84"/>
      <c r="G1748" s="61"/>
      <c r="H1748" s="61" t="s">
        <v>102</v>
      </c>
      <c r="I1748" s="61"/>
      <c r="J1748" s="84">
        <f>K1750</f>
        <v>0</v>
      </c>
      <c r="K1748" s="84"/>
      <c r="L1748" s="61"/>
      <c r="M1748" s="61" t="s">
        <v>102</v>
      </c>
      <c r="N1748" s="68"/>
      <c r="O1748" s="84">
        <f>J1748</f>
        <v>0</v>
      </c>
      <c r="P1748" s="91"/>
    </row>
    <row r="1749" spans="2:16" ht="15.75" hidden="1" x14ac:dyDescent="0.25">
      <c r="B1749" s="74"/>
      <c r="C1749" s="14" t="s">
        <v>33</v>
      </c>
      <c r="E1749" s="86" t="str">
        <f>IFERROR(VLOOKUP(B1748,Calculations!$G$10:$M$448,7,FALSE),0)</f>
        <v xml:space="preserve">  </v>
      </c>
      <c r="F1749" s="86"/>
      <c r="H1749" s="14" t="s">
        <v>35</v>
      </c>
      <c r="J1749" s="86" t="str">
        <f>K1751</f>
        <v xml:space="preserve">  </v>
      </c>
      <c r="K1749" s="86"/>
      <c r="M1749" s="14" t="s">
        <v>94</v>
      </c>
      <c r="N1749" s="73"/>
      <c r="O1749" s="86" t="str">
        <f>J1749</f>
        <v xml:space="preserve">  </v>
      </c>
      <c r="P1749" s="92"/>
    </row>
    <row r="1750" spans="2:16" ht="15.75" hidden="1" x14ac:dyDescent="0.25">
      <c r="B1750" s="74"/>
      <c r="C1750" s="73"/>
      <c r="D1750" s="14" t="s">
        <v>31</v>
      </c>
      <c r="E1750" s="86"/>
      <c r="F1750" s="86">
        <f>IFERROR(E1748+E1749,0)</f>
        <v>0</v>
      </c>
      <c r="H1750" s="73"/>
      <c r="I1750" s="14" t="s">
        <v>32</v>
      </c>
      <c r="J1750" s="86"/>
      <c r="K1750" s="86">
        <f>E1748</f>
        <v>0</v>
      </c>
      <c r="M1750" s="72"/>
      <c r="N1750" s="14" t="s">
        <v>31</v>
      </c>
      <c r="O1750" s="86"/>
      <c r="P1750" s="92">
        <f>F1750</f>
        <v>0</v>
      </c>
    </row>
    <row r="1751" spans="2:16" ht="15.75" hidden="1" x14ac:dyDescent="0.25">
      <c r="B1751" s="74"/>
      <c r="C1751" s="73"/>
      <c r="E1751" s="86"/>
      <c r="F1751" s="86"/>
      <c r="H1751" s="73"/>
      <c r="I1751" s="14" t="s">
        <v>33</v>
      </c>
      <c r="J1751" s="86"/>
      <c r="K1751" s="86" t="str">
        <f>E1749</f>
        <v xml:space="preserve">  </v>
      </c>
      <c r="M1751" s="72"/>
      <c r="N1751" s="73"/>
      <c r="O1751" s="86"/>
      <c r="P1751" s="92"/>
    </row>
    <row r="1752" spans="2:16" ht="15.75" hidden="1" x14ac:dyDescent="0.25">
      <c r="B1752" s="74"/>
      <c r="C1752" s="73"/>
      <c r="E1752" s="86"/>
      <c r="F1752" s="86"/>
      <c r="H1752" s="73"/>
      <c r="J1752" s="86"/>
      <c r="K1752" s="86"/>
      <c r="M1752" s="72"/>
      <c r="N1752" s="73"/>
      <c r="O1752" s="86"/>
      <c r="P1752" s="92"/>
    </row>
    <row r="1753" spans="2:16" ht="15.75" hidden="1" x14ac:dyDescent="0.25">
      <c r="B1753" s="70" t="str">
        <f>B1748</f>
        <v xml:space="preserve">  </v>
      </c>
      <c r="C1753" s="133" t="s">
        <v>34</v>
      </c>
      <c r="D1753" s="133"/>
      <c r="E1753" s="133"/>
      <c r="F1753" s="133"/>
      <c r="H1753" s="14" t="s">
        <v>103</v>
      </c>
      <c r="J1753" s="86" t="str">
        <f>IFERROR(VLOOKUP(B1753,Calculations!$Z$10:$AB$448,3,FALSE),0)</f>
        <v xml:space="preserve">  </v>
      </c>
      <c r="K1753" s="86"/>
      <c r="M1753" s="14" t="s">
        <v>104</v>
      </c>
      <c r="O1753" s="86" t="str">
        <f>J1753</f>
        <v xml:space="preserve">  </v>
      </c>
      <c r="P1753" s="92"/>
    </row>
    <row r="1754" spans="2:16" ht="15.75" hidden="1" x14ac:dyDescent="0.25">
      <c r="B1754" s="74"/>
      <c r="C1754" s="133"/>
      <c r="D1754" s="133"/>
      <c r="E1754" s="133"/>
      <c r="F1754" s="133"/>
      <c r="H1754" s="77"/>
      <c r="I1754" s="14" t="s">
        <v>91</v>
      </c>
      <c r="J1754" s="86"/>
      <c r="K1754" s="86" t="str">
        <f>J1753</f>
        <v xml:space="preserve">  </v>
      </c>
      <c r="M1754" s="77"/>
      <c r="N1754" s="14" t="s">
        <v>91</v>
      </c>
      <c r="O1754" s="86"/>
      <c r="P1754" s="92" t="str">
        <f>O1753</f>
        <v xml:space="preserve">  </v>
      </c>
    </row>
    <row r="1755" spans="2:16" ht="15.75" hidden="1" x14ac:dyDescent="0.25">
      <c r="B1755" s="74"/>
      <c r="C1755" s="133"/>
      <c r="D1755" s="133"/>
      <c r="E1755" s="133"/>
      <c r="F1755" s="133"/>
      <c r="H1755" s="77"/>
      <c r="J1755" s="86"/>
      <c r="K1755" s="86"/>
      <c r="M1755" s="77"/>
      <c r="O1755" s="86"/>
      <c r="P1755" s="92"/>
    </row>
    <row r="1756" spans="2:16" ht="15.75" hidden="1" x14ac:dyDescent="0.25">
      <c r="B1756" s="74"/>
      <c r="C1756" s="81"/>
      <c r="D1756" s="81"/>
      <c r="E1756" s="81"/>
      <c r="F1756" s="81"/>
      <c r="H1756" s="77"/>
      <c r="J1756" s="86"/>
      <c r="K1756" s="86"/>
      <c r="M1756" s="77"/>
      <c r="O1756" s="86"/>
      <c r="P1756" s="92"/>
    </row>
    <row r="1757" spans="2:16" ht="15.75" hidden="1" x14ac:dyDescent="0.25">
      <c r="B1757" s="70" t="str">
        <f>B1753</f>
        <v xml:space="preserve">  </v>
      </c>
      <c r="C1757" s="14" t="s">
        <v>106</v>
      </c>
      <c r="E1757" s="86" t="str">
        <f>IFERROR(VLOOKUP(B1757,Calculations!$G$10:$W$448,17,FALSE),0)</f>
        <v xml:space="preserve">  </v>
      </c>
      <c r="F1757" s="86"/>
      <c r="H1757" s="133" t="s">
        <v>34</v>
      </c>
      <c r="I1757" s="133"/>
      <c r="J1757" s="133"/>
      <c r="K1757" s="133"/>
      <c r="M1757" s="14" t="s">
        <v>105</v>
      </c>
      <c r="O1757" s="86" t="str">
        <f>E1757</f>
        <v xml:space="preserve">  </v>
      </c>
      <c r="P1757" s="92"/>
    </row>
    <row r="1758" spans="2:16" ht="15.75" hidden="1" x14ac:dyDescent="0.25">
      <c r="B1758" s="75"/>
      <c r="C1758" s="82"/>
      <c r="D1758" s="76" t="s">
        <v>31</v>
      </c>
      <c r="E1758" s="89"/>
      <c r="F1758" s="89" t="str">
        <f>E1757</f>
        <v xml:space="preserve">  </v>
      </c>
      <c r="G1758" s="76"/>
      <c r="H1758" s="134"/>
      <c r="I1758" s="134"/>
      <c r="J1758" s="134"/>
      <c r="K1758" s="134"/>
      <c r="L1758" s="76"/>
      <c r="M1758" s="82"/>
      <c r="N1758" s="76" t="s">
        <v>31</v>
      </c>
      <c r="O1758" s="89"/>
      <c r="P1758" s="90" t="str">
        <f>O1757</f>
        <v xml:space="preserve">  </v>
      </c>
    </row>
    <row r="1759" spans="2:16" ht="15.75" hidden="1" x14ac:dyDescent="0.25">
      <c r="B1759" s="60" t="str">
        <f>IFERROR(IF(EOMONTH(B1757,1)&gt;Questionnaire!$I$9,"  ",EOMONTH(B1757,1)),"  ")</f>
        <v xml:space="preserve">  </v>
      </c>
      <c r="C1759" s="61" t="s">
        <v>32</v>
      </c>
      <c r="D1759" s="61"/>
      <c r="E1759" s="84">
        <f>IFERROR(-VLOOKUP(B1759,Calculations!$G$10:$N$448,8,FALSE),0)</f>
        <v>0</v>
      </c>
      <c r="F1759" s="84"/>
      <c r="G1759" s="61"/>
      <c r="H1759" s="61" t="s">
        <v>102</v>
      </c>
      <c r="I1759" s="61"/>
      <c r="J1759" s="84">
        <f>K1761</f>
        <v>0</v>
      </c>
      <c r="K1759" s="84"/>
      <c r="L1759" s="61"/>
      <c r="M1759" s="61" t="s">
        <v>102</v>
      </c>
      <c r="N1759" s="68"/>
      <c r="O1759" s="84">
        <f>J1759</f>
        <v>0</v>
      </c>
      <c r="P1759" s="91"/>
    </row>
    <row r="1760" spans="2:16" ht="15.75" hidden="1" x14ac:dyDescent="0.25">
      <c r="B1760" s="74"/>
      <c r="C1760" s="14" t="s">
        <v>33</v>
      </c>
      <c r="E1760" s="86" t="str">
        <f>IFERROR(VLOOKUP(B1759,Calculations!$G$10:$M$448,7,FALSE),0)</f>
        <v xml:space="preserve">  </v>
      </c>
      <c r="F1760" s="86"/>
      <c r="H1760" s="14" t="s">
        <v>35</v>
      </c>
      <c r="J1760" s="86" t="str">
        <f>K1762</f>
        <v xml:space="preserve">  </v>
      </c>
      <c r="K1760" s="86"/>
      <c r="M1760" s="14" t="s">
        <v>94</v>
      </c>
      <c r="N1760" s="73"/>
      <c r="O1760" s="86" t="str">
        <f>J1760</f>
        <v xml:space="preserve">  </v>
      </c>
      <c r="P1760" s="92"/>
    </row>
    <row r="1761" spans="2:16" ht="15.75" hidden="1" x14ac:dyDescent="0.25">
      <c r="B1761" s="74"/>
      <c r="C1761" s="73"/>
      <c r="D1761" s="14" t="s">
        <v>31</v>
      </c>
      <c r="E1761" s="86"/>
      <c r="F1761" s="86">
        <f>IFERROR(E1759+E1760,0)</f>
        <v>0</v>
      </c>
      <c r="H1761" s="73"/>
      <c r="I1761" s="14" t="s">
        <v>32</v>
      </c>
      <c r="J1761" s="86"/>
      <c r="K1761" s="86">
        <f>E1759</f>
        <v>0</v>
      </c>
      <c r="M1761" s="72"/>
      <c r="N1761" s="14" t="s">
        <v>31</v>
      </c>
      <c r="O1761" s="86"/>
      <c r="P1761" s="92">
        <f>F1761</f>
        <v>0</v>
      </c>
    </row>
    <row r="1762" spans="2:16" ht="15.75" hidden="1" x14ac:dyDescent="0.25">
      <c r="B1762" s="74"/>
      <c r="C1762" s="73"/>
      <c r="E1762" s="86"/>
      <c r="F1762" s="86"/>
      <c r="H1762" s="73"/>
      <c r="I1762" s="14" t="s">
        <v>33</v>
      </c>
      <c r="J1762" s="86"/>
      <c r="K1762" s="86" t="str">
        <f>E1760</f>
        <v xml:space="preserve">  </v>
      </c>
      <c r="M1762" s="72"/>
      <c r="N1762" s="73"/>
      <c r="O1762" s="86"/>
      <c r="P1762" s="92"/>
    </row>
    <row r="1763" spans="2:16" ht="15.75" hidden="1" x14ac:dyDescent="0.25">
      <c r="B1763" s="74"/>
      <c r="C1763" s="73"/>
      <c r="E1763" s="86"/>
      <c r="F1763" s="86"/>
      <c r="H1763" s="73"/>
      <c r="J1763" s="86"/>
      <c r="K1763" s="86"/>
      <c r="M1763" s="72"/>
      <c r="N1763" s="73"/>
      <c r="O1763" s="86"/>
      <c r="P1763" s="92"/>
    </row>
    <row r="1764" spans="2:16" ht="15.75" hidden="1" x14ac:dyDescent="0.25">
      <c r="B1764" s="70" t="str">
        <f>B1759</f>
        <v xml:space="preserve">  </v>
      </c>
      <c r="C1764" s="133" t="s">
        <v>34</v>
      </c>
      <c r="D1764" s="133"/>
      <c r="E1764" s="133"/>
      <c r="F1764" s="133"/>
      <c r="H1764" s="14" t="s">
        <v>103</v>
      </c>
      <c r="J1764" s="86" t="str">
        <f>IFERROR(VLOOKUP(B1764,Calculations!$Z$10:$AB$448,3,FALSE),0)</f>
        <v xml:space="preserve">  </v>
      </c>
      <c r="K1764" s="86"/>
      <c r="M1764" s="14" t="s">
        <v>104</v>
      </c>
      <c r="O1764" s="86" t="str">
        <f>J1764</f>
        <v xml:space="preserve">  </v>
      </c>
      <c r="P1764" s="92"/>
    </row>
    <row r="1765" spans="2:16" ht="15.75" hidden="1" x14ac:dyDescent="0.25">
      <c r="B1765" s="74"/>
      <c r="C1765" s="133"/>
      <c r="D1765" s="133"/>
      <c r="E1765" s="133"/>
      <c r="F1765" s="133"/>
      <c r="H1765" s="77"/>
      <c r="I1765" s="14" t="s">
        <v>91</v>
      </c>
      <c r="J1765" s="86"/>
      <c r="K1765" s="86" t="str">
        <f>J1764</f>
        <v xml:space="preserve">  </v>
      </c>
      <c r="M1765" s="77"/>
      <c r="N1765" s="14" t="s">
        <v>91</v>
      </c>
      <c r="O1765" s="86"/>
      <c r="P1765" s="92" t="str">
        <f>O1764</f>
        <v xml:space="preserve">  </v>
      </c>
    </row>
    <row r="1766" spans="2:16" ht="15.75" hidden="1" x14ac:dyDescent="0.25">
      <c r="B1766" s="74"/>
      <c r="C1766" s="133"/>
      <c r="D1766" s="133"/>
      <c r="E1766" s="133"/>
      <c r="F1766" s="133"/>
      <c r="H1766" s="77"/>
      <c r="J1766" s="86"/>
      <c r="K1766" s="86"/>
      <c r="M1766" s="77"/>
      <c r="O1766" s="86"/>
      <c r="P1766" s="92"/>
    </row>
    <row r="1767" spans="2:16" ht="15.75" hidden="1" x14ac:dyDescent="0.25">
      <c r="B1767" s="74"/>
      <c r="C1767" s="81"/>
      <c r="D1767" s="81"/>
      <c r="E1767" s="81"/>
      <c r="F1767" s="81"/>
      <c r="H1767" s="77"/>
      <c r="J1767" s="86"/>
      <c r="K1767" s="86"/>
      <c r="M1767" s="77"/>
      <c r="O1767" s="86"/>
      <c r="P1767" s="92"/>
    </row>
    <row r="1768" spans="2:16" ht="15.75" hidden="1" x14ac:dyDescent="0.25">
      <c r="B1768" s="70" t="str">
        <f>B1764</f>
        <v xml:space="preserve">  </v>
      </c>
      <c r="C1768" s="14" t="s">
        <v>106</v>
      </c>
      <c r="E1768" s="86" t="str">
        <f>IFERROR(VLOOKUP(B1768,Calculations!$G$10:$W$448,17,FALSE),0)</f>
        <v xml:space="preserve">  </v>
      </c>
      <c r="F1768" s="86"/>
      <c r="H1768" s="133" t="s">
        <v>34</v>
      </c>
      <c r="I1768" s="133"/>
      <c r="J1768" s="133"/>
      <c r="K1768" s="133"/>
      <c r="M1768" s="14" t="s">
        <v>105</v>
      </c>
      <c r="O1768" s="86" t="str">
        <f>E1768</f>
        <v xml:space="preserve">  </v>
      </c>
      <c r="P1768" s="92"/>
    </row>
    <row r="1769" spans="2:16" ht="15.75" hidden="1" x14ac:dyDescent="0.25">
      <c r="B1769" s="75"/>
      <c r="C1769" s="82"/>
      <c r="D1769" s="76" t="s">
        <v>31</v>
      </c>
      <c r="E1769" s="89"/>
      <c r="F1769" s="89" t="str">
        <f>E1768</f>
        <v xml:space="preserve">  </v>
      </c>
      <c r="G1769" s="76"/>
      <c r="H1769" s="134"/>
      <c r="I1769" s="134"/>
      <c r="J1769" s="134"/>
      <c r="K1769" s="134"/>
      <c r="L1769" s="76"/>
      <c r="M1769" s="82"/>
      <c r="N1769" s="76" t="s">
        <v>31</v>
      </c>
      <c r="O1769" s="89"/>
      <c r="P1769" s="90" t="str">
        <f>O1768</f>
        <v xml:space="preserve">  </v>
      </c>
    </row>
    <row r="1770" spans="2:16" ht="15.75" hidden="1" x14ac:dyDescent="0.25">
      <c r="B1770" s="60" t="str">
        <f>IFERROR(IF(EOMONTH(B1768,1)&gt;Questionnaire!$I$9,"  ",EOMONTH(B1768,1)),"  ")</f>
        <v xml:space="preserve">  </v>
      </c>
      <c r="C1770" s="61" t="s">
        <v>32</v>
      </c>
      <c r="D1770" s="61"/>
      <c r="E1770" s="84">
        <f>IFERROR(-VLOOKUP(B1770,Calculations!$G$10:$N$448,8,FALSE),0)</f>
        <v>0</v>
      </c>
      <c r="F1770" s="84"/>
      <c r="G1770" s="61"/>
      <c r="H1770" s="61" t="s">
        <v>102</v>
      </c>
      <c r="I1770" s="61"/>
      <c r="J1770" s="84">
        <f>K1772</f>
        <v>0</v>
      </c>
      <c r="K1770" s="84"/>
      <c r="L1770" s="61"/>
      <c r="M1770" s="61" t="s">
        <v>102</v>
      </c>
      <c r="N1770" s="68"/>
      <c r="O1770" s="84">
        <f>J1770</f>
        <v>0</v>
      </c>
      <c r="P1770" s="91"/>
    </row>
    <row r="1771" spans="2:16" ht="15.75" hidden="1" x14ac:dyDescent="0.25">
      <c r="B1771" s="74"/>
      <c r="C1771" s="14" t="s">
        <v>33</v>
      </c>
      <c r="E1771" s="86" t="str">
        <f>IFERROR(VLOOKUP(B1770,Calculations!$G$10:$M$448,7,FALSE),0)</f>
        <v xml:space="preserve">  </v>
      </c>
      <c r="F1771" s="86"/>
      <c r="H1771" s="14" t="s">
        <v>35</v>
      </c>
      <c r="J1771" s="86" t="str">
        <f>K1773</f>
        <v xml:space="preserve">  </v>
      </c>
      <c r="K1771" s="86"/>
      <c r="M1771" s="14" t="s">
        <v>94</v>
      </c>
      <c r="N1771" s="73"/>
      <c r="O1771" s="86" t="str">
        <f>J1771</f>
        <v xml:space="preserve">  </v>
      </c>
      <c r="P1771" s="92"/>
    </row>
    <row r="1772" spans="2:16" ht="15.75" hidden="1" x14ac:dyDescent="0.25">
      <c r="B1772" s="74"/>
      <c r="C1772" s="73"/>
      <c r="D1772" s="14" t="s">
        <v>31</v>
      </c>
      <c r="E1772" s="86"/>
      <c r="F1772" s="86">
        <f>IFERROR(E1770+E1771,0)</f>
        <v>0</v>
      </c>
      <c r="H1772" s="73"/>
      <c r="I1772" s="14" t="s">
        <v>32</v>
      </c>
      <c r="J1772" s="86"/>
      <c r="K1772" s="86">
        <f>E1770</f>
        <v>0</v>
      </c>
      <c r="M1772" s="72"/>
      <c r="N1772" s="14" t="s">
        <v>31</v>
      </c>
      <c r="O1772" s="86"/>
      <c r="P1772" s="92">
        <f>F1772</f>
        <v>0</v>
      </c>
    </row>
    <row r="1773" spans="2:16" ht="15.75" hidden="1" x14ac:dyDescent="0.25">
      <c r="B1773" s="74"/>
      <c r="C1773" s="73"/>
      <c r="E1773" s="86"/>
      <c r="F1773" s="86"/>
      <c r="H1773" s="73"/>
      <c r="I1773" s="14" t="s">
        <v>33</v>
      </c>
      <c r="J1773" s="86"/>
      <c r="K1773" s="86" t="str">
        <f>E1771</f>
        <v xml:space="preserve">  </v>
      </c>
      <c r="M1773" s="72"/>
      <c r="N1773" s="73"/>
      <c r="O1773" s="86"/>
      <c r="P1773" s="92"/>
    </row>
    <row r="1774" spans="2:16" ht="15.75" hidden="1" x14ac:dyDescent="0.25">
      <c r="B1774" s="74"/>
      <c r="C1774" s="73"/>
      <c r="E1774" s="86"/>
      <c r="F1774" s="86"/>
      <c r="H1774" s="73"/>
      <c r="J1774" s="86"/>
      <c r="K1774" s="86"/>
      <c r="M1774" s="72"/>
      <c r="N1774" s="73"/>
      <c r="O1774" s="86"/>
      <c r="P1774" s="92"/>
    </row>
    <row r="1775" spans="2:16" ht="15.75" hidden="1" x14ac:dyDescent="0.25">
      <c r="B1775" s="70" t="str">
        <f>B1770</f>
        <v xml:space="preserve">  </v>
      </c>
      <c r="C1775" s="133" t="s">
        <v>34</v>
      </c>
      <c r="D1775" s="133"/>
      <c r="E1775" s="133"/>
      <c r="F1775" s="133"/>
      <c r="H1775" s="14" t="s">
        <v>103</v>
      </c>
      <c r="J1775" s="86" t="str">
        <f>IFERROR(VLOOKUP(B1775,Calculations!$Z$10:$AB$448,3,FALSE),0)</f>
        <v xml:space="preserve">  </v>
      </c>
      <c r="K1775" s="86"/>
      <c r="M1775" s="14" t="s">
        <v>104</v>
      </c>
      <c r="O1775" s="86" t="str">
        <f>J1775</f>
        <v xml:space="preserve">  </v>
      </c>
      <c r="P1775" s="92"/>
    </row>
    <row r="1776" spans="2:16" ht="15.75" hidden="1" x14ac:dyDescent="0.25">
      <c r="B1776" s="74"/>
      <c r="C1776" s="133"/>
      <c r="D1776" s="133"/>
      <c r="E1776" s="133"/>
      <c r="F1776" s="133"/>
      <c r="H1776" s="77"/>
      <c r="I1776" s="14" t="s">
        <v>91</v>
      </c>
      <c r="J1776" s="86"/>
      <c r="K1776" s="86" t="str">
        <f>J1775</f>
        <v xml:space="preserve">  </v>
      </c>
      <c r="M1776" s="77"/>
      <c r="N1776" s="14" t="s">
        <v>91</v>
      </c>
      <c r="O1776" s="86"/>
      <c r="P1776" s="92" t="str">
        <f>O1775</f>
        <v xml:space="preserve">  </v>
      </c>
    </row>
    <row r="1777" spans="2:16" ht="15.75" hidden="1" x14ac:dyDescent="0.25">
      <c r="B1777" s="74"/>
      <c r="C1777" s="133"/>
      <c r="D1777" s="133"/>
      <c r="E1777" s="133"/>
      <c r="F1777" s="133"/>
      <c r="H1777" s="77"/>
      <c r="J1777" s="86"/>
      <c r="K1777" s="86"/>
      <c r="M1777" s="77"/>
      <c r="O1777" s="86"/>
      <c r="P1777" s="92"/>
    </row>
    <row r="1778" spans="2:16" ht="15.75" hidden="1" x14ac:dyDescent="0.25">
      <c r="B1778" s="74"/>
      <c r="C1778" s="81"/>
      <c r="D1778" s="81"/>
      <c r="E1778" s="81"/>
      <c r="F1778" s="81"/>
      <c r="H1778" s="77"/>
      <c r="J1778" s="86"/>
      <c r="K1778" s="86"/>
      <c r="M1778" s="77"/>
      <c r="O1778" s="86"/>
      <c r="P1778" s="92"/>
    </row>
    <row r="1779" spans="2:16" ht="15.75" hidden="1" x14ac:dyDescent="0.25">
      <c r="B1779" s="70" t="str">
        <f>B1775</f>
        <v xml:space="preserve">  </v>
      </c>
      <c r="C1779" s="14" t="s">
        <v>106</v>
      </c>
      <c r="E1779" s="86" t="str">
        <f>IFERROR(VLOOKUP(B1779,Calculations!$G$10:$W$448,17,FALSE),0)</f>
        <v xml:space="preserve">  </v>
      </c>
      <c r="F1779" s="86"/>
      <c r="H1779" s="133" t="s">
        <v>34</v>
      </c>
      <c r="I1779" s="133"/>
      <c r="J1779" s="133"/>
      <c r="K1779" s="133"/>
      <c r="M1779" s="14" t="s">
        <v>105</v>
      </c>
      <c r="O1779" s="86" t="str">
        <f>E1779</f>
        <v xml:space="preserve">  </v>
      </c>
      <c r="P1779" s="92"/>
    </row>
    <row r="1780" spans="2:16" ht="15.75" hidden="1" x14ac:dyDescent="0.25">
      <c r="B1780" s="75"/>
      <c r="C1780" s="82"/>
      <c r="D1780" s="76" t="s">
        <v>31</v>
      </c>
      <c r="E1780" s="89"/>
      <c r="F1780" s="89" t="str">
        <f>E1779</f>
        <v xml:space="preserve">  </v>
      </c>
      <c r="G1780" s="76"/>
      <c r="H1780" s="134"/>
      <c r="I1780" s="134"/>
      <c r="J1780" s="134"/>
      <c r="K1780" s="134"/>
      <c r="L1780" s="76"/>
      <c r="M1780" s="82"/>
      <c r="N1780" s="76" t="s">
        <v>31</v>
      </c>
      <c r="O1780" s="89"/>
      <c r="P1780" s="90" t="str">
        <f>O1779</f>
        <v xml:space="preserve">  </v>
      </c>
    </row>
    <row r="1781" spans="2:16" ht="15.75" hidden="1" x14ac:dyDescent="0.25">
      <c r="B1781" s="60" t="str">
        <f>IFERROR(IF(EOMONTH(B1779,1)&gt;Questionnaire!$I$9,"  ",EOMONTH(B1779,1)),"  ")</f>
        <v xml:space="preserve">  </v>
      </c>
      <c r="C1781" s="61" t="s">
        <v>32</v>
      </c>
      <c r="D1781" s="61"/>
      <c r="E1781" s="84">
        <f>IFERROR(-VLOOKUP(B1781,Calculations!$G$10:$N$448,8,FALSE),0)</f>
        <v>0</v>
      </c>
      <c r="F1781" s="84"/>
      <c r="G1781" s="61"/>
      <c r="H1781" s="61" t="s">
        <v>102</v>
      </c>
      <c r="I1781" s="61"/>
      <c r="J1781" s="84">
        <f>K1783</f>
        <v>0</v>
      </c>
      <c r="K1781" s="84"/>
      <c r="L1781" s="61"/>
      <c r="M1781" s="61" t="s">
        <v>102</v>
      </c>
      <c r="N1781" s="68"/>
      <c r="O1781" s="84">
        <f>J1781</f>
        <v>0</v>
      </c>
      <c r="P1781" s="91"/>
    </row>
    <row r="1782" spans="2:16" ht="15.75" hidden="1" x14ac:dyDescent="0.25">
      <c r="B1782" s="74"/>
      <c r="C1782" s="14" t="s">
        <v>33</v>
      </c>
      <c r="E1782" s="86" t="str">
        <f>IFERROR(VLOOKUP(B1781,Calculations!$G$10:$M$448,7,FALSE),0)</f>
        <v xml:space="preserve">  </v>
      </c>
      <c r="F1782" s="86"/>
      <c r="H1782" s="14" t="s">
        <v>35</v>
      </c>
      <c r="J1782" s="86" t="str">
        <f>K1784</f>
        <v xml:space="preserve">  </v>
      </c>
      <c r="K1782" s="86"/>
      <c r="M1782" s="14" t="s">
        <v>94</v>
      </c>
      <c r="N1782" s="73"/>
      <c r="O1782" s="86" t="str">
        <f>J1782</f>
        <v xml:space="preserve">  </v>
      </c>
      <c r="P1782" s="92"/>
    </row>
    <row r="1783" spans="2:16" ht="15.75" hidden="1" x14ac:dyDescent="0.25">
      <c r="B1783" s="74"/>
      <c r="C1783" s="73"/>
      <c r="D1783" s="14" t="s">
        <v>31</v>
      </c>
      <c r="E1783" s="86"/>
      <c r="F1783" s="86">
        <f>IFERROR(E1781+E1782,0)</f>
        <v>0</v>
      </c>
      <c r="H1783" s="73"/>
      <c r="I1783" s="14" t="s">
        <v>32</v>
      </c>
      <c r="J1783" s="86"/>
      <c r="K1783" s="86">
        <f>E1781</f>
        <v>0</v>
      </c>
      <c r="M1783" s="72"/>
      <c r="N1783" s="14" t="s">
        <v>31</v>
      </c>
      <c r="O1783" s="86"/>
      <c r="P1783" s="92">
        <f>F1783</f>
        <v>0</v>
      </c>
    </row>
    <row r="1784" spans="2:16" ht="15.75" hidden="1" x14ac:dyDescent="0.25">
      <c r="B1784" s="74"/>
      <c r="C1784" s="73"/>
      <c r="E1784" s="86"/>
      <c r="F1784" s="86"/>
      <c r="H1784" s="73"/>
      <c r="I1784" s="14" t="s">
        <v>33</v>
      </c>
      <c r="J1784" s="86"/>
      <c r="K1784" s="86" t="str">
        <f>E1782</f>
        <v xml:space="preserve">  </v>
      </c>
      <c r="M1784" s="72"/>
      <c r="N1784" s="73"/>
      <c r="O1784" s="86"/>
      <c r="P1784" s="92"/>
    </row>
    <row r="1785" spans="2:16" ht="15.75" hidden="1" x14ac:dyDescent="0.25">
      <c r="B1785" s="74"/>
      <c r="C1785" s="73"/>
      <c r="E1785" s="86"/>
      <c r="F1785" s="86"/>
      <c r="H1785" s="73"/>
      <c r="J1785" s="86"/>
      <c r="K1785" s="86"/>
      <c r="M1785" s="72"/>
      <c r="N1785" s="73"/>
      <c r="O1785" s="86"/>
      <c r="P1785" s="92"/>
    </row>
    <row r="1786" spans="2:16" ht="15.75" hidden="1" x14ac:dyDescent="0.25">
      <c r="B1786" s="70" t="str">
        <f>B1781</f>
        <v xml:space="preserve">  </v>
      </c>
      <c r="C1786" s="133" t="s">
        <v>34</v>
      </c>
      <c r="D1786" s="133"/>
      <c r="E1786" s="133"/>
      <c r="F1786" s="133"/>
      <c r="H1786" s="14" t="s">
        <v>103</v>
      </c>
      <c r="J1786" s="86" t="str">
        <f>IFERROR(VLOOKUP(B1786,Calculations!$Z$10:$AB$448,3,FALSE),0)</f>
        <v xml:space="preserve">  </v>
      </c>
      <c r="K1786" s="86"/>
      <c r="M1786" s="14" t="s">
        <v>104</v>
      </c>
      <c r="O1786" s="86" t="str">
        <f>J1786</f>
        <v xml:space="preserve">  </v>
      </c>
      <c r="P1786" s="92"/>
    </row>
    <row r="1787" spans="2:16" ht="15.75" hidden="1" x14ac:dyDescent="0.25">
      <c r="B1787" s="74"/>
      <c r="C1787" s="133"/>
      <c r="D1787" s="133"/>
      <c r="E1787" s="133"/>
      <c r="F1787" s="133"/>
      <c r="H1787" s="77"/>
      <c r="I1787" s="14" t="s">
        <v>91</v>
      </c>
      <c r="J1787" s="86"/>
      <c r="K1787" s="86" t="str">
        <f>J1786</f>
        <v xml:space="preserve">  </v>
      </c>
      <c r="M1787" s="77"/>
      <c r="N1787" s="14" t="s">
        <v>91</v>
      </c>
      <c r="O1787" s="86"/>
      <c r="P1787" s="92" t="str">
        <f>O1786</f>
        <v xml:space="preserve">  </v>
      </c>
    </row>
    <row r="1788" spans="2:16" ht="15.75" hidden="1" x14ac:dyDescent="0.25">
      <c r="B1788" s="74"/>
      <c r="C1788" s="133"/>
      <c r="D1788" s="133"/>
      <c r="E1788" s="133"/>
      <c r="F1788" s="133"/>
      <c r="H1788" s="77"/>
      <c r="J1788" s="86"/>
      <c r="K1788" s="86"/>
      <c r="M1788" s="77"/>
      <c r="O1788" s="86"/>
      <c r="P1788" s="92"/>
    </row>
    <row r="1789" spans="2:16" ht="15.75" hidden="1" x14ac:dyDescent="0.25">
      <c r="B1789" s="74"/>
      <c r="C1789" s="81"/>
      <c r="D1789" s="81"/>
      <c r="E1789" s="81"/>
      <c r="F1789" s="81"/>
      <c r="H1789" s="77"/>
      <c r="J1789" s="86"/>
      <c r="K1789" s="86"/>
      <c r="M1789" s="77"/>
      <c r="O1789" s="86"/>
      <c r="P1789" s="92"/>
    </row>
    <row r="1790" spans="2:16" ht="15.75" hidden="1" x14ac:dyDescent="0.25">
      <c r="B1790" s="70" t="str">
        <f>B1786</f>
        <v xml:space="preserve">  </v>
      </c>
      <c r="C1790" s="14" t="s">
        <v>106</v>
      </c>
      <c r="E1790" s="86" t="str">
        <f>IFERROR(VLOOKUP(B1790,Calculations!$G$10:$W$448,17,FALSE),0)</f>
        <v xml:space="preserve">  </v>
      </c>
      <c r="F1790" s="86"/>
      <c r="H1790" s="133" t="s">
        <v>34</v>
      </c>
      <c r="I1790" s="133"/>
      <c r="J1790" s="133"/>
      <c r="K1790" s="133"/>
      <c r="M1790" s="14" t="s">
        <v>105</v>
      </c>
      <c r="O1790" s="86" t="str">
        <f>E1790</f>
        <v xml:space="preserve">  </v>
      </c>
      <c r="P1790" s="92"/>
    </row>
    <row r="1791" spans="2:16" ht="15.75" hidden="1" x14ac:dyDescent="0.25">
      <c r="B1791" s="75"/>
      <c r="C1791" s="82"/>
      <c r="D1791" s="76" t="s">
        <v>31</v>
      </c>
      <c r="E1791" s="89"/>
      <c r="F1791" s="89" t="str">
        <f>E1790</f>
        <v xml:space="preserve">  </v>
      </c>
      <c r="G1791" s="76"/>
      <c r="H1791" s="134"/>
      <c r="I1791" s="134"/>
      <c r="J1791" s="134"/>
      <c r="K1791" s="134"/>
      <c r="L1791" s="76"/>
      <c r="M1791" s="82"/>
      <c r="N1791" s="76" t="s">
        <v>31</v>
      </c>
      <c r="O1791" s="89"/>
      <c r="P1791" s="90" t="str">
        <f>O1790</f>
        <v xml:space="preserve">  </v>
      </c>
    </row>
    <row r="1792" spans="2:16" ht="15.75" hidden="1" x14ac:dyDescent="0.25">
      <c r="B1792" s="60" t="str">
        <f>IFERROR(IF(EOMONTH(B1790,1)&gt;Questionnaire!$I$9,"  ",EOMONTH(B1790,1)),"  ")</f>
        <v xml:space="preserve">  </v>
      </c>
      <c r="C1792" s="61" t="s">
        <v>32</v>
      </c>
      <c r="D1792" s="61"/>
      <c r="E1792" s="84">
        <f>IFERROR(-VLOOKUP(B1792,Calculations!$G$10:$N$448,8,FALSE),0)</f>
        <v>0</v>
      </c>
      <c r="F1792" s="84"/>
      <c r="G1792" s="61"/>
      <c r="H1792" s="61" t="s">
        <v>102</v>
      </c>
      <c r="I1792" s="61"/>
      <c r="J1792" s="84">
        <f>K1794</f>
        <v>0</v>
      </c>
      <c r="K1792" s="84"/>
      <c r="L1792" s="61"/>
      <c r="M1792" s="61" t="s">
        <v>102</v>
      </c>
      <c r="N1792" s="68"/>
      <c r="O1792" s="84">
        <f>J1792</f>
        <v>0</v>
      </c>
      <c r="P1792" s="91"/>
    </row>
    <row r="1793" spans="2:16" ht="15.75" hidden="1" x14ac:dyDescent="0.25">
      <c r="B1793" s="74"/>
      <c r="C1793" s="14" t="s">
        <v>33</v>
      </c>
      <c r="E1793" s="86" t="str">
        <f>IFERROR(VLOOKUP(B1792,Calculations!$G$10:$M$448,7,FALSE),0)</f>
        <v xml:space="preserve">  </v>
      </c>
      <c r="F1793" s="86"/>
      <c r="H1793" s="14" t="s">
        <v>35</v>
      </c>
      <c r="J1793" s="86" t="str">
        <f>K1795</f>
        <v xml:space="preserve">  </v>
      </c>
      <c r="K1793" s="86"/>
      <c r="M1793" s="14" t="s">
        <v>94</v>
      </c>
      <c r="N1793" s="73"/>
      <c r="O1793" s="86" t="str">
        <f>J1793</f>
        <v xml:space="preserve">  </v>
      </c>
      <c r="P1793" s="92"/>
    </row>
    <row r="1794" spans="2:16" ht="15.75" hidden="1" x14ac:dyDescent="0.25">
      <c r="B1794" s="74"/>
      <c r="C1794" s="73"/>
      <c r="D1794" s="14" t="s">
        <v>31</v>
      </c>
      <c r="E1794" s="86"/>
      <c r="F1794" s="86">
        <f>IFERROR(E1792+E1793,0)</f>
        <v>0</v>
      </c>
      <c r="H1794" s="73"/>
      <c r="I1794" s="14" t="s">
        <v>32</v>
      </c>
      <c r="J1794" s="86"/>
      <c r="K1794" s="86">
        <f>E1792</f>
        <v>0</v>
      </c>
      <c r="M1794" s="72"/>
      <c r="N1794" s="14" t="s">
        <v>31</v>
      </c>
      <c r="O1794" s="86"/>
      <c r="P1794" s="92">
        <f>F1794</f>
        <v>0</v>
      </c>
    </row>
    <row r="1795" spans="2:16" ht="15.75" hidden="1" x14ac:dyDescent="0.25">
      <c r="B1795" s="74"/>
      <c r="C1795" s="73"/>
      <c r="E1795" s="86"/>
      <c r="F1795" s="86"/>
      <c r="H1795" s="73"/>
      <c r="I1795" s="14" t="s">
        <v>33</v>
      </c>
      <c r="J1795" s="86"/>
      <c r="K1795" s="86" t="str">
        <f>E1793</f>
        <v xml:space="preserve">  </v>
      </c>
      <c r="M1795" s="72"/>
      <c r="N1795" s="73"/>
      <c r="O1795" s="86"/>
      <c r="P1795" s="92"/>
    </row>
    <row r="1796" spans="2:16" ht="15.75" hidden="1" x14ac:dyDescent="0.25">
      <c r="B1796" s="74"/>
      <c r="C1796" s="73"/>
      <c r="E1796" s="86"/>
      <c r="F1796" s="86"/>
      <c r="H1796" s="73"/>
      <c r="J1796" s="86"/>
      <c r="K1796" s="86"/>
      <c r="M1796" s="72"/>
      <c r="N1796" s="73"/>
      <c r="O1796" s="86"/>
      <c r="P1796" s="92"/>
    </row>
    <row r="1797" spans="2:16" ht="15.75" hidden="1" x14ac:dyDescent="0.25">
      <c r="B1797" s="70" t="str">
        <f>B1792</f>
        <v xml:space="preserve">  </v>
      </c>
      <c r="C1797" s="133" t="s">
        <v>34</v>
      </c>
      <c r="D1797" s="133"/>
      <c r="E1797" s="133"/>
      <c r="F1797" s="133"/>
      <c r="H1797" s="14" t="s">
        <v>103</v>
      </c>
      <c r="J1797" s="86" t="str">
        <f>IFERROR(VLOOKUP(B1797,Calculations!$Z$10:$AB$448,3,FALSE),0)</f>
        <v xml:space="preserve">  </v>
      </c>
      <c r="K1797" s="86"/>
      <c r="M1797" s="14" t="s">
        <v>104</v>
      </c>
      <c r="O1797" s="86" t="str">
        <f>J1797</f>
        <v xml:space="preserve">  </v>
      </c>
      <c r="P1797" s="92"/>
    </row>
    <row r="1798" spans="2:16" ht="15.75" hidden="1" x14ac:dyDescent="0.25">
      <c r="B1798" s="74"/>
      <c r="C1798" s="133"/>
      <c r="D1798" s="133"/>
      <c r="E1798" s="133"/>
      <c r="F1798" s="133"/>
      <c r="H1798" s="77"/>
      <c r="I1798" s="14" t="s">
        <v>91</v>
      </c>
      <c r="J1798" s="86"/>
      <c r="K1798" s="86" t="str">
        <f>J1797</f>
        <v xml:space="preserve">  </v>
      </c>
      <c r="M1798" s="77"/>
      <c r="N1798" s="14" t="s">
        <v>91</v>
      </c>
      <c r="O1798" s="86"/>
      <c r="P1798" s="92" t="str">
        <f>O1797</f>
        <v xml:space="preserve">  </v>
      </c>
    </row>
    <row r="1799" spans="2:16" ht="15.75" hidden="1" x14ac:dyDescent="0.25">
      <c r="B1799" s="74"/>
      <c r="C1799" s="133"/>
      <c r="D1799" s="133"/>
      <c r="E1799" s="133"/>
      <c r="F1799" s="133"/>
      <c r="H1799" s="77"/>
      <c r="J1799" s="86"/>
      <c r="K1799" s="86"/>
      <c r="M1799" s="77"/>
      <c r="O1799" s="86"/>
      <c r="P1799" s="92"/>
    </row>
    <row r="1800" spans="2:16" ht="15.75" hidden="1" x14ac:dyDescent="0.25">
      <c r="B1800" s="74"/>
      <c r="C1800" s="81"/>
      <c r="D1800" s="81"/>
      <c r="E1800" s="81"/>
      <c r="F1800" s="81"/>
      <c r="H1800" s="77"/>
      <c r="J1800" s="86"/>
      <c r="K1800" s="86"/>
      <c r="M1800" s="77"/>
      <c r="O1800" s="86"/>
      <c r="P1800" s="92"/>
    </row>
    <row r="1801" spans="2:16" ht="15.75" hidden="1" x14ac:dyDescent="0.25">
      <c r="B1801" s="70" t="str">
        <f>B1797</f>
        <v xml:space="preserve">  </v>
      </c>
      <c r="C1801" s="14" t="s">
        <v>106</v>
      </c>
      <c r="E1801" s="86" t="str">
        <f>IFERROR(VLOOKUP(B1801,Calculations!$G$10:$W$448,17,FALSE),0)</f>
        <v xml:space="preserve">  </v>
      </c>
      <c r="F1801" s="86"/>
      <c r="H1801" s="133" t="s">
        <v>34</v>
      </c>
      <c r="I1801" s="133"/>
      <c r="J1801" s="133"/>
      <c r="K1801" s="133"/>
      <c r="M1801" s="14" t="s">
        <v>105</v>
      </c>
      <c r="O1801" s="86" t="str">
        <f>E1801</f>
        <v xml:space="preserve">  </v>
      </c>
      <c r="P1801" s="92"/>
    </row>
    <row r="1802" spans="2:16" ht="15.75" hidden="1" x14ac:dyDescent="0.25">
      <c r="B1802" s="75"/>
      <c r="C1802" s="82"/>
      <c r="D1802" s="76" t="s">
        <v>31</v>
      </c>
      <c r="E1802" s="89"/>
      <c r="F1802" s="89" t="str">
        <f>E1801</f>
        <v xml:space="preserve">  </v>
      </c>
      <c r="G1802" s="76"/>
      <c r="H1802" s="134"/>
      <c r="I1802" s="134"/>
      <c r="J1802" s="134"/>
      <c r="K1802" s="134"/>
      <c r="L1802" s="76"/>
      <c r="M1802" s="82"/>
      <c r="N1802" s="76" t="s">
        <v>31</v>
      </c>
      <c r="O1802" s="89"/>
      <c r="P1802" s="90" t="str">
        <f>O1801</f>
        <v xml:space="preserve">  </v>
      </c>
    </row>
    <row r="1803" spans="2:16" ht="15.75" hidden="1" x14ac:dyDescent="0.25">
      <c r="B1803" s="60" t="str">
        <f>IFERROR(IF(EOMONTH(B1801,1)&gt;Questionnaire!$I$9,"  ",EOMONTH(B1801,1)),"  ")</f>
        <v xml:space="preserve">  </v>
      </c>
      <c r="C1803" s="61" t="s">
        <v>32</v>
      </c>
      <c r="D1803" s="61"/>
      <c r="E1803" s="84">
        <f>IFERROR(-VLOOKUP(B1803,Calculations!$G$10:$N$448,8,FALSE),0)</f>
        <v>0</v>
      </c>
      <c r="F1803" s="84"/>
      <c r="G1803" s="61"/>
      <c r="H1803" s="61" t="s">
        <v>102</v>
      </c>
      <c r="I1803" s="61"/>
      <c r="J1803" s="84">
        <f>K1805</f>
        <v>0</v>
      </c>
      <c r="K1803" s="84"/>
      <c r="L1803" s="61"/>
      <c r="M1803" s="61" t="s">
        <v>102</v>
      </c>
      <c r="N1803" s="68"/>
      <c r="O1803" s="84">
        <f>J1803</f>
        <v>0</v>
      </c>
      <c r="P1803" s="91"/>
    </row>
    <row r="1804" spans="2:16" ht="15.75" hidden="1" x14ac:dyDescent="0.25">
      <c r="B1804" s="74"/>
      <c r="C1804" s="14" t="s">
        <v>33</v>
      </c>
      <c r="E1804" s="86" t="str">
        <f>IFERROR(VLOOKUP(B1803,Calculations!$G$10:$M$448,7,FALSE),0)</f>
        <v xml:space="preserve">  </v>
      </c>
      <c r="F1804" s="86"/>
      <c r="H1804" s="14" t="s">
        <v>35</v>
      </c>
      <c r="J1804" s="86" t="str">
        <f>K1806</f>
        <v xml:space="preserve">  </v>
      </c>
      <c r="K1804" s="86"/>
      <c r="M1804" s="14" t="s">
        <v>94</v>
      </c>
      <c r="N1804" s="73"/>
      <c r="O1804" s="86" t="str">
        <f>J1804</f>
        <v xml:space="preserve">  </v>
      </c>
      <c r="P1804" s="92"/>
    </row>
    <row r="1805" spans="2:16" ht="15.75" hidden="1" x14ac:dyDescent="0.25">
      <c r="B1805" s="74"/>
      <c r="C1805" s="73"/>
      <c r="D1805" s="14" t="s">
        <v>31</v>
      </c>
      <c r="E1805" s="86"/>
      <c r="F1805" s="86">
        <f>IFERROR(E1803+E1804,0)</f>
        <v>0</v>
      </c>
      <c r="H1805" s="73"/>
      <c r="I1805" s="14" t="s">
        <v>32</v>
      </c>
      <c r="J1805" s="86"/>
      <c r="K1805" s="86">
        <f>E1803</f>
        <v>0</v>
      </c>
      <c r="M1805" s="72"/>
      <c r="N1805" s="14" t="s">
        <v>31</v>
      </c>
      <c r="O1805" s="86"/>
      <c r="P1805" s="92">
        <f>F1805</f>
        <v>0</v>
      </c>
    </row>
    <row r="1806" spans="2:16" ht="15.75" hidden="1" x14ac:dyDescent="0.25">
      <c r="B1806" s="74"/>
      <c r="C1806" s="73"/>
      <c r="E1806" s="86"/>
      <c r="F1806" s="86"/>
      <c r="H1806" s="73"/>
      <c r="I1806" s="14" t="s">
        <v>33</v>
      </c>
      <c r="J1806" s="86"/>
      <c r="K1806" s="86" t="str">
        <f>E1804</f>
        <v xml:space="preserve">  </v>
      </c>
      <c r="M1806" s="72"/>
      <c r="N1806" s="73"/>
      <c r="O1806" s="86"/>
      <c r="P1806" s="92"/>
    </row>
    <row r="1807" spans="2:16" ht="15.75" hidden="1" x14ac:dyDescent="0.25">
      <c r="B1807" s="74"/>
      <c r="C1807" s="73"/>
      <c r="E1807" s="86"/>
      <c r="F1807" s="86"/>
      <c r="H1807" s="73"/>
      <c r="J1807" s="86"/>
      <c r="K1807" s="86"/>
      <c r="M1807" s="72"/>
      <c r="N1807" s="73"/>
      <c r="O1807" s="86"/>
      <c r="P1807" s="92"/>
    </row>
    <row r="1808" spans="2:16" ht="15.75" hidden="1" x14ac:dyDescent="0.25">
      <c r="B1808" s="70" t="str">
        <f>B1803</f>
        <v xml:space="preserve">  </v>
      </c>
      <c r="C1808" s="133" t="s">
        <v>34</v>
      </c>
      <c r="D1808" s="133"/>
      <c r="E1808" s="133"/>
      <c r="F1808" s="133"/>
      <c r="H1808" s="14" t="s">
        <v>103</v>
      </c>
      <c r="J1808" s="86" t="str">
        <f>IFERROR(VLOOKUP(B1808,Calculations!$Z$10:$AB$448,3,FALSE),0)</f>
        <v xml:space="preserve">  </v>
      </c>
      <c r="K1808" s="86"/>
      <c r="M1808" s="14" t="s">
        <v>104</v>
      </c>
      <c r="O1808" s="86" t="str">
        <f>J1808</f>
        <v xml:space="preserve">  </v>
      </c>
      <c r="P1808" s="92"/>
    </row>
    <row r="1809" spans="2:16" ht="15.75" hidden="1" x14ac:dyDescent="0.25">
      <c r="B1809" s="74"/>
      <c r="C1809" s="133"/>
      <c r="D1809" s="133"/>
      <c r="E1809" s="133"/>
      <c r="F1809" s="133"/>
      <c r="H1809" s="77"/>
      <c r="I1809" s="14" t="s">
        <v>91</v>
      </c>
      <c r="J1809" s="86"/>
      <c r="K1809" s="86" t="str">
        <f>J1808</f>
        <v xml:space="preserve">  </v>
      </c>
      <c r="M1809" s="77"/>
      <c r="N1809" s="14" t="s">
        <v>91</v>
      </c>
      <c r="O1809" s="86"/>
      <c r="P1809" s="92" t="str">
        <f>O1808</f>
        <v xml:space="preserve">  </v>
      </c>
    </row>
    <row r="1810" spans="2:16" ht="15.75" hidden="1" x14ac:dyDescent="0.25">
      <c r="B1810" s="74"/>
      <c r="C1810" s="133"/>
      <c r="D1810" s="133"/>
      <c r="E1810" s="133"/>
      <c r="F1810" s="133"/>
      <c r="H1810" s="77"/>
      <c r="J1810" s="86"/>
      <c r="K1810" s="86"/>
      <c r="M1810" s="77"/>
      <c r="O1810" s="86"/>
      <c r="P1810" s="92"/>
    </row>
    <row r="1811" spans="2:16" ht="15.75" hidden="1" x14ac:dyDescent="0.25">
      <c r="B1811" s="74"/>
      <c r="C1811" s="81"/>
      <c r="D1811" s="81"/>
      <c r="E1811" s="81"/>
      <c r="F1811" s="81"/>
      <c r="H1811" s="77"/>
      <c r="J1811" s="86"/>
      <c r="K1811" s="86"/>
      <c r="M1811" s="77"/>
      <c r="O1811" s="86"/>
      <c r="P1811" s="92"/>
    </row>
    <row r="1812" spans="2:16" ht="15.75" hidden="1" x14ac:dyDescent="0.25">
      <c r="B1812" s="70" t="str">
        <f>B1808</f>
        <v xml:space="preserve">  </v>
      </c>
      <c r="C1812" s="14" t="s">
        <v>106</v>
      </c>
      <c r="E1812" s="86" t="str">
        <f>IFERROR(VLOOKUP(B1812,Calculations!$G$10:$W$448,17,FALSE),0)</f>
        <v xml:space="preserve">  </v>
      </c>
      <c r="F1812" s="86"/>
      <c r="H1812" s="133" t="s">
        <v>34</v>
      </c>
      <c r="I1812" s="133"/>
      <c r="J1812" s="133"/>
      <c r="K1812" s="133"/>
      <c r="M1812" s="14" t="s">
        <v>105</v>
      </c>
      <c r="O1812" s="86" t="str">
        <f>E1812</f>
        <v xml:space="preserve">  </v>
      </c>
      <c r="P1812" s="92"/>
    </row>
    <row r="1813" spans="2:16" ht="15.75" hidden="1" x14ac:dyDescent="0.25">
      <c r="B1813" s="75"/>
      <c r="C1813" s="82"/>
      <c r="D1813" s="76" t="s">
        <v>31</v>
      </c>
      <c r="E1813" s="89"/>
      <c r="F1813" s="89" t="str">
        <f>E1812</f>
        <v xml:space="preserve">  </v>
      </c>
      <c r="G1813" s="76"/>
      <c r="H1813" s="134"/>
      <c r="I1813" s="134"/>
      <c r="J1813" s="134"/>
      <c r="K1813" s="134"/>
      <c r="L1813" s="76"/>
      <c r="M1813" s="82"/>
      <c r="N1813" s="76" t="s">
        <v>31</v>
      </c>
      <c r="O1813" s="89"/>
      <c r="P1813" s="90" t="str">
        <f>O1812</f>
        <v xml:space="preserve">  </v>
      </c>
    </row>
    <row r="1814" spans="2:16" ht="15.75" hidden="1" x14ac:dyDescent="0.25">
      <c r="B1814" s="60" t="str">
        <f>IFERROR(IF(EOMONTH(B1812,1)&gt;Questionnaire!$I$9,"  ",EOMONTH(B1812,1)),"  ")</f>
        <v xml:space="preserve">  </v>
      </c>
      <c r="C1814" s="61" t="s">
        <v>32</v>
      </c>
      <c r="D1814" s="61"/>
      <c r="E1814" s="84">
        <f>IFERROR(-VLOOKUP(B1814,Calculations!$G$10:$N$448,8,FALSE),0)</f>
        <v>0</v>
      </c>
      <c r="F1814" s="84"/>
      <c r="G1814" s="61"/>
      <c r="H1814" s="61" t="s">
        <v>102</v>
      </c>
      <c r="I1814" s="61"/>
      <c r="J1814" s="84">
        <f>K1816</f>
        <v>0</v>
      </c>
      <c r="K1814" s="84"/>
      <c r="L1814" s="61"/>
      <c r="M1814" s="61" t="s">
        <v>102</v>
      </c>
      <c r="N1814" s="68"/>
      <c r="O1814" s="84">
        <f>J1814</f>
        <v>0</v>
      </c>
      <c r="P1814" s="91"/>
    </row>
    <row r="1815" spans="2:16" ht="15.75" hidden="1" x14ac:dyDescent="0.25">
      <c r="B1815" s="74"/>
      <c r="C1815" s="14" t="s">
        <v>33</v>
      </c>
      <c r="E1815" s="86" t="str">
        <f>IFERROR(VLOOKUP(B1814,Calculations!$G$10:$M$448,7,FALSE),0)</f>
        <v xml:space="preserve">  </v>
      </c>
      <c r="F1815" s="86"/>
      <c r="H1815" s="14" t="s">
        <v>35</v>
      </c>
      <c r="J1815" s="86" t="str">
        <f>K1817</f>
        <v xml:space="preserve">  </v>
      </c>
      <c r="K1815" s="86"/>
      <c r="M1815" s="14" t="s">
        <v>94</v>
      </c>
      <c r="N1815" s="73"/>
      <c r="O1815" s="86" t="str">
        <f>J1815</f>
        <v xml:space="preserve">  </v>
      </c>
      <c r="P1815" s="92"/>
    </row>
    <row r="1816" spans="2:16" ht="15.75" hidden="1" x14ac:dyDescent="0.25">
      <c r="B1816" s="74"/>
      <c r="C1816" s="73"/>
      <c r="D1816" s="14" t="s">
        <v>31</v>
      </c>
      <c r="E1816" s="86"/>
      <c r="F1816" s="86">
        <f>IFERROR(E1814+E1815,0)</f>
        <v>0</v>
      </c>
      <c r="H1816" s="73"/>
      <c r="I1816" s="14" t="s">
        <v>32</v>
      </c>
      <c r="J1816" s="86"/>
      <c r="K1816" s="86">
        <f>E1814</f>
        <v>0</v>
      </c>
      <c r="M1816" s="72"/>
      <c r="N1816" s="14" t="s">
        <v>31</v>
      </c>
      <c r="O1816" s="86"/>
      <c r="P1816" s="92">
        <f>F1816</f>
        <v>0</v>
      </c>
    </row>
    <row r="1817" spans="2:16" ht="15.75" hidden="1" x14ac:dyDescent="0.25">
      <c r="B1817" s="74"/>
      <c r="C1817" s="73"/>
      <c r="E1817" s="86"/>
      <c r="F1817" s="86"/>
      <c r="H1817" s="73"/>
      <c r="I1817" s="14" t="s">
        <v>33</v>
      </c>
      <c r="J1817" s="86"/>
      <c r="K1817" s="86" t="str">
        <f>E1815</f>
        <v xml:space="preserve">  </v>
      </c>
      <c r="M1817" s="72"/>
      <c r="N1817" s="73"/>
      <c r="O1817" s="86"/>
      <c r="P1817" s="92"/>
    </row>
    <row r="1818" spans="2:16" ht="15.75" hidden="1" x14ac:dyDescent="0.25">
      <c r="B1818" s="74"/>
      <c r="C1818" s="73"/>
      <c r="E1818" s="86"/>
      <c r="F1818" s="86"/>
      <c r="H1818" s="73"/>
      <c r="J1818" s="86"/>
      <c r="K1818" s="86"/>
      <c r="M1818" s="72"/>
      <c r="N1818" s="73"/>
      <c r="O1818" s="86"/>
      <c r="P1818" s="92"/>
    </row>
    <row r="1819" spans="2:16" ht="15.75" hidden="1" x14ac:dyDescent="0.25">
      <c r="B1819" s="70" t="str">
        <f>B1814</f>
        <v xml:space="preserve">  </v>
      </c>
      <c r="C1819" s="133" t="s">
        <v>34</v>
      </c>
      <c r="D1819" s="133"/>
      <c r="E1819" s="133"/>
      <c r="F1819" s="133"/>
      <c r="H1819" s="14" t="s">
        <v>103</v>
      </c>
      <c r="J1819" s="86" t="str">
        <f>IFERROR(VLOOKUP(B1819,Calculations!$Z$10:$AB$448,3,FALSE),0)</f>
        <v xml:space="preserve">  </v>
      </c>
      <c r="K1819" s="86"/>
      <c r="M1819" s="14" t="s">
        <v>104</v>
      </c>
      <c r="O1819" s="86" t="str">
        <f>J1819</f>
        <v xml:space="preserve">  </v>
      </c>
      <c r="P1819" s="92"/>
    </row>
    <row r="1820" spans="2:16" ht="15.75" hidden="1" x14ac:dyDescent="0.25">
      <c r="B1820" s="74"/>
      <c r="C1820" s="133"/>
      <c r="D1820" s="133"/>
      <c r="E1820" s="133"/>
      <c r="F1820" s="133"/>
      <c r="H1820" s="77"/>
      <c r="I1820" s="14" t="s">
        <v>91</v>
      </c>
      <c r="J1820" s="86"/>
      <c r="K1820" s="86" t="str">
        <f>J1819</f>
        <v xml:space="preserve">  </v>
      </c>
      <c r="M1820" s="77"/>
      <c r="N1820" s="14" t="s">
        <v>91</v>
      </c>
      <c r="O1820" s="86"/>
      <c r="P1820" s="92" t="str">
        <f>O1819</f>
        <v xml:space="preserve">  </v>
      </c>
    </row>
    <row r="1821" spans="2:16" ht="15.75" hidden="1" x14ac:dyDescent="0.25">
      <c r="B1821" s="74"/>
      <c r="C1821" s="133"/>
      <c r="D1821" s="133"/>
      <c r="E1821" s="133"/>
      <c r="F1821" s="133"/>
      <c r="H1821" s="77"/>
      <c r="J1821" s="86"/>
      <c r="K1821" s="86"/>
      <c r="M1821" s="77"/>
      <c r="O1821" s="86"/>
      <c r="P1821" s="92"/>
    </row>
    <row r="1822" spans="2:16" ht="15.75" hidden="1" x14ac:dyDescent="0.25">
      <c r="B1822" s="74"/>
      <c r="C1822" s="81"/>
      <c r="D1822" s="81"/>
      <c r="E1822" s="81"/>
      <c r="F1822" s="81"/>
      <c r="H1822" s="77"/>
      <c r="J1822" s="86"/>
      <c r="K1822" s="86"/>
      <c r="M1822" s="77"/>
      <c r="O1822" s="86"/>
      <c r="P1822" s="92"/>
    </row>
    <row r="1823" spans="2:16" ht="15.75" hidden="1" x14ac:dyDescent="0.25">
      <c r="B1823" s="70" t="str">
        <f>B1819</f>
        <v xml:space="preserve">  </v>
      </c>
      <c r="C1823" s="14" t="s">
        <v>106</v>
      </c>
      <c r="E1823" s="86" t="str">
        <f>IFERROR(VLOOKUP(B1823,Calculations!$G$10:$W$448,17,FALSE),0)</f>
        <v xml:space="preserve">  </v>
      </c>
      <c r="F1823" s="86"/>
      <c r="H1823" s="133" t="s">
        <v>34</v>
      </c>
      <c r="I1823" s="133"/>
      <c r="J1823" s="133"/>
      <c r="K1823" s="133"/>
      <c r="M1823" s="14" t="s">
        <v>105</v>
      </c>
      <c r="O1823" s="86" t="str">
        <f>E1823</f>
        <v xml:space="preserve">  </v>
      </c>
      <c r="P1823" s="92"/>
    </row>
    <row r="1824" spans="2:16" ht="15.75" hidden="1" x14ac:dyDescent="0.25">
      <c r="B1824" s="75"/>
      <c r="C1824" s="82"/>
      <c r="D1824" s="76" t="s">
        <v>31</v>
      </c>
      <c r="E1824" s="89"/>
      <c r="F1824" s="89" t="str">
        <f>E1823</f>
        <v xml:space="preserve">  </v>
      </c>
      <c r="G1824" s="76"/>
      <c r="H1824" s="134"/>
      <c r="I1824" s="134"/>
      <c r="J1824" s="134"/>
      <c r="K1824" s="134"/>
      <c r="L1824" s="76"/>
      <c r="M1824" s="82"/>
      <c r="N1824" s="76" t="s">
        <v>31</v>
      </c>
      <c r="O1824" s="89"/>
      <c r="P1824" s="90" t="str">
        <f>O1823</f>
        <v xml:space="preserve">  </v>
      </c>
    </row>
    <row r="1825" spans="2:16" ht="15.75" hidden="1" x14ac:dyDescent="0.25">
      <c r="B1825" s="60" t="str">
        <f>IFERROR(IF(EOMONTH(B1823,1)&gt;Questionnaire!$I$9,"  ",EOMONTH(B1823,1)),"  ")</f>
        <v xml:space="preserve">  </v>
      </c>
      <c r="C1825" s="61" t="s">
        <v>32</v>
      </c>
      <c r="D1825" s="61"/>
      <c r="E1825" s="84">
        <f>IFERROR(-VLOOKUP(B1825,Calculations!$G$10:$N$448,8,FALSE),0)</f>
        <v>0</v>
      </c>
      <c r="F1825" s="84"/>
      <c r="G1825" s="61"/>
      <c r="H1825" s="61" t="s">
        <v>102</v>
      </c>
      <c r="I1825" s="61"/>
      <c r="J1825" s="84">
        <f>K1827</f>
        <v>0</v>
      </c>
      <c r="K1825" s="84"/>
      <c r="L1825" s="61"/>
      <c r="M1825" s="61" t="s">
        <v>102</v>
      </c>
      <c r="N1825" s="68"/>
      <c r="O1825" s="84">
        <f>J1825</f>
        <v>0</v>
      </c>
      <c r="P1825" s="91"/>
    </row>
    <row r="1826" spans="2:16" ht="15.75" hidden="1" x14ac:dyDescent="0.25">
      <c r="B1826" s="74"/>
      <c r="C1826" s="14" t="s">
        <v>33</v>
      </c>
      <c r="E1826" s="86" t="str">
        <f>IFERROR(VLOOKUP(B1825,Calculations!$G$10:$M$448,7,FALSE),0)</f>
        <v xml:space="preserve">  </v>
      </c>
      <c r="F1826" s="86"/>
      <c r="H1826" s="14" t="s">
        <v>35</v>
      </c>
      <c r="J1826" s="86" t="str">
        <f>K1828</f>
        <v xml:space="preserve">  </v>
      </c>
      <c r="K1826" s="86"/>
      <c r="M1826" s="14" t="s">
        <v>94</v>
      </c>
      <c r="N1826" s="73"/>
      <c r="O1826" s="86" t="str">
        <f>J1826</f>
        <v xml:space="preserve">  </v>
      </c>
      <c r="P1826" s="92"/>
    </row>
    <row r="1827" spans="2:16" ht="15.75" hidden="1" x14ac:dyDescent="0.25">
      <c r="B1827" s="74"/>
      <c r="C1827" s="73"/>
      <c r="D1827" s="14" t="s">
        <v>31</v>
      </c>
      <c r="E1827" s="86"/>
      <c r="F1827" s="86">
        <f>IFERROR(E1825+E1826,0)</f>
        <v>0</v>
      </c>
      <c r="H1827" s="73"/>
      <c r="I1827" s="14" t="s">
        <v>32</v>
      </c>
      <c r="J1827" s="86"/>
      <c r="K1827" s="86">
        <f>E1825</f>
        <v>0</v>
      </c>
      <c r="M1827" s="72"/>
      <c r="N1827" s="14" t="s">
        <v>31</v>
      </c>
      <c r="O1827" s="86"/>
      <c r="P1827" s="92">
        <f>F1827</f>
        <v>0</v>
      </c>
    </row>
    <row r="1828" spans="2:16" ht="15.75" hidden="1" x14ac:dyDescent="0.25">
      <c r="B1828" s="74"/>
      <c r="C1828" s="73"/>
      <c r="E1828" s="86"/>
      <c r="F1828" s="86"/>
      <c r="H1828" s="73"/>
      <c r="I1828" s="14" t="s">
        <v>33</v>
      </c>
      <c r="J1828" s="86"/>
      <c r="K1828" s="86" t="str">
        <f>E1826</f>
        <v xml:space="preserve">  </v>
      </c>
      <c r="M1828" s="72"/>
      <c r="N1828" s="73"/>
      <c r="O1828" s="86"/>
      <c r="P1828" s="92"/>
    </row>
    <row r="1829" spans="2:16" ht="15.75" hidden="1" x14ac:dyDescent="0.25">
      <c r="B1829" s="74"/>
      <c r="C1829" s="73"/>
      <c r="E1829" s="86"/>
      <c r="F1829" s="86"/>
      <c r="H1829" s="73"/>
      <c r="J1829" s="86"/>
      <c r="K1829" s="86"/>
      <c r="M1829" s="72"/>
      <c r="N1829" s="73"/>
      <c r="O1829" s="86"/>
      <c r="P1829" s="92"/>
    </row>
    <row r="1830" spans="2:16" ht="15.75" hidden="1" x14ac:dyDescent="0.25">
      <c r="B1830" s="70" t="str">
        <f>B1825</f>
        <v xml:space="preserve">  </v>
      </c>
      <c r="C1830" s="133" t="s">
        <v>34</v>
      </c>
      <c r="D1830" s="133"/>
      <c r="E1830" s="133"/>
      <c r="F1830" s="133"/>
      <c r="H1830" s="14" t="s">
        <v>103</v>
      </c>
      <c r="J1830" s="86" t="str">
        <f>IFERROR(VLOOKUP(B1830,Calculations!$Z$10:$AB$448,3,FALSE),0)</f>
        <v xml:space="preserve">  </v>
      </c>
      <c r="K1830" s="86"/>
      <c r="M1830" s="14" t="s">
        <v>104</v>
      </c>
      <c r="O1830" s="86" t="str">
        <f>J1830</f>
        <v xml:space="preserve">  </v>
      </c>
      <c r="P1830" s="92"/>
    </row>
    <row r="1831" spans="2:16" ht="15.75" hidden="1" x14ac:dyDescent="0.25">
      <c r="B1831" s="74"/>
      <c r="C1831" s="133"/>
      <c r="D1831" s="133"/>
      <c r="E1831" s="133"/>
      <c r="F1831" s="133"/>
      <c r="H1831" s="77"/>
      <c r="I1831" s="14" t="s">
        <v>91</v>
      </c>
      <c r="J1831" s="86"/>
      <c r="K1831" s="86" t="str">
        <f>J1830</f>
        <v xml:space="preserve">  </v>
      </c>
      <c r="M1831" s="77"/>
      <c r="N1831" s="14" t="s">
        <v>91</v>
      </c>
      <c r="O1831" s="86"/>
      <c r="P1831" s="92" t="str">
        <f>O1830</f>
        <v xml:space="preserve">  </v>
      </c>
    </row>
    <row r="1832" spans="2:16" ht="15.75" hidden="1" x14ac:dyDescent="0.25">
      <c r="B1832" s="74"/>
      <c r="C1832" s="133"/>
      <c r="D1832" s="133"/>
      <c r="E1832" s="133"/>
      <c r="F1832" s="133"/>
      <c r="H1832" s="77"/>
      <c r="J1832" s="86"/>
      <c r="K1832" s="86"/>
      <c r="M1832" s="77"/>
      <c r="O1832" s="86"/>
      <c r="P1832" s="92"/>
    </row>
    <row r="1833" spans="2:16" ht="15.75" hidden="1" x14ac:dyDescent="0.25">
      <c r="B1833" s="74"/>
      <c r="C1833" s="81"/>
      <c r="D1833" s="81"/>
      <c r="E1833" s="81"/>
      <c r="F1833" s="81"/>
      <c r="H1833" s="77"/>
      <c r="J1833" s="86"/>
      <c r="K1833" s="86"/>
      <c r="M1833" s="77"/>
      <c r="O1833" s="86"/>
      <c r="P1833" s="92"/>
    </row>
    <row r="1834" spans="2:16" ht="15.75" hidden="1" x14ac:dyDescent="0.25">
      <c r="B1834" s="70" t="str">
        <f>B1830</f>
        <v xml:space="preserve">  </v>
      </c>
      <c r="C1834" s="14" t="s">
        <v>106</v>
      </c>
      <c r="E1834" s="86" t="str">
        <f>IFERROR(VLOOKUP(B1834,Calculations!$G$10:$W$448,17,FALSE),0)</f>
        <v xml:space="preserve">  </v>
      </c>
      <c r="F1834" s="86"/>
      <c r="H1834" s="133" t="s">
        <v>34</v>
      </c>
      <c r="I1834" s="133"/>
      <c r="J1834" s="133"/>
      <c r="K1834" s="133"/>
      <c r="M1834" s="14" t="s">
        <v>105</v>
      </c>
      <c r="O1834" s="86" t="str">
        <f>E1834</f>
        <v xml:space="preserve">  </v>
      </c>
      <c r="P1834" s="92"/>
    </row>
    <row r="1835" spans="2:16" ht="15.75" hidden="1" x14ac:dyDescent="0.25">
      <c r="B1835" s="75"/>
      <c r="C1835" s="82"/>
      <c r="D1835" s="76" t="s">
        <v>31</v>
      </c>
      <c r="E1835" s="89"/>
      <c r="F1835" s="89" t="str">
        <f>E1834</f>
        <v xml:space="preserve">  </v>
      </c>
      <c r="G1835" s="76"/>
      <c r="H1835" s="134"/>
      <c r="I1835" s="134"/>
      <c r="J1835" s="134"/>
      <c r="K1835" s="134"/>
      <c r="L1835" s="76"/>
      <c r="M1835" s="82"/>
      <c r="N1835" s="76" t="s">
        <v>31</v>
      </c>
      <c r="O1835" s="89"/>
      <c r="P1835" s="90" t="str">
        <f>O1834</f>
        <v xml:space="preserve">  </v>
      </c>
    </row>
    <row r="1836" spans="2:16" ht="15.75" hidden="1" x14ac:dyDescent="0.25">
      <c r="B1836" s="60" t="str">
        <f>IFERROR(IF(EOMONTH(B1834,1)&gt;Questionnaire!$I$9,"  ",EOMONTH(B1834,1)),"  ")</f>
        <v xml:space="preserve">  </v>
      </c>
      <c r="C1836" s="61" t="s">
        <v>32</v>
      </c>
      <c r="D1836" s="61"/>
      <c r="E1836" s="84">
        <f>IFERROR(-VLOOKUP(B1836,Calculations!$G$10:$N$448,8,FALSE),0)</f>
        <v>0</v>
      </c>
      <c r="F1836" s="84"/>
      <c r="G1836" s="61"/>
      <c r="H1836" s="61" t="s">
        <v>102</v>
      </c>
      <c r="I1836" s="61"/>
      <c r="J1836" s="84">
        <f>K1838</f>
        <v>0</v>
      </c>
      <c r="K1836" s="84"/>
      <c r="L1836" s="61"/>
      <c r="M1836" s="61" t="s">
        <v>102</v>
      </c>
      <c r="N1836" s="68"/>
      <c r="O1836" s="84">
        <f>J1836</f>
        <v>0</v>
      </c>
      <c r="P1836" s="91"/>
    </row>
    <row r="1837" spans="2:16" ht="15.75" hidden="1" x14ac:dyDescent="0.25">
      <c r="B1837" s="74"/>
      <c r="C1837" s="14" t="s">
        <v>33</v>
      </c>
      <c r="E1837" s="86" t="str">
        <f>IFERROR(VLOOKUP(B1836,Calculations!$G$10:$M$448,7,FALSE),0)</f>
        <v xml:space="preserve">  </v>
      </c>
      <c r="F1837" s="86"/>
      <c r="H1837" s="14" t="s">
        <v>35</v>
      </c>
      <c r="J1837" s="86" t="str">
        <f>K1839</f>
        <v xml:space="preserve">  </v>
      </c>
      <c r="K1837" s="86"/>
      <c r="M1837" s="14" t="s">
        <v>94</v>
      </c>
      <c r="N1837" s="73"/>
      <c r="O1837" s="86" t="str">
        <f>J1837</f>
        <v xml:space="preserve">  </v>
      </c>
      <c r="P1837" s="92"/>
    </row>
    <row r="1838" spans="2:16" ht="15.75" hidden="1" x14ac:dyDescent="0.25">
      <c r="B1838" s="74"/>
      <c r="C1838" s="73"/>
      <c r="D1838" s="14" t="s">
        <v>31</v>
      </c>
      <c r="E1838" s="86"/>
      <c r="F1838" s="86">
        <f>IFERROR(E1836+E1837,0)</f>
        <v>0</v>
      </c>
      <c r="H1838" s="73"/>
      <c r="I1838" s="14" t="s">
        <v>32</v>
      </c>
      <c r="J1838" s="86"/>
      <c r="K1838" s="86">
        <f>E1836</f>
        <v>0</v>
      </c>
      <c r="M1838" s="72"/>
      <c r="N1838" s="14" t="s">
        <v>31</v>
      </c>
      <c r="O1838" s="86"/>
      <c r="P1838" s="92">
        <f>F1838</f>
        <v>0</v>
      </c>
    </row>
    <row r="1839" spans="2:16" ht="15.75" hidden="1" x14ac:dyDescent="0.25">
      <c r="B1839" s="74"/>
      <c r="C1839" s="73"/>
      <c r="E1839" s="86"/>
      <c r="F1839" s="86"/>
      <c r="H1839" s="73"/>
      <c r="I1839" s="14" t="s">
        <v>33</v>
      </c>
      <c r="J1839" s="86"/>
      <c r="K1839" s="86" t="str">
        <f>E1837</f>
        <v xml:space="preserve">  </v>
      </c>
      <c r="M1839" s="72"/>
      <c r="N1839" s="73"/>
      <c r="O1839" s="86"/>
      <c r="P1839" s="92"/>
    </row>
    <row r="1840" spans="2:16" ht="15.75" hidden="1" x14ac:dyDescent="0.25">
      <c r="B1840" s="74"/>
      <c r="C1840" s="73"/>
      <c r="E1840" s="86"/>
      <c r="F1840" s="86"/>
      <c r="H1840" s="73"/>
      <c r="J1840" s="86"/>
      <c r="K1840" s="86"/>
      <c r="M1840" s="72"/>
      <c r="N1840" s="73"/>
      <c r="O1840" s="86"/>
      <c r="P1840" s="92"/>
    </row>
    <row r="1841" spans="2:16" ht="15.75" hidden="1" x14ac:dyDescent="0.25">
      <c r="B1841" s="70" t="str">
        <f>B1836</f>
        <v xml:space="preserve">  </v>
      </c>
      <c r="C1841" s="133" t="s">
        <v>34</v>
      </c>
      <c r="D1841" s="133"/>
      <c r="E1841" s="133"/>
      <c r="F1841" s="133"/>
      <c r="H1841" s="14" t="s">
        <v>103</v>
      </c>
      <c r="J1841" s="86" t="str">
        <f>IFERROR(VLOOKUP(B1841,Calculations!$Z$10:$AB$448,3,FALSE),0)</f>
        <v xml:space="preserve">  </v>
      </c>
      <c r="K1841" s="86"/>
      <c r="M1841" s="14" t="s">
        <v>104</v>
      </c>
      <c r="O1841" s="86" t="str">
        <f>J1841</f>
        <v xml:space="preserve">  </v>
      </c>
      <c r="P1841" s="92"/>
    </row>
    <row r="1842" spans="2:16" ht="15.75" hidden="1" x14ac:dyDescent="0.25">
      <c r="B1842" s="74"/>
      <c r="C1842" s="133"/>
      <c r="D1842" s="133"/>
      <c r="E1842" s="133"/>
      <c r="F1842" s="133"/>
      <c r="H1842" s="77"/>
      <c r="I1842" s="14" t="s">
        <v>91</v>
      </c>
      <c r="J1842" s="86"/>
      <c r="K1842" s="86" t="str">
        <f>J1841</f>
        <v xml:space="preserve">  </v>
      </c>
      <c r="M1842" s="77"/>
      <c r="N1842" s="14" t="s">
        <v>91</v>
      </c>
      <c r="O1842" s="86"/>
      <c r="P1842" s="92" t="str">
        <f>O1841</f>
        <v xml:space="preserve">  </v>
      </c>
    </row>
    <row r="1843" spans="2:16" ht="15.75" hidden="1" x14ac:dyDescent="0.25">
      <c r="B1843" s="74"/>
      <c r="C1843" s="133"/>
      <c r="D1843" s="133"/>
      <c r="E1843" s="133"/>
      <c r="F1843" s="133"/>
      <c r="H1843" s="77"/>
      <c r="J1843" s="86"/>
      <c r="K1843" s="86"/>
      <c r="M1843" s="77"/>
      <c r="O1843" s="86"/>
      <c r="P1843" s="92"/>
    </row>
    <row r="1844" spans="2:16" ht="15.75" hidden="1" x14ac:dyDescent="0.25">
      <c r="B1844" s="74"/>
      <c r="C1844" s="81"/>
      <c r="D1844" s="81"/>
      <c r="E1844" s="81"/>
      <c r="F1844" s="81"/>
      <c r="H1844" s="77"/>
      <c r="J1844" s="86"/>
      <c r="K1844" s="86"/>
      <c r="M1844" s="77"/>
      <c r="O1844" s="86"/>
      <c r="P1844" s="92"/>
    </row>
    <row r="1845" spans="2:16" ht="15.75" hidden="1" x14ac:dyDescent="0.25">
      <c r="B1845" s="70" t="str">
        <f>B1841</f>
        <v xml:space="preserve">  </v>
      </c>
      <c r="C1845" s="14" t="s">
        <v>106</v>
      </c>
      <c r="E1845" s="86" t="str">
        <f>IFERROR(VLOOKUP(B1845,Calculations!$G$10:$W$448,17,FALSE),0)</f>
        <v xml:space="preserve">  </v>
      </c>
      <c r="F1845" s="86"/>
      <c r="H1845" s="133" t="s">
        <v>34</v>
      </c>
      <c r="I1845" s="133"/>
      <c r="J1845" s="133"/>
      <c r="K1845" s="133"/>
      <c r="M1845" s="14" t="s">
        <v>105</v>
      </c>
      <c r="O1845" s="86" t="str">
        <f>E1845</f>
        <v xml:space="preserve">  </v>
      </c>
      <c r="P1845" s="92"/>
    </row>
    <row r="1846" spans="2:16" ht="15.75" hidden="1" x14ac:dyDescent="0.25">
      <c r="B1846" s="75"/>
      <c r="C1846" s="82"/>
      <c r="D1846" s="76" t="s">
        <v>31</v>
      </c>
      <c r="E1846" s="89"/>
      <c r="F1846" s="89" t="str">
        <f>E1845</f>
        <v xml:space="preserve">  </v>
      </c>
      <c r="G1846" s="76"/>
      <c r="H1846" s="134"/>
      <c r="I1846" s="134"/>
      <c r="J1846" s="134"/>
      <c r="K1846" s="134"/>
      <c r="L1846" s="76"/>
      <c r="M1846" s="82"/>
      <c r="N1846" s="76" t="s">
        <v>31</v>
      </c>
      <c r="O1846" s="89"/>
      <c r="P1846" s="90" t="str">
        <f>O1845</f>
        <v xml:space="preserve">  </v>
      </c>
    </row>
    <row r="1847" spans="2:16" ht="15.75" hidden="1" x14ac:dyDescent="0.25">
      <c r="B1847" s="60" t="str">
        <f>IFERROR(IF(EOMONTH(B1845,1)&gt;Questionnaire!$I$9,"  ",EOMONTH(B1845,1)),"  ")</f>
        <v xml:space="preserve">  </v>
      </c>
      <c r="C1847" s="61" t="s">
        <v>32</v>
      </c>
      <c r="D1847" s="61"/>
      <c r="E1847" s="84">
        <f>IFERROR(-VLOOKUP(B1847,Calculations!$G$10:$N$448,8,FALSE),0)</f>
        <v>0</v>
      </c>
      <c r="F1847" s="84"/>
      <c r="G1847" s="61"/>
      <c r="H1847" s="61" t="s">
        <v>102</v>
      </c>
      <c r="I1847" s="61"/>
      <c r="J1847" s="84">
        <f>K1849</f>
        <v>0</v>
      </c>
      <c r="K1847" s="84"/>
      <c r="L1847" s="61"/>
      <c r="M1847" s="61" t="s">
        <v>102</v>
      </c>
      <c r="N1847" s="68"/>
      <c r="O1847" s="84">
        <f>J1847</f>
        <v>0</v>
      </c>
      <c r="P1847" s="91"/>
    </row>
    <row r="1848" spans="2:16" ht="15.75" hidden="1" x14ac:dyDescent="0.25">
      <c r="B1848" s="74"/>
      <c r="C1848" s="14" t="s">
        <v>33</v>
      </c>
      <c r="E1848" s="86" t="str">
        <f>IFERROR(VLOOKUP(B1847,Calculations!$G$10:$M$448,7,FALSE),0)</f>
        <v xml:space="preserve">  </v>
      </c>
      <c r="F1848" s="86"/>
      <c r="H1848" s="14" t="s">
        <v>35</v>
      </c>
      <c r="J1848" s="86" t="str">
        <f>K1850</f>
        <v xml:space="preserve">  </v>
      </c>
      <c r="K1848" s="86"/>
      <c r="M1848" s="14" t="s">
        <v>94</v>
      </c>
      <c r="N1848" s="73"/>
      <c r="O1848" s="86" t="str">
        <f>J1848</f>
        <v xml:space="preserve">  </v>
      </c>
      <c r="P1848" s="92"/>
    </row>
    <row r="1849" spans="2:16" ht="15.75" hidden="1" x14ac:dyDescent="0.25">
      <c r="B1849" s="74"/>
      <c r="C1849" s="73"/>
      <c r="D1849" s="14" t="s">
        <v>31</v>
      </c>
      <c r="E1849" s="86"/>
      <c r="F1849" s="86">
        <f>IFERROR(E1847+E1848,0)</f>
        <v>0</v>
      </c>
      <c r="H1849" s="73"/>
      <c r="I1849" s="14" t="s">
        <v>32</v>
      </c>
      <c r="J1849" s="86"/>
      <c r="K1849" s="86">
        <f>E1847</f>
        <v>0</v>
      </c>
      <c r="M1849" s="72"/>
      <c r="N1849" s="14" t="s">
        <v>31</v>
      </c>
      <c r="O1849" s="86"/>
      <c r="P1849" s="92">
        <f>F1849</f>
        <v>0</v>
      </c>
    </row>
    <row r="1850" spans="2:16" ht="15.75" hidden="1" x14ac:dyDescent="0.25">
      <c r="B1850" s="74"/>
      <c r="C1850" s="73"/>
      <c r="E1850" s="86"/>
      <c r="F1850" s="86"/>
      <c r="H1850" s="73"/>
      <c r="I1850" s="14" t="s">
        <v>33</v>
      </c>
      <c r="J1850" s="86"/>
      <c r="K1850" s="86" t="str">
        <f>E1848</f>
        <v xml:space="preserve">  </v>
      </c>
      <c r="M1850" s="72"/>
      <c r="N1850" s="73"/>
      <c r="O1850" s="86"/>
      <c r="P1850" s="92"/>
    </row>
    <row r="1851" spans="2:16" ht="15.75" hidden="1" x14ac:dyDescent="0.25">
      <c r="B1851" s="74"/>
      <c r="C1851" s="73"/>
      <c r="E1851" s="86"/>
      <c r="F1851" s="86"/>
      <c r="H1851" s="73"/>
      <c r="J1851" s="86"/>
      <c r="K1851" s="86"/>
      <c r="M1851" s="72"/>
      <c r="N1851" s="73"/>
      <c r="O1851" s="86"/>
      <c r="P1851" s="92"/>
    </row>
    <row r="1852" spans="2:16" ht="15.75" hidden="1" x14ac:dyDescent="0.25">
      <c r="B1852" s="70" t="str">
        <f>B1847</f>
        <v xml:space="preserve">  </v>
      </c>
      <c r="C1852" s="133" t="s">
        <v>34</v>
      </c>
      <c r="D1852" s="133"/>
      <c r="E1852" s="133"/>
      <c r="F1852" s="133"/>
      <c r="H1852" s="14" t="s">
        <v>103</v>
      </c>
      <c r="J1852" s="86" t="str">
        <f>IFERROR(VLOOKUP(B1852,Calculations!$Z$10:$AB$448,3,FALSE),0)</f>
        <v xml:space="preserve">  </v>
      </c>
      <c r="K1852" s="86"/>
      <c r="M1852" s="14" t="s">
        <v>104</v>
      </c>
      <c r="O1852" s="86" t="str">
        <f>J1852</f>
        <v xml:space="preserve">  </v>
      </c>
      <c r="P1852" s="92"/>
    </row>
    <row r="1853" spans="2:16" ht="15.75" hidden="1" x14ac:dyDescent="0.25">
      <c r="B1853" s="74"/>
      <c r="C1853" s="133"/>
      <c r="D1853" s="133"/>
      <c r="E1853" s="133"/>
      <c r="F1853" s="133"/>
      <c r="H1853" s="77"/>
      <c r="I1853" s="14" t="s">
        <v>91</v>
      </c>
      <c r="J1853" s="86"/>
      <c r="K1853" s="86" t="str">
        <f>J1852</f>
        <v xml:space="preserve">  </v>
      </c>
      <c r="M1853" s="77"/>
      <c r="N1853" s="14" t="s">
        <v>91</v>
      </c>
      <c r="O1853" s="86"/>
      <c r="P1853" s="92" t="str">
        <f>O1852</f>
        <v xml:space="preserve">  </v>
      </c>
    </row>
    <row r="1854" spans="2:16" ht="15.75" hidden="1" x14ac:dyDescent="0.25">
      <c r="B1854" s="74"/>
      <c r="C1854" s="133"/>
      <c r="D1854" s="133"/>
      <c r="E1854" s="133"/>
      <c r="F1854" s="133"/>
      <c r="H1854" s="77"/>
      <c r="J1854" s="86"/>
      <c r="K1854" s="86"/>
      <c r="M1854" s="77"/>
      <c r="O1854" s="86"/>
      <c r="P1854" s="92"/>
    </row>
    <row r="1855" spans="2:16" ht="15.75" hidden="1" x14ac:dyDescent="0.25">
      <c r="B1855" s="74"/>
      <c r="C1855" s="81"/>
      <c r="D1855" s="81"/>
      <c r="E1855" s="81"/>
      <c r="F1855" s="81"/>
      <c r="H1855" s="77"/>
      <c r="J1855" s="86"/>
      <c r="K1855" s="86"/>
      <c r="M1855" s="77"/>
      <c r="O1855" s="86"/>
      <c r="P1855" s="92"/>
    </row>
    <row r="1856" spans="2:16" ht="15.75" hidden="1" x14ac:dyDescent="0.25">
      <c r="B1856" s="70" t="str">
        <f>B1852</f>
        <v xml:space="preserve">  </v>
      </c>
      <c r="C1856" s="14" t="s">
        <v>106</v>
      </c>
      <c r="E1856" s="86" t="str">
        <f>IFERROR(VLOOKUP(B1856,Calculations!$G$10:$W$448,17,FALSE),0)</f>
        <v xml:space="preserve">  </v>
      </c>
      <c r="F1856" s="86"/>
      <c r="H1856" s="133" t="s">
        <v>34</v>
      </c>
      <c r="I1856" s="133"/>
      <c r="J1856" s="133"/>
      <c r="K1856" s="133"/>
      <c r="M1856" s="14" t="s">
        <v>105</v>
      </c>
      <c r="O1856" s="86" t="str">
        <f>E1856</f>
        <v xml:space="preserve">  </v>
      </c>
      <c r="P1856" s="92"/>
    </row>
    <row r="1857" spans="2:16" ht="15.75" hidden="1" x14ac:dyDescent="0.25">
      <c r="B1857" s="75"/>
      <c r="C1857" s="82"/>
      <c r="D1857" s="76" t="s">
        <v>31</v>
      </c>
      <c r="E1857" s="89"/>
      <c r="F1857" s="89" t="str">
        <f>E1856</f>
        <v xml:space="preserve">  </v>
      </c>
      <c r="G1857" s="76"/>
      <c r="H1857" s="134"/>
      <c r="I1857" s="134"/>
      <c r="J1857" s="134"/>
      <c r="K1857" s="134"/>
      <c r="L1857" s="76"/>
      <c r="M1857" s="82"/>
      <c r="N1857" s="76" t="s">
        <v>31</v>
      </c>
      <c r="O1857" s="89"/>
      <c r="P1857" s="90" t="str">
        <f>O1856</f>
        <v xml:space="preserve">  </v>
      </c>
    </row>
    <row r="1858" spans="2:16" ht="15.75" hidden="1" x14ac:dyDescent="0.25">
      <c r="B1858" s="60" t="str">
        <f>IFERROR(IF(EOMONTH(B1856,1)&gt;Questionnaire!$I$9,"  ",EOMONTH(B1856,1)),"  ")</f>
        <v xml:space="preserve">  </v>
      </c>
      <c r="C1858" s="61" t="s">
        <v>32</v>
      </c>
      <c r="D1858" s="61"/>
      <c r="E1858" s="84">
        <f>IFERROR(-VLOOKUP(B1858,Calculations!$G$10:$N$448,8,FALSE),0)</f>
        <v>0</v>
      </c>
      <c r="F1858" s="84"/>
      <c r="G1858" s="61"/>
      <c r="H1858" s="61" t="s">
        <v>102</v>
      </c>
      <c r="I1858" s="61"/>
      <c r="J1858" s="84">
        <f>K1860</f>
        <v>0</v>
      </c>
      <c r="K1858" s="84"/>
      <c r="L1858" s="61"/>
      <c r="M1858" s="61" t="s">
        <v>102</v>
      </c>
      <c r="N1858" s="68"/>
      <c r="O1858" s="84">
        <f>J1858</f>
        <v>0</v>
      </c>
      <c r="P1858" s="91"/>
    </row>
    <row r="1859" spans="2:16" ht="15.75" hidden="1" x14ac:dyDescent="0.25">
      <c r="B1859" s="74"/>
      <c r="C1859" s="14" t="s">
        <v>33</v>
      </c>
      <c r="E1859" s="86" t="str">
        <f>IFERROR(VLOOKUP(B1858,Calculations!$G$10:$M$448,7,FALSE),0)</f>
        <v xml:space="preserve">  </v>
      </c>
      <c r="F1859" s="86"/>
      <c r="H1859" s="14" t="s">
        <v>35</v>
      </c>
      <c r="J1859" s="86" t="str">
        <f>K1861</f>
        <v xml:space="preserve">  </v>
      </c>
      <c r="K1859" s="86"/>
      <c r="M1859" s="14" t="s">
        <v>94</v>
      </c>
      <c r="N1859" s="73"/>
      <c r="O1859" s="86" t="str">
        <f>J1859</f>
        <v xml:space="preserve">  </v>
      </c>
      <c r="P1859" s="92"/>
    </row>
    <row r="1860" spans="2:16" ht="15.75" hidden="1" x14ac:dyDescent="0.25">
      <c r="B1860" s="74"/>
      <c r="C1860" s="73"/>
      <c r="D1860" s="14" t="s">
        <v>31</v>
      </c>
      <c r="E1860" s="86"/>
      <c r="F1860" s="86">
        <f>IFERROR(E1858+E1859,0)</f>
        <v>0</v>
      </c>
      <c r="H1860" s="73"/>
      <c r="I1860" s="14" t="s">
        <v>32</v>
      </c>
      <c r="J1860" s="86"/>
      <c r="K1860" s="86">
        <f>E1858</f>
        <v>0</v>
      </c>
      <c r="M1860" s="72"/>
      <c r="N1860" s="14" t="s">
        <v>31</v>
      </c>
      <c r="O1860" s="86"/>
      <c r="P1860" s="92">
        <f>F1860</f>
        <v>0</v>
      </c>
    </row>
    <row r="1861" spans="2:16" ht="15.75" hidden="1" x14ac:dyDescent="0.25">
      <c r="B1861" s="74"/>
      <c r="C1861" s="73"/>
      <c r="E1861" s="86"/>
      <c r="F1861" s="86"/>
      <c r="H1861" s="73"/>
      <c r="I1861" s="14" t="s">
        <v>33</v>
      </c>
      <c r="J1861" s="86"/>
      <c r="K1861" s="86" t="str">
        <f>E1859</f>
        <v xml:space="preserve">  </v>
      </c>
      <c r="M1861" s="72"/>
      <c r="N1861" s="73"/>
      <c r="O1861" s="86"/>
      <c r="P1861" s="92"/>
    </row>
    <row r="1862" spans="2:16" ht="15.75" hidden="1" x14ac:dyDescent="0.25">
      <c r="B1862" s="74"/>
      <c r="C1862" s="73"/>
      <c r="E1862" s="86"/>
      <c r="F1862" s="86"/>
      <c r="H1862" s="73"/>
      <c r="J1862" s="86"/>
      <c r="K1862" s="86"/>
      <c r="M1862" s="72"/>
      <c r="N1862" s="73"/>
      <c r="O1862" s="86"/>
      <c r="P1862" s="92"/>
    </row>
    <row r="1863" spans="2:16" ht="15.75" hidden="1" x14ac:dyDescent="0.25">
      <c r="B1863" s="70" t="str">
        <f>B1858</f>
        <v xml:space="preserve">  </v>
      </c>
      <c r="C1863" s="133" t="s">
        <v>34</v>
      </c>
      <c r="D1863" s="133"/>
      <c r="E1863" s="133"/>
      <c r="F1863" s="133"/>
      <c r="H1863" s="14" t="s">
        <v>103</v>
      </c>
      <c r="J1863" s="86" t="str">
        <f>IFERROR(VLOOKUP(B1863,Calculations!$Z$10:$AB$448,3,FALSE),0)</f>
        <v xml:space="preserve">  </v>
      </c>
      <c r="K1863" s="86"/>
      <c r="M1863" s="14" t="s">
        <v>104</v>
      </c>
      <c r="O1863" s="86" t="str">
        <f>J1863</f>
        <v xml:space="preserve">  </v>
      </c>
      <c r="P1863" s="92"/>
    </row>
    <row r="1864" spans="2:16" ht="15.75" hidden="1" x14ac:dyDescent="0.25">
      <c r="B1864" s="74"/>
      <c r="C1864" s="133"/>
      <c r="D1864" s="133"/>
      <c r="E1864" s="133"/>
      <c r="F1864" s="133"/>
      <c r="H1864" s="77"/>
      <c r="I1864" s="14" t="s">
        <v>91</v>
      </c>
      <c r="J1864" s="86"/>
      <c r="K1864" s="86" t="str">
        <f>J1863</f>
        <v xml:space="preserve">  </v>
      </c>
      <c r="M1864" s="77"/>
      <c r="N1864" s="14" t="s">
        <v>91</v>
      </c>
      <c r="O1864" s="86"/>
      <c r="P1864" s="92" t="str">
        <f>O1863</f>
        <v xml:space="preserve">  </v>
      </c>
    </row>
    <row r="1865" spans="2:16" ht="15.75" hidden="1" x14ac:dyDescent="0.25">
      <c r="B1865" s="74"/>
      <c r="C1865" s="133"/>
      <c r="D1865" s="133"/>
      <c r="E1865" s="133"/>
      <c r="F1865" s="133"/>
      <c r="H1865" s="77"/>
      <c r="J1865" s="86"/>
      <c r="K1865" s="86"/>
      <c r="M1865" s="77"/>
      <c r="O1865" s="86"/>
      <c r="P1865" s="92"/>
    </row>
    <row r="1866" spans="2:16" ht="15.75" hidden="1" x14ac:dyDescent="0.25">
      <c r="B1866" s="74"/>
      <c r="C1866" s="81"/>
      <c r="D1866" s="81"/>
      <c r="E1866" s="81"/>
      <c r="F1866" s="81"/>
      <c r="H1866" s="77"/>
      <c r="J1866" s="86"/>
      <c r="K1866" s="86"/>
      <c r="M1866" s="77"/>
      <c r="O1866" s="86"/>
      <c r="P1866" s="92"/>
    </row>
    <row r="1867" spans="2:16" ht="15.75" hidden="1" x14ac:dyDescent="0.25">
      <c r="B1867" s="70" t="str">
        <f>B1863</f>
        <v xml:space="preserve">  </v>
      </c>
      <c r="C1867" s="14" t="s">
        <v>106</v>
      </c>
      <c r="E1867" s="86" t="str">
        <f>IFERROR(VLOOKUP(B1867,Calculations!$G$10:$W$448,17,FALSE),0)</f>
        <v xml:space="preserve">  </v>
      </c>
      <c r="F1867" s="86"/>
      <c r="H1867" s="133" t="s">
        <v>34</v>
      </c>
      <c r="I1867" s="133"/>
      <c r="J1867" s="133"/>
      <c r="K1867" s="133"/>
      <c r="M1867" s="14" t="s">
        <v>105</v>
      </c>
      <c r="O1867" s="86" t="str">
        <f>E1867</f>
        <v xml:space="preserve">  </v>
      </c>
      <c r="P1867" s="92"/>
    </row>
    <row r="1868" spans="2:16" ht="15.75" hidden="1" x14ac:dyDescent="0.25">
      <c r="B1868" s="75"/>
      <c r="C1868" s="82"/>
      <c r="D1868" s="76" t="s">
        <v>31</v>
      </c>
      <c r="E1868" s="89"/>
      <c r="F1868" s="89" t="str">
        <f>E1867</f>
        <v xml:space="preserve">  </v>
      </c>
      <c r="G1868" s="76"/>
      <c r="H1868" s="134"/>
      <c r="I1868" s="134"/>
      <c r="J1868" s="134"/>
      <c r="K1868" s="134"/>
      <c r="L1868" s="76"/>
      <c r="M1868" s="82"/>
      <c r="N1868" s="76" t="s">
        <v>31</v>
      </c>
      <c r="O1868" s="89"/>
      <c r="P1868" s="90" t="str">
        <f>O1867</f>
        <v xml:space="preserve">  </v>
      </c>
    </row>
    <row r="1869" spans="2:16" ht="15.75" hidden="1" x14ac:dyDescent="0.25">
      <c r="B1869" s="60" t="str">
        <f>IFERROR(IF(EOMONTH(B1867,1)&gt;Questionnaire!$I$9,"  ",EOMONTH(B1867,1)),"  ")</f>
        <v xml:space="preserve">  </v>
      </c>
      <c r="C1869" s="61" t="s">
        <v>32</v>
      </c>
      <c r="D1869" s="61"/>
      <c r="E1869" s="84">
        <f>IFERROR(-VLOOKUP(B1869,Calculations!$G$10:$N$448,8,FALSE),0)</f>
        <v>0</v>
      </c>
      <c r="F1869" s="84"/>
      <c r="G1869" s="61"/>
      <c r="H1869" s="61" t="s">
        <v>102</v>
      </c>
      <c r="I1869" s="61"/>
      <c r="J1869" s="84">
        <f>K1961</f>
        <v>0</v>
      </c>
      <c r="K1869" s="84"/>
      <c r="L1869" s="61"/>
      <c r="M1869" s="61" t="s">
        <v>102</v>
      </c>
      <c r="N1869" s="68"/>
      <c r="O1869" s="84">
        <f>J1869</f>
        <v>0</v>
      </c>
      <c r="P1869" s="91"/>
    </row>
    <row r="1870" spans="2:16" ht="15.75" hidden="1" x14ac:dyDescent="0.25">
      <c r="B1870" s="74"/>
      <c r="C1870" s="14" t="s">
        <v>33</v>
      </c>
      <c r="E1870" s="86" t="str">
        <f>IFERROR(VLOOKUP(B1869,Calculations!$G$10:$M$448,7,FALSE),0)</f>
        <v xml:space="preserve">  </v>
      </c>
      <c r="F1870" s="86"/>
      <c r="H1870" s="14" t="s">
        <v>35</v>
      </c>
      <c r="J1870" s="86">
        <f>K1962</f>
        <v>0</v>
      </c>
      <c r="K1870" s="86"/>
      <c r="M1870" s="14" t="s">
        <v>94</v>
      </c>
      <c r="N1870" s="73"/>
      <c r="O1870" s="86">
        <f>J1960</f>
        <v>0</v>
      </c>
      <c r="P1870" s="92"/>
    </row>
    <row r="1871" spans="2:16" ht="15.75" hidden="1" x14ac:dyDescent="0.25">
      <c r="B1871" s="74"/>
      <c r="C1871" s="73"/>
      <c r="D1871" s="14" t="s">
        <v>31</v>
      </c>
      <c r="E1871" s="86"/>
      <c r="F1871" s="86">
        <f>IFERROR(E1869+E1960,0)</f>
        <v>0</v>
      </c>
      <c r="H1871" s="73"/>
      <c r="I1871" s="14" t="s">
        <v>32</v>
      </c>
      <c r="J1871" s="86"/>
      <c r="K1871" s="86">
        <f>E1869</f>
        <v>0</v>
      </c>
      <c r="M1871" s="72"/>
      <c r="N1871" s="14" t="s">
        <v>31</v>
      </c>
      <c r="O1871" s="86"/>
      <c r="P1871" s="92">
        <f>F1961</f>
        <v>0</v>
      </c>
    </row>
    <row r="1872" spans="2:16" ht="15.75" hidden="1" x14ac:dyDescent="0.25">
      <c r="B1872" s="74"/>
      <c r="C1872" s="73"/>
      <c r="E1872" s="86"/>
      <c r="F1872" s="86"/>
      <c r="H1872" s="73"/>
      <c r="I1872" s="14" t="s">
        <v>33</v>
      </c>
      <c r="J1872" s="86"/>
      <c r="K1872" s="86">
        <f>E1960</f>
        <v>0</v>
      </c>
      <c r="M1872" s="72"/>
      <c r="N1872" s="73"/>
      <c r="O1872" s="86"/>
      <c r="P1872" s="92"/>
    </row>
    <row r="1873" spans="2:16" ht="15.75" hidden="1" x14ac:dyDescent="0.25">
      <c r="B1873" s="74"/>
      <c r="C1873" s="73"/>
      <c r="E1873" s="86"/>
      <c r="F1873" s="86"/>
      <c r="H1873" s="73"/>
      <c r="J1873" s="86"/>
      <c r="K1873" s="86"/>
      <c r="M1873" s="72"/>
      <c r="N1873" s="73"/>
      <c r="O1873" s="86"/>
      <c r="P1873" s="92"/>
    </row>
    <row r="1874" spans="2:16" ht="15.75" hidden="1" x14ac:dyDescent="0.25">
      <c r="B1874" s="70" t="str">
        <f>B1869</f>
        <v xml:space="preserve">  </v>
      </c>
      <c r="C1874" s="133" t="s">
        <v>34</v>
      </c>
      <c r="D1874" s="133"/>
      <c r="E1874" s="133"/>
      <c r="F1874" s="133"/>
      <c r="H1874" s="14" t="s">
        <v>103</v>
      </c>
      <c r="J1874" s="86">
        <f>IFERROR(VLOOKUP(B1964,Calculations!$Z$10:$AB$448,3,FALSE),0)</f>
        <v>0</v>
      </c>
      <c r="K1874" s="86"/>
      <c r="M1874" s="14" t="s">
        <v>104</v>
      </c>
      <c r="O1874" s="86">
        <f>J1964</f>
        <v>0</v>
      </c>
      <c r="P1874" s="92"/>
    </row>
    <row r="1875" spans="2:16" ht="15.75" hidden="1" x14ac:dyDescent="0.25">
      <c r="B1875" s="74"/>
      <c r="C1875" s="133"/>
      <c r="D1875" s="133"/>
      <c r="E1875" s="133"/>
      <c r="F1875" s="133"/>
      <c r="H1875" s="77"/>
      <c r="I1875" s="14" t="s">
        <v>91</v>
      </c>
      <c r="J1875" s="86"/>
      <c r="K1875" s="86">
        <f>J1964</f>
        <v>0</v>
      </c>
      <c r="M1875" s="77"/>
      <c r="N1875" s="14" t="s">
        <v>91</v>
      </c>
      <c r="O1875" s="86"/>
      <c r="P1875" s="92">
        <f>O1964</f>
        <v>0</v>
      </c>
    </row>
    <row r="1876" spans="2:16" ht="15.75" hidden="1" x14ac:dyDescent="0.25">
      <c r="B1876" s="74"/>
      <c r="C1876" s="133"/>
      <c r="D1876" s="133"/>
      <c r="E1876" s="133"/>
      <c r="F1876" s="133"/>
      <c r="H1876" s="77"/>
      <c r="J1876" s="86"/>
      <c r="K1876" s="86"/>
      <c r="M1876" s="77"/>
      <c r="O1876" s="86"/>
      <c r="P1876" s="92"/>
    </row>
    <row r="1877" spans="2:16" ht="15.75" hidden="1" x14ac:dyDescent="0.25">
      <c r="B1877" s="74"/>
      <c r="C1877" s="81"/>
      <c r="D1877" s="81"/>
      <c r="E1877" s="81"/>
      <c r="F1877" s="81"/>
      <c r="H1877" s="77"/>
      <c r="J1877" s="86"/>
      <c r="K1877" s="86"/>
      <c r="M1877" s="77"/>
      <c r="O1877" s="86"/>
      <c r="P1877" s="92"/>
    </row>
    <row r="1878" spans="2:16" ht="15.75" hidden="1" x14ac:dyDescent="0.25">
      <c r="B1878" s="70" t="str">
        <f>B1874</f>
        <v xml:space="preserve">  </v>
      </c>
      <c r="C1878" s="14" t="s">
        <v>106</v>
      </c>
      <c r="E1878" s="86" t="str">
        <f>IFERROR(VLOOKUP(B1968,Calculations!$G$10:$W$448,17,FALSE),0)</f>
        <v xml:space="preserve">  </v>
      </c>
      <c r="F1878" s="86"/>
      <c r="H1878" s="133" t="s">
        <v>34</v>
      </c>
      <c r="I1878" s="133"/>
      <c r="J1878" s="133"/>
      <c r="K1878" s="133"/>
      <c r="M1878" s="14" t="s">
        <v>105</v>
      </c>
      <c r="O1878" s="86">
        <f>E1968</f>
        <v>0</v>
      </c>
      <c r="P1878" s="92"/>
    </row>
    <row r="1879" spans="2:16" ht="15.75" hidden="1" x14ac:dyDescent="0.25">
      <c r="B1879" s="75"/>
      <c r="C1879" s="82"/>
      <c r="D1879" s="76" t="s">
        <v>31</v>
      </c>
      <c r="E1879" s="89"/>
      <c r="F1879" s="89">
        <f>E1968</f>
        <v>0</v>
      </c>
      <c r="G1879" s="76"/>
      <c r="H1879" s="134"/>
      <c r="I1879" s="134"/>
      <c r="J1879" s="134"/>
      <c r="K1879" s="134"/>
      <c r="L1879" s="76"/>
      <c r="M1879" s="82"/>
      <c r="N1879" s="76" t="s">
        <v>31</v>
      </c>
      <c r="O1879" s="89"/>
      <c r="P1879" s="90">
        <f>O1968</f>
        <v>0</v>
      </c>
    </row>
    <row r="1880" spans="2:16" ht="15.75" hidden="1" x14ac:dyDescent="0.25">
      <c r="B1880" s="60" t="str">
        <f>IFERROR(IF(EOMONTH(B1878,1)&gt;Questionnaire!$I$9,"  ",EOMONTH(B1878,1)),"  ")</f>
        <v xml:space="preserve">  </v>
      </c>
      <c r="C1880" s="61" t="s">
        <v>32</v>
      </c>
      <c r="D1880" s="61"/>
      <c r="E1880" s="84">
        <f>IFERROR(-VLOOKUP(B1880,Calculations!$G$10:$N$448,8,FALSE),0)</f>
        <v>0</v>
      </c>
      <c r="F1880" s="84"/>
      <c r="G1880" s="61"/>
      <c r="H1880" s="61" t="s">
        <v>102</v>
      </c>
      <c r="I1880" s="61"/>
      <c r="J1880" s="84">
        <f>K1882</f>
        <v>0</v>
      </c>
      <c r="K1880" s="84"/>
      <c r="L1880" s="61"/>
      <c r="M1880" s="61" t="s">
        <v>102</v>
      </c>
      <c r="N1880" s="68"/>
      <c r="O1880" s="84">
        <f>J1880</f>
        <v>0</v>
      </c>
      <c r="P1880" s="91"/>
    </row>
    <row r="1881" spans="2:16" ht="15.75" hidden="1" x14ac:dyDescent="0.25">
      <c r="B1881" s="74"/>
      <c r="C1881" s="14" t="s">
        <v>33</v>
      </c>
      <c r="E1881" s="86" t="str">
        <f>IFERROR(VLOOKUP(B1880,Calculations!$G$10:$M$448,7,FALSE),0)</f>
        <v xml:space="preserve">  </v>
      </c>
      <c r="F1881" s="86"/>
      <c r="H1881" s="14" t="s">
        <v>35</v>
      </c>
      <c r="J1881" s="86" t="str">
        <f>K1883</f>
        <v xml:space="preserve">  </v>
      </c>
      <c r="K1881" s="86"/>
      <c r="M1881" s="14" t="s">
        <v>94</v>
      </c>
      <c r="N1881" s="73"/>
      <c r="O1881" s="86" t="str">
        <f>J1881</f>
        <v xml:space="preserve">  </v>
      </c>
      <c r="P1881" s="92"/>
    </row>
    <row r="1882" spans="2:16" ht="15.75" hidden="1" x14ac:dyDescent="0.25">
      <c r="B1882" s="74"/>
      <c r="C1882" s="73"/>
      <c r="D1882" s="14" t="s">
        <v>31</v>
      </c>
      <c r="E1882" s="86"/>
      <c r="F1882" s="86">
        <f>IFERROR(E1880+E1881,0)</f>
        <v>0</v>
      </c>
      <c r="H1882" s="73"/>
      <c r="I1882" s="14" t="s">
        <v>32</v>
      </c>
      <c r="J1882" s="86"/>
      <c r="K1882" s="86">
        <f>E1880</f>
        <v>0</v>
      </c>
      <c r="M1882" s="72"/>
      <c r="N1882" s="14" t="s">
        <v>31</v>
      </c>
      <c r="O1882" s="86"/>
      <c r="P1882" s="92">
        <f>F1882</f>
        <v>0</v>
      </c>
    </row>
    <row r="1883" spans="2:16" ht="15.75" hidden="1" x14ac:dyDescent="0.25">
      <c r="B1883" s="74"/>
      <c r="C1883" s="73"/>
      <c r="E1883" s="86"/>
      <c r="F1883" s="86"/>
      <c r="H1883" s="73"/>
      <c r="I1883" s="14" t="s">
        <v>33</v>
      </c>
      <c r="J1883" s="86"/>
      <c r="K1883" s="86" t="str">
        <f>E1881</f>
        <v xml:space="preserve">  </v>
      </c>
      <c r="M1883" s="72"/>
      <c r="N1883" s="73"/>
      <c r="O1883" s="86"/>
      <c r="P1883" s="92"/>
    </row>
    <row r="1884" spans="2:16" ht="15.75" hidden="1" x14ac:dyDescent="0.25">
      <c r="B1884" s="74"/>
      <c r="C1884" s="73"/>
      <c r="E1884" s="86"/>
      <c r="F1884" s="86"/>
      <c r="H1884" s="73"/>
      <c r="J1884" s="86"/>
      <c r="K1884" s="86"/>
      <c r="M1884" s="72"/>
      <c r="N1884" s="73"/>
      <c r="O1884" s="86"/>
      <c r="P1884" s="92"/>
    </row>
    <row r="1885" spans="2:16" ht="15.75" hidden="1" x14ac:dyDescent="0.25">
      <c r="B1885" s="70" t="str">
        <f>B1880</f>
        <v xml:space="preserve">  </v>
      </c>
      <c r="C1885" s="133" t="s">
        <v>34</v>
      </c>
      <c r="D1885" s="133"/>
      <c r="E1885" s="133"/>
      <c r="F1885" s="133"/>
      <c r="H1885" s="14" t="s">
        <v>103</v>
      </c>
      <c r="J1885" s="86" t="str">
        <f>IFERROR(VLOOKUP(B1885,Calculations!$Z$10:$AB$448,3,FALSE),0)</f>
        <v xml:space="preserve">  </v>
      </c>
      <c r="K1885" s="86"/>
      <c r="M1885" s="14" t="s">
        <v>104</v>
      </c>
      <c r="O1885" s="86" t="str">
        <f>J1885</f>
        <v xml:space="preserve">  </v>
      </c>
      <c r="P1885" s="92"/>
    </row>
    <row r="1886" spans="2:16" ht="15.75" hidden="1" x14ac:dyDescent="0.25">
      <c r="B1886" s="74"/>
      <c r="C1886" s="133"/>
      <c r="D1886" s="133"/>
      <c r="E1886" s="133"/>
      <c r="F1886" s="133"/>
      <c r="H1886" s="77"/>
      <c r="I1886" s="14" t="s">
        <v>91</v>
      </c>
      <c r="J1886" s="86"/>
      <c r="K1886" s="86" t="str">
        <f>J1885</f>
        <v xml:space="preserve">  </v>
      </c>
      <c r="M1886" s="77"/>
      <c r="N1886" s="14" t="s">
        <v>91</v>
      </c>
      <c r="O1886" s="86"/>
      <c r="P1886" s="92" t="str">
        <f>O1885</f>
        <v xml:space="preserve">  </v>
      </c>
    </row>
    <row r="1887" spans="2:16" ht="15.75" hidden="1" x14ac:dyDescent="0.25">
      <c r="B1887" s="74"/>
      <c r="C1887" s="133"/>
      <c r="D1887" s="133"/>
      <c r="E1887" s="133"/>
      <c r="F1887" s="133"/>
      <c r="H1887" s="77"/>
      <c r="J1887" s="86"/>
      <c r="K1887" s="86"/>
      <c r="M1887" s="77"/>
      <c r="O1887" s="86"/>
      <c r="P1887" s="92"/>
    </row>
    <row r="1888" spans="2:16" ht="15.75" hidden="1" x14ac:dyDescent="0.25">
      <c r="B1888" s="74"/>
      <c r="C1888" s="81"/>
      <c r="D1888" s="81"/>
      <c r="E1888" s="81"/>
      <c r="F1888" s="81"/>
      <c r="H1888" s="77"/>
      <c r="J1888" s="86"/>
      <c r="K1888" s="86"/>
      <c r="M1888" s="77"/>
      <c r="O1888" s="86"/>
      <c r="P1888" s="92"/>
    </row>
    <row r="1889" spans="2:16" ht="15.75" hidden="1" x14ac:dyDescent="0.25">
      <c r="B1889" s="70" t="str">
        <f>B1885</f>
        <v xml:space="preserve">  </v>
      </c>
      <c r="C1889" s="14" t="s">
        <v>106</v>
      </c>
      <c r="E1889" s="86" t="str">
        <f>IFERROR(VLOOKUP(B1889,Calculations!$G$10:$W$448,17,FALSE),0)</f>
        <v xml:space="preserve">  </v>
      </c>
      <c r="F1889" s="86"/>
      <c r="H1889" s="133" t="s">
        <v>34</v>
      </c>
      <c r="I1889" s="133"/>
      <c r="J1889" s="133"/>
      <c r="K1889" s="133"/>
      <c r="M1889" s="14" t="s">
        <v>105</v>
      </c>
      <c r="O1889" s="86" t="str">
        <f>E1889</f>
        <v xml:space="preserve">  </v>
      </c>
      <c r="P1889" s="92"/>
    </row>
    <row r="1890" spans="2:16" ht="15.75" hidden="1" x14ac:dyDescent="0.25">
      <c r="B1890" s="75"/>
      <c r="C1890" s="82"/>
      <c r="D1890" s="76" t="s">
        <v>31</v>
      </c>
      <c r="E1890" s="89"/>
      <c r="F1890" s="89" t="str">
        <f>E1889</f>
        <v xml:space="preserve">  </v>
      </c>
      <c r="G1890" s="76"/>
      <c r="H1890" s="134"/>
      <c r="I1890" s="134"/>
      <c r="J1890" s="134"/>
      <c r="K1890" s="134"/>
      <c r="L1890" s="76"/>
      <c r="M1890" s="82"/>
      <c r="N1890" s="76" t="s">
        <v>31</v>
      </c>
      <c r="O1890" s="89"/>
      <c r="P1890" s="90" t="str">
        <f>O1889</f>
        <v xml:space="preserve">  </v>
      </c>
    </row>
    <row r="1891" spans="2:16" ht="15.75" hidden="1" x14ac:dyDescent="0.25">
      <c r="B1891" s="60" t="str">
        <f>IFERROR(IF(EOMONTH(B1889,1)&gt;Questionnaire!$I$9,"  ",EOMONTH(B1889,1)),"  ")</f>
        <v xml:space="preserve">  </v>
      </c>
      <c r="C1891" s="61" t="s">
        <v>32</v>
      </c>
      <c r="D1891" s="61"/>
      <c r="E1891" s="84">
        <f>IFERROR(-VLOOKUP(B1891,Calculations!$G$10:$N$448,8,FALSE),0)</f>
        <v>0</v>
      </c>
      <c r="F1891" s="84"/>
      <c r="G1891" s="61"/>
      <c r="H1891" s="61" t="s">
        <v>102</v>
      </c>
      <c r="I1891" s="61"/>
      <c r="J1891" s="84">
        <f>K1893</f>
        <v>0</v>
      </c>
      <c r="K1891" s="84"/>
      <c r="L1891" s="61"/>
      <c r="M1891" s="61" t="s">
        <v>102</v>
      </c>
      <c r="N1891" s="68"/>
      <c r="O1891" s="84">
        <f>J1891</f>
        <v>0</v>
      </c>
      <c r="P1891" s="91"/>
    </row>
    <row r="1892" spans="2:16" ht="15.75" hidden="1" x14ac:dyDescent="0.25">
      <c r="B1892" s="74"/>
      <c r="C1892" s="14" t="s">
        <v>33</v>
      </c>
      <c r="E1892" s="86" t="str">
        <f>IFERROR(VLOOKUP(B1891,Calculations!$G$10:$M$448,7,FALSE),0)</f>
        <v xml:space="preserve">  </v>
      </c>
      <c r="F1892" s="86"/>
      <c r="H1892" s="14" t="s">
        <v>35</v>
      </c>
      <c r="J1892" s="86" t="str">
        <f>K1894</f>
        <v xml:space="preserve">  </v>
      </c>
      <c r="K1892" s="86"/>
      <c r="M1892" s="14" t="s">
        <v>94</v>
      </c>
      <c r="N1892" s="73"/>
      <c r="O1892" s="86" t="str">
        <f>J1892</f>
        <v xml:space="preserve">  </v>
      </c>
      <c r="P1892" s="92"/>
    </row>
    <row r="1893" spans="2:16" ht="15.75" hidden="1" x14ac:dyDescent="0.25">
      <c r="B1893" s="74"/>
      <c r="C1893" s="73"/>
      <c r="D1893" s="14" t="s">
        <v>31</v>
      </c>
      <c r="E1893" s="86"/>
      <c r="F1893" s="86">
        <f>IFERROR(E1891+E1892,0)</f>
        <v>0</v>
      </c>
      <c r="H1893" s="73"/>
      <c r="I1893" s="14" t="s">
        <v>32</v>
      </c>
      <c r="J1893" s="86"/>
      <c r="K1893" s="86">
        <f>E1891</f>
        <v>0</v>
      </c>
      <c r="M1893" s="72"/>
      <c r="N1893" s="14" t="s">
        <v>31</v>
      </c>
      <c r="O1893" s="86"/>
      <c r="P1893" s="92">
        <f>F1893</f>
        <v>0</v>
      </c>
    </row>
    <row r="1894" spans="2:16" ht="15.75" hidden="1" x14ac:dyDescent="0.25">
      <c r="B1894" s="74"/>
      <c r="C1894" s="73"/>
      <c r="E1894" s="86"/>
      <c r="F1894" s="86"/>
      <c r="H1894" s="73"/>
      <c r="I1894" s="14" t="s">
        <v>33</v>
      </c>
      <c r="J1894" s="86"/>
      <c r="K1894" s="86" t="str">
        <f>E1892</f>
        <v xml:space="preserve">  </v>
      </c>
      <c r="M1894" s="72"/>
      <c r="N1894" s="73"/>
      <c r="O1894" s="86"/>
      <c r="P1894" s="92"/>
    </row>
    <row r="1895" spans="2:16" ht="15.75" hidden="1" x14ac:dyDescent="0.25">
      <c r="B1895" s="74"/>
      <c r="C1895" s="73"/>
      <c r="E1895" s="86"/>
      <c r="F1895" s="86"/>
      <c r="H1895" s="73"/>
      <c r="J1895" s="86"/>
      <c r="K1895" s="86"/>
      <c r="M1895" s="72"/>
      <c r="N1895" s="73"/>
      <c r="O1895" s="86"/>
      <c r="P1895" s="92"/>
    </row>
    <row r="1896" spans="2:16" ht="15.75" hidden="1" x14ac:dyDescent="0.25">
      <c r="B1896" s="70" t="str">
        <f>B1891</f>
        <v xml:space="preserve">  </v>
      </c>
      <c r="C1896" s="133" t="s">
        <v>34</v>
      </c>
      <c r="D1896" s="133"/>
      <c r="E1896" s="133"/>
      <c r="F1896" s="133"/>
      <c r="H1896" s="14" t="s">
        <v>103</v>
      </c>
      <c r="J1896" s="86" t="str">
        <f>IFERROR(VLOOKUP(B1896,Calculations!$Z$10:$AB$448,3,FALSE),0)</f>
        <v xml:space="preserve">  </v>
      </c>
      <c r="K1896" s="86"/>
      <c r="M1896" s="14" t="s">
        <v>104</v>
      </c>
      <c r="O1896" s="86" t="str">
        <f>J1896</f>
        <v xml:space="preserve">  </v>
      </c>
      <c r="P1896" s="92"/>
    </row>
    <row r="1897" spans="2:16" ht="15.75" hidden="1" x14ac:dyDescent="0.25">
      <c r="B1897" s="74"/>
      <c r="C1897" s="133"/>
      <c r="D1897" s="133"/>
      <c r="E1897" s="133"/>
      <c r="F1897" s="133"/>
      <c r="H1897" s="77"/>
      <c r="I1897" s="14" t="s">
        <v>91</v>
      </c>
      <c r="J1897" s="86"/>
      <c r="K1897" s="86" t="str">
        <f>J1896</f>
        <v xml:space="preserve">  </v>
      </c>
      <c r="M1897" s="77"/>
      <c r="N1897" s="14" t="s">
        <v>91</v>
      </c>
      <c r="O1897" s="86"/>
      <c r="P1897" s="92" t="str">
        <f>O1896</f>
        <v xml:space="preserve">  </v>
      </c>
    </row>
    <row r="1898" spans="2:16" ht="15.75" hidden="1" x14ac:dyDescent="0.25">
      <c r="B1898" s="74"/>
      <c r="C1898" s="133"/>
      <c r="D1898" s="133"/>
      <c r="E1898" s="133"/>
      <c r="F1898" s="133"/>
      <c r="H1898" s="77"/>
      <c r="J1898" s="86"/>
      <c r="K1898" s="86"/>
      <c r="M1898" s="77"/>
      <c r="O1898" s="86"/>
      <c r="P1898" s="92"/>
    </row>
    <row r="1899" spans="2:16" ht="15.75" hidden="1" x14ac:dyDescent="0.25">
      <c r="B1899" s="74"/>
      <c r="C1899" s="81"/>
      <c r="D1899" s="81"/>
      <c r="E1899" s="81"/>
      <c r="F1899" s="81"/>
      <c r="H1899" s="77"/>
      <c r="J1899" s="86"/>
      <c r="K1899" s="86"/>
      <c r="M1899" s="77"/>
      <c r="O1899" s="86"/>
      <c r="P1899" s="92"/>
    </row>
    <row r="1900" spans="2:16" ht="15.75" hidden="1" x14ac:dyDescent="0.25">
      <c r="B1900" s="70" t="str">
        <f>B1896</f>
        <v xml:space="preserve">  </v>
      </c>
      <c r="C1900" s="14" t="s">
        <v>106</v>
      </c>
      <c r="E1900" s="86" t="str">
        <f>IFERROR(VLOOKUP(B1900,Calculations!$G$10:$W$448,17,FALSE),0)</f>
        <v xml:space="preserve">  </v>
      </c>
      <c r="F1900" s="86"/>
      <c r="H1900" s="133" t="s">
        <v>34</v>
      </c>
      <c r="I1900" s="133"/>
      <c r="J1900" s="133"/>
      <c r="K1900" s="133"/>
      <c r="M1900" s="14" t="s">
        <v>105</v>
      </c>
      <c r="O1900" s="86" t="str">
        <f>E1900</f>
        <v xml:space="preserve">  </v>
      </c>
      <c r="P1900" s="92"/>
    </row>
    <row r="1901" spans="2:16" ht="15.75" hidden="1" x14ac:dyDescent="0.25">
      <c r="B1901" s="75"/>
      <c r="C1901" s="82"/>
      <c r="D1901" s="76" t="s">
        <v>31</v>
      </c>
      <c r="E1901" s="89"/>
      <c r="F1901" s="89" t="str">
        <f>E1900</f>
        <v xml:space="preserve">  </v>
      </c>
      <c r="G1901" s="76"/>
      <c r="H1901" s="134"/>
      <c r="I1901" s="134"/>
      <c r="J1901" s="134"/>
      <c r="K1901" s="134"/>
      <c r="L1901" s="76"/>
      <c r="M1901" s="82"/>
      <c r="N1901" s="76" t="s">
        <v>31</v>
      </c>
      <c r="O1901" s="89"/>
      <c r="P1901" s="90" t="str">
        <f>O1900</f>
        <v xml:space="preserve">  </v>
      </c>
    </row>
    <row r="1902" spans="2:16" ht="15.75" hidden="1" x14ac:dyDescent="0.25">
      <c r="B1902" s="60" t="str">
        <f>IFERROR(IF(EOMONTH(B1900,1)&gt;Questionnaire!$I$9,"  ",EOMONTH(B1900,1)),"  ")</f>
        <v xml:space="preserve">  </v>
      </c>
      <c r="C1902" s="61" t="s">
        <v>32</v>
      </c>
      <c r="D1902" s="61"/>
      <c r="E1902" s="84">
        <f>IFERROR(-VLOOKUP(B1902,Calculations!$G$10:$N$448,8,FALSE),0)</f>
        <v>0</v>
      </c>
      <c r="F1902" s="84"/>
      <c r="G1902" s="61"/>
      <c r="H1902" s="61" t="s">
        <v>102</v>
      </c>
      <c r="I1902" s="61"/>
      <c r="J1902" s="84">
        <f>K1904</f>
        <v>0</v>
      </c>
      <c r="K1902" s="84"/>
      <c r="L1902" s="61"/>
      <c r="M1902" s="61" t="s">
        <v>102</v>
      </c>
      <c r="N1902" s="68"/>
      <c r="O1902" s="84">
        <f>J1902</f>
        <v>0</v>
      </c>
      <c r="P1902" s="91"/>
    </row>
    <row r="1903" spans="2:16" ht="15.75" hidden="1" x14ac:dyDescent="0.25">
      <c r="B1903" s="74"/>
      <c r="C1903" s="14" t="s">
        <v>33</v>
      </c>
      <c r="E1903" s="86" t="str">
        <f>IFERROR(VLOOKUP(B1902,Calculations!$G$10:$M$448,7,FALSE),0)</f>
        <v xml:space="preserve">  </v>
      </c>
      <c r="F1903" s="86"/>
      <c r="H1903" s="14" t="s">
        <v>35</v>
      </c>
      <c r="J1903" s="86" t="str">
        <f>K1905</f>
        <v xml:space="preserve">  </v>
      </c>
      <c r="K1903" s="86"/>
      <c r="M1903" s="14" t="s">
        <v>94</v>
      </c>
      <c r="N1903" s="73"/>
      <c r="O1903" s="86" t="str">
        <f>J1903</f>
        <v xml:space="preserve">  </v>
      </c>
      <c r="P1903" s="92"/>
    </row>
    <row r="1904" spans="2:16" ht="15.75" hidden="1" x14ac:dyDescent="0.25">
      <c r="B1904" s="74"/>
      <c r="C1904" s="73"/>
      <c r="D1904" s="14" t="s">
        <v>31</v>
      </c>
      <c r="E1904" s="86"/>
      <c r="F1904" s="86">
        <f>IFERROR(E1902+E1903,0)</f>
        <v>0</v>
      </c>
      <c r="H1904" s="73"/>
      <c r="I1904" s="14" t="s">
        <v>32</v>
      </c>
      <c r="J1904" s="86"/>
      <c r="K1904" s="86">
        <f>E1902</f>
        <v>0</v>
      </c>
      <c r="M1904" s="72"/>
      <c r="N1904" s="14" t="s">
        <v>31</v>
      </c>
      <c r="O1904" s="86"/>
      <c r="P1904" s="92">
        <f>F1904</f>
        <v>0</v>
      </c>
    </row>
    <row r="1905" spans="2:16" ht="15.75" hidden="1" x14ac:dyDescent="0.25">
      <c r="B1905" s="74"/>
      <c r="C1905" s="73"/>
      <c r="E1905" s="86"/>
      <c r="F1905" s="86"/>
      <c r="H1905" s="73"/>
      <c r="I1905" s="14" t="s">
        <v>33</v>
      </c>
      <c r="J1905" s="86"/>
      <c r="K1905" s="86" t="str">
        <f>E1903</f>
        <v xml:space="preserve">  </v>
      </c>
      <c r="M1905" s="72"/>
      <c r="N1905" s="73"/>
      <c r="O1905" s="86"/>
      <c r="P1905" s="92"/>
    </row>
    <row r="1906" spans="2:16" ht="15.75" hidden="1" x14ac:dyDescent="0.25">
      <c r="B1906" s="74"/>
      <c r="C1906" s="73"/>
      <c r="E1906" s="86"/>
      <c r="F1906" s="86"/>
      <c r="H1906" s="73"/>
      <c r="J1906" s="86"/>
      <c r="K1906" s="86"/>
      <c r="M1906" s="72"/>
      <c r="N1906" s="73"/>
      <c r="O1906" s="86"/>
      <c r="P1906" s="92"/>
    </row>
    <row r="1907" spans="2:16" ht="15.75" hidden="1" x14ac:dyDescent="0.25">
      <c r="B1907" s="70" t="str">
        <f>B1902</f>
        <v xml:space="preserve">  </v>
      </c>
      <c r="C1907" s="133" t="s">
        <v>34</v>
      </c>
      <c r="D1907" s="133"/>
      <c r="E1907" s="133"/>
      <c r="F1907" s="133"/>
      <c r="H1907" s="14" t="s">
        <v>103</v>
      </c>
      <c r="J1907" s="86" t="str">
        <f>IFERROR(VLOOKUP(B1907,Calculations!$Z$10:$AB$448,3,FALSE),0)</f>
        <v xml:space="preserve">  </v>
      </c>
      <c r="K1907" s="86"/>
      <c r="M1907" s="14" t="s">
        <v>104</v>
      </c>
      <c r="O1907" s="86" t="str">
        <f>J1907</f>
        <v xml:space="preserve">  </v>
      </c>
      <c r="P1907" s="92"/>
    </row>
    <row r="1908" spans="2:16" ht="15.75" hidden="1" x14ac:dyDescent="0.25">
      <c r="B1908" s="74"/>
      <c r="C1908" s="133"/>
      <c r="D1908" s="133"/>
      <c r="E1908" s="133"/>
      <c r="F1908" s="133"/>
      <c r="H1908" s="77"/>
      <c r="I1908" s="14" t="s">
        <v>91</v>
      </c>
      <c r="J1908" s="86"/>
      <c r="K1908" s="86" t="str">
        <f>J1907</f>
        <v xml:space="preserve">  </v>
      </c>
      <c r="M1908" s="77"/>
      <c r="N1908" s="14" t="s">
        <v>91</v>
      </c>
      <c r="O1908" s="86"/>
      <c r="P1908" s="92" t="str">
        <f>O1907</f>
        <v xml:space="preserve">  </v>
      </c>
    </row>
    <row r="1909" spans="2:16" ht="15.75" hidden="1" x14ac:dyDescent="0.25">
      <c r="B1909" s="74"/>
      <c r="C1909" s="133"/>
      <c r="D1909" s="133"/>
      <c r="E1909" s="133"/>
      <c r="F1909" s="133"/>
      <c r="H1909" s="77"/>
      <c r="J1909" s="86"/>
      <c r="K1909" s="86"/>
      <c r="M1909" s="77"/>
      <c r="O1909" s="86"/>
      <c r="P1909" s="92"/>
    </row>
    <row r="1910" spans="2:16" ht="15.75" hidden="1" x14ac:dyDescent="0.25">
      <c r="B1910" s="74"/>
      <c r="C1910" s="81"/>
      <c r="D1910" s="81"/>
      <c r="E1910" s="81"/>
      <c r="F1910" s="81"/>
      <c r="H1910" s="77"/>
      <c r="J1910" s="86"/>
      <c r="K1910" s="86"/>
      <c r="M1910" s="77"/>
      <c r="O1910" s="86"/>
      <c r="P1910" s="92"/>
    </row>
    <row r="1911" spans="2:16" ht="15.75" hidden="1" x14ac:dyDescent="0.25">
      <c r="B1911" s="70" t="str">
        <f>B1907</f>
        <v xml:space="preserve">  </v>
      </c>
      <c r="C1911" s="14" t="s">
        <v>106</v>
      </c>
      <c r="E1911" s="86" t="str">
        <f>IFERROR(VLOOKUP(B1911,Calculations!$G$10:$W$448,17,FALSE),0)</f>
        <v xml:space="preserve">  </v>
      </c>
      <c r="F1911" s="86"/>
      <c r="H1911" s="133" t="s">
        <v>34</v>
      </c>
      <c r="I1911" s="133"/>
      <c r="J1911" s="133"/>
      <c r="K1911" s="133"/>
      <c r="M1911" s="14" t="s">
        <v>105</v>
      </c>
      <c r="O1911" s="86" t="str">
        <f>E1911</f>
        <v xml:space="preserve">  </v>
      </c>
      <c r="P1911" s="92"/>
    </row>
    <row r="1912" spans="2:16" ht="15.75" hidden="1" x14ac:dyDescent="0.25">
      <c r="B1912" s="75"/>
      <c r="C1912" s="82"/>
      <c r="D1912" s="76" t="s">
        <v>31</v>
      </c>
      <c r="E1912" s="89"/>
      <c r="F1912" s="89" t="str">
        <f>E1911</f>
        <v xml:space="preserve">  </v>
      </c>
      <c r="G1912" s="76"/>
      <c r="H1912" s="134"/>
      <c r="I1912" s="134"/>
      <c r="J1912" s="134"/>
      <c r="K1912" s="134"/>
      <c r="L1912" s="76"/>
      <c r="M1912" s="82"/>
      <c r="N1912" s="76" t="s">
        <v>31</v>
      </c>
      <c r="O1912" s="89"/>
      <c r="P1912" s="90" t="str">
        <f>O1911</f>
        <v xml:space="preserve">  </v>
      </c>
    </row>
    <row r="1913" spans="2:16" ht="15.75" hidden="1" x14ac:dyDescent="0.25">
      <c r="B1913" s="60" t="str">
        <f>IFERROR(IF(EOMONTH(B1911,1)&gt;Questionnaire!$I$9,"  ",EOMONTH(B1911,1)),"  ")</f>
        <v xml:space="preserve">  </v>
      </c>
      <c r="C1913" s="61" t="s">
        <v>32</v>
      </c>
      <c r="D1913" s="61"/>
      <c r="E1913" s="84">
        <f>IFERROR(-VLOOKUP(B1913,Calculations!$G$10:$N$448,8,FALSE),0)</f>
        <v>0</v>
      </c>
      <c r="F1913" s="84"/>
      <c r="G1913" s="61"/>
      <c r="H1913" s="61" t="s">
        <v>102</v>
      </c>
      <c r="I1913" s="61"/>
      <c r="J1913" s="84">
        <f>K1915</f>
        <v>0</v>
      </c>
      <c r="K1913" s="84"/>
      <c r="L1913" s="61"/>
      <c r="M1913" s="61" t="s">
        <v>102</v>
      </c>
      <c r="N1913" s="68"/>
      <c r="O1913" s="84">
        <f>J1913</f>
        <v>0</v>
      </c>
      <c r="P1913" s="91"/>
    </row>
    <row r="1914" spans="2:16" ht="15.75" hidden="1" x14ac:dyDescent="0.25">
      <c r="B1914" s="74"/>
      <c r="C1914" s="14" t="s">
        <v>33</v>
      </c>
      <c r="E1914" s="86" t="str">
        <f>IFERROR(VLOOKUP(B1913,Calculations!$G$10:$M$448,7,FALSE),0)</f>
        <v xml:space="preserve">  </v>
      </c>
      <c r="F1914" s="86"/>
      <c r="H1914" s="14" t="s">
        <v>35</v>
      </c>
      <c r="J1914" s="86" t="str">
        <f>K1916</f>
        <v xml:space="preserve">  </v>
      </c>
      <c r="K1914" s="86"/>
      <c r="M1914" s="14" t="s">
        <v>94</v>
      </c>
      <c r="N1914" s="73"/>
      <c r="O1914" s="86" t="str">
        <f>J1914</f>
        <v xml:space="preserve">  </v>
      </c>
      <c r="P1914" s="92"/>
    </row>
    <row r="1915" spans="2:16" ht="15.75" hidden="1" x14ac:dyDescent="0.25">
      <c r="B1915" s="74"/>
      <c r="C1915" s="73"/>
      <c r="D1915" s="14" t="s">
        <v>31</v>
      </c>
      <c r="E1915" s="86"/>
      <c r="F1915" s="86">
        <f>IFERROR(E1913+E1914,0)</f>
        <v>0</v>
      </c>
      <c r="H1915" s="73"/>
      <c r="I1915" s="14" t="s">
        <v>32</v>
      </c>
      <c r="J1915" s="86"/>
      <c r="K1915" s="86">
        <f>E1913</f>
        <v>0</v>
      </c>
      <c r="M1915" s="72"/>
      <c r="N1915" s="14" t="s">
        <v>31</v>
      </c>
      <c r="O1915" s="86"/>
      <c r="P1915" s="92">
        <f>F1915</f>
        <v>0</v>
      </c>
    </row>
    <row r="1916" spans="2:16" ht="15.75" hidden="1" x14ac:dyDescent="0.25">
      <c r="B1916" s="74"/>
      <c r="C1916" s="73"/>
      <c r="E1916" s="86"/>
      <c r="F1916" s="86"/>
      <c r="H1916" s="73"/>
      <c r="I1916" s="14" t="s">
        <v>33</v>
      </c>
      <c r="J1916" s="86"/>
      <c r="K1916" s="86" t="str">
        <f>E1914</f>
        <v xml:space="preserve">  </v>
      </c>
      <c r="M1916" s="72"/>
      <c r="N1916" s="73"/>
      <c r="O1916" s="86"/>
      <c r="P1916" s="92"/>
    </row>
    <row r="1917" spans="2:16" ht="15.75" hidden="1" x14ac:dyDescent="0.25">
      <c r="B1917" s="74"/>
      <c r="C1917" s="73"/>
      <c r="E1917" s="86"/>
      <c r="F1917" s="86"/>
      <c r="H1917" s="73"/>
      <c r="J1917" s="86"/>
      <c r="K1917" s="86"/>
      <c r="M1917" s="72"/>
      <c r="N1917" s="73"/>
      <c r="O1917" s="86"/>
      <c r="P1917" s="92"/>
    </row>
    <row r="1918" spans="2:16" ht="15.75" hidden="1" x14ac:dyDescent="0.25">
      <c r="B1918" s="70" t="str">
        <f>B1913</f>
        <v xml:space="preserve">  </v>
      </c>
      <c r="C1918" s="133" t="s">
        <v>34</v>
      </c>
      <c r="D1918" s="133"/>
      <c r="E1918" s="133"/>
      <c r="F1918" s="133"/>
      <c r="H1918" s="14" t="s">
        <v>103</v>
      </c>
      <c r="J1918" s="86" t="str">
        <f>IFERROR(VLOOKUP(B1918,Calculations!$Z$10:$AB$448,3,FALSE),0)</f>
        <v xml:space="preserve">  </v>
      </c>
      <c r="K1918" s="86"/>
      <c r="M1918" s="14" t="s">
        <v>104</v>
      </c>
      <c r="O1918" s="86" t="str">
        <f>J1918</f>
        <v xml:space="preserve">  </v>
      </c>
      <c r="P1918" s="92"/>
    </row>
    <row r="1919" spans="2:16" ht="15.75" hidden="1" x14ac:dyDescent="0.25">
      <c r="B1919" s="74"/>
      <c r="C1919" s="133"/>
      <c r="D1919" s="133"/>
      <c r="E1919" s="133"/>
      <c r="F1919" s="133"/>
      <c r="H1919" s="77"/>
      <c r="I1919" s="14" t="s">
        <v>91</v>
      </c>
      <c r="J1919" s="86"/>
      <c r="K1919" s="86" t="str">
        <f>J1918</f>
        <v xml:space="preserve">  </v>
      </c>
      <c r="M1919" s="77"/>
      <c r="N1919" s="14" t="s">
        <v>91</v>
      </c>
      <c r="O1919" s="86"/>
      <c r="P1919" s="92" t="str">
        <f>O1918</f>
        <v xml:space="preserve">  </v>
      </c>
    </row>
    <row r="1920" spans="2:16" ht="15.75" hidden="1" x14ac:dyDescent="0.25">
      <c r="B1920" s="74"/>
      <c r="C1920" s="133"/>
      <c r="D1920" s="133"/>
      <c r="E1920" s="133"/>
      <c r="F1920" s="133"/>
      <c r="H1920" s="77"/>
      <c r="J1920" s="86"/>
      <c r="K1920" s="86"/>
      <c r="M1920" s="77"/>
      <c r="O1920" s="86"/>
      <c r="P1920" s="92"/>
    </row>
    <row r="1921" spans="2:16" ht="15.75" hidden="1" x14ac:dyDescent="0.25">
      <c r="B1921" s="74"/>
      <c r="C1921" s="81"/>
      <c r="D1921" s="81"/>
      <c r="E1921" s="81"/>
      <c r="F1921" s="81"/>
      <c r="H1921" s="77"/>
      <c r="J1921" s="86"/>
      <c r="K1921" s="86"/>
      <c r="M1921" s="77"/>
      <c r="O1921" s="86"/>
      <c r="P1921" s="92"/>
    </row>
    <row r="1922" spans="2:16" ht="15.75" hidden="1" x14ac:dyDescent="0.25">
      <c r="B1922" s="70" t="str">
        <f>B1918</f>
        <v xml:space="preserve">  </v>
      </c>
      <c r="C1922" s="14" t="s">
        <v>106</v>
      </c>
      <c r="E1922" s="86" t="str">
        <f>IFERROR(VLOOKUP(B1922,Calculations!$G$10:$W$448,17,FALSE),0)</f>
        <v xml:space="preserve">  </v>
      </c>
      <c r="F1922" s="86"/>
      <c r="H1922" s="133" t="s">
        <v>34</v>
      </c>
      <c r="I1922" s="133"/>
      <c r="J1922" s="133"/>
      <c r="K1922" s="133"/>
      <c r="M1922" s="14" t="s">
        <v>105</v>
      </c>
      <c r="O1922" s="86" t="str">
        <f>E1922</f>
        <v xml:space="preserve">  </v>
      </c>
      <c r="P1922" s="92"/>
    </row>
    <row r="1923" spans="2:16" ht="15.75" hidden="1" x14ac:dyDescent="0.25">
      <c r="B1923" s="75"/>
      <c r="C1923" s="82"/>
      <c r="D1923" s="76" t="s">
        <v>31</v>
      </c>
      <c r="E1923" s="89"/>
      <c r="F1923" s="89" t="str">
        <f>E1922</f>
        <v xml:space="preserve">  </v>
      </c>
      <c r="G1923" s="76"/>
      <c r="H1923" s="134"/>
      <c r="I1923" s="134"/>
      <c r="J1923" s="134"/>
      <c r="K1923" s="134"/>
      <c r="L1923" s="76"/>
      <c r="M1923" s="82"/>
      <c r="N1923" s="76" t="s">
        <v>31</v>
      </c>
      <c r="O1923" s="89"/>
      <c r="P1923" s="90" t="str">
        <f>O1922</f>
        <v xml:space="preserve">  </v>
      </c>
    </row>
    <row r="1924" spans="2:16" ht="15.75" hidden="1" x14ac:dyDescent="0.25">
      <c r="B1924" s="60" t="str">
        <f>IFERROR(IF(EOMONTH(B1922,1)&gt;Questionnaire!$I$9,"  ",EOMONTH(B1922,1)),"  ")</f>
        <v xml:space="preserve">  </v>
      </c>
      <c r="C1924" s="61" t="s">
        <v>32</v>
      </c>
      <c r="D1924" s="61"/>
      <c r="E1924" s="84">
        <f>IFERROR(-VLOOKUP(B1924,Calculations!$G$10:$N$448,8,FALSE),0)</f>
        <v>0</v>
      </c>
      <c r="F1924" s="84"/>
      <c r="G1924" s="61"/>
      <c r="H1924" s="61" t="s">
        <v>102</v>
      </c>
      <c r="I1924" s="61"/>
      <c r="J1924" s="84">
        <f>K1926</f>
        <v>0</v>
      </c>
      <c r="K1924" s="84"/>
      <c r="L1924" s="61"/>
      <c r="M1924" s="61" t="s">
        <v>102</v>
      </c>
      <c r="N1924" s="68"/>
      <c r="O1924" s="84">
        <f>J1924</f>
        <v>0</v>
      </c>
      <c r="P1924" s="91"/>
    </row>
    <row r="1925" spans="2:16" ht="15.75" hidden="1" x14ac:dyDescent="0.25">
      <c r="B1925" s="74"/>
      <c r="C1925" s="14" t="s">
        <v>33</v>
      </c>
      <c r="E1925" s="86" t="str">
        <f>IFERROR(VLOOKUP(B1924,Calculations!$G$10:$M$448,7,FALSE),0)</f>
        <v xml:space="preserve">  </v>
      </c>
      <c r="F1925" s="86"/>
      <c r="H1925" s="14" t="s">
        <v>35</v>
      </c>
      <c r="J1925" s="86" t="str">
        <f>K1927</f>
        <v xml:space="preserve">  </v>
      </c>
      <c r="K1925" s="86"/>
      <c r="M1925" s="14" t="s">
        <v>94</v>
      </c>
      <c r="N1925" s="73"/>
      <c r="O1925" s="86" t="str">
        <f>J1925</f>
        <v xml:space="preserve">  </v>
      </c>
      <c r="P1925" s="92"/>
    </row>
    <row r="1926" spans="2:16" ht="15.75" hidden="1" x14ac:dyDescent="0.25">
      <c r="B1926" s="74"/>
      <c r="C1926" s="73"/>
      <c r="D1926" s="14" t="s">
        <v>31</v>
      </c>
      <c r="E1926" s="86"/>
      <c r="F1926" s="86">
        <f>IFERROR(E1924+E1925,0)</f>
        <v>0</v>
      </c>
      <c r="H1926" s="73"/>
      <c r="I1926" s="14" t="s">
        <v>32</v>
      </c>
      <c r="J1926" s="86"/>
      <c r="K1926" s="86">
        <f>E1924</f>
        <v>0</v>
      </c>
      <c r="M1926" s="72"/>
      <c r="N1926" s="14" t="s">
        <v>31</v>
      </c>
      <c r="O1926" s="86"/>
      <c r="P1926" s="92">
        <f>F1926</f>
        <v>0</v>
      </c>
    </row>
    <row r="1927" spans="2:16" ht="15.75" hidden="1" x14ac:dyDescent="0.25">
      <c r="B1927" s="74"/>
      <c r="C1927" s="73"/>
      <c r="E1927" s="86"/>
      <c r="F1927" s="86"/>
      <c r="H1927" s="73"/>
      <c r="I1927" s="14" t="s">
        <v>33</v>
      </c>
      <c r="J1927" s="86"/>
      <c r="K1927" s="86" t="str">
        <f>E1925</f>
        <v xml:space="preserve">  </v>
      </c>
      <c r="M1927" s="72"/>
      <c r="N1927" s="73"/>
      <c r="O1927" s="86"/>
      <c r="P1927" s="92"/>
    </row>
    <row r="1928" spans="2:16" ht="15.75" hidden="1" x14ac:dyDescent="0.25">
      <c r="B1928" s="74"/>
      <c r="C1928" s="73"/>
      <c r="E1928" s="86"/>
      <c r="F1928" s="86"/>
      <c r="H1928" s="73"/>
      <c r="J1928" s="86"/>
      <c r="K1928" s="86"/>
      <c r="M1928" s="72"/>
      <c r="N1928" s="73"/>
      <c r="O1928" s="86"/>
      <c r="P1928" s="92"/>
    </row>
    <row r="1929" spans="2:16" ht="15.75" hidden="1" x14ac:dyDescent="0.25">
      <c r="B1929" s="70" t="str">
        <f>B1924</f>
        <v xml:space="preserve">  </v>
      </c>
      <c r="C1929" s="133" t="s">
        <v>34</v>
      </c>
      <c r="D1929" s="133"/>
      <c r="E1929" s="133"/>
      <c r="F1929" s="133"/>
      <c r="H1929" s="14" t="s">
        <v>103</v>
      </c>
      <c r="J1929" s="86" t="str">
        <f>IFERROR(VLOOKUP(B1929,Calculations!$Z$10:$AB$448,3,FALSE),0)</f>
        <v xml:space="preserve">  </v>
      </c>
      <c r="K1929" s="86"/>
      <c r="M1929" s="14" t="s">
        <v>104</v>
      </c>
      <c r="O1929" s="86" t="str">
        <f>J1929</f>
        <v xml:space="preserve">  </v>
      </c>
      <c r="P1929" s="92"/>
    </row>
    <row r="1930" spans="2:16" ht="15.75" hidden="1" x14ac:dyDescent="0.25">
      <c r="B1930" s="74"/>
      <c r="C1930" s="133"/>
      <c r="D1930" s="133"/>
      <c r="E1930" s="133"/>
      <c r="F1930" s="133"/>
      <c r="H1930" s="77"/>
      <c r="I1930" s="14" t="s">
        <v>91</v>
      </c>
      <c r="J1930" s="86"/>
      <c r="K1930" s="86" t="str">
        <f>J1929</f>
        <v xml:space="preserve">  </v>
      </c>
      <c r="M1930" s="77"/>
      <c r="N1930" s="14" t="s">
        <v>91</v>
      </c>
      <c r="O1930" s="86"/>
      <c r="P1930" s="92" t="str">
        <f>O1929</f>
        <v xml:space="preserve">  </v>
      </c>
    </row>
    <row r="1931" spans="2:16" ht="15.75" hidden="1" x14ac:dyDescent="0.25">
      <c r="B1931" s="74"/>
      <c r="C1931" s="133"/>
      <c r="D1931" s="133"/>
      <c r="E1931" s="133"/>
      <c r="F1931" s="133"/>
      <c r="H1931" s="77"/>
      <c r="J1931" s="86"/>
      <c r="K1931" s="86"/>
      <c r="M1931" s="77"/>
      <c r="O1931" s="86"/>
      <c r="P1931" s="92"/>
    </row>
    <row r="1932" spans="2:16" ht="15.75" hidden="1" x14ac:dyDescent="0.25">
      <c r="B1932" s="74"/>
      <c r="C1932" s="81"/>
      <c r="D1932" s="81"/>
      <c r="E1932" s="81"/>
      <c r="F1932" s="81"/>
      <c r="H1932" s="77"/>
      <c r="J1932" s="86"/>
      <c r="K1932" s="86"/>
      <c r="M1932" s="77"/>
      <c r="O1932" s="86"/>
      <c r="P1932" s="92"/>
    </row>
    <row r="1933" spans="2:16" ht="15.75" hidden="1" x14ac:dyDescent="0.25">
      <c r="B1933" s="70" t="str">
        <f>B1929</f>
        <v xml:space="preserve">  </v>
      </c>
      <c r="C1933" s="14" t="s">
        <v>106</v>
      </c>
      <c r="E1933" s="86" t="str">
        <f>IFERROR(VLOOKUP(B1933,Calculations!$G$10:$W$448,17,FALSE),0)</f>
        <v xml:space="preserve">  </v>
      </c>
      <c r="F1933" s="86"/>
      <c r="H1933" s="133" t="s">
        <v>34</v>
      </c>
      <c r="I1933" s="133"/>
      <c r="J1933" s="133"/>
      <c r="K1933" s="133"/>
      <c r="M1933" s="14" t="s">
        <v>105</v>
      </c>
      <c r="O1933" s="86" t="str">
        <f>E1933</f>
        <v xml:space="preserve">  </v>
      </c>
      <c r="P1933" s="92"/>
    </row>
    <row r="1934" spans="2:16" ht="15.75" hidden="1" x14ac:dyDescent="0.25">
      <c r="B1934" s="75"/>
      <c r="C1934" s="82"/>
      <c r="D1934" s="76" t="s">
        <v>31</v>
      </c>
      <c r="E1934" s="89"/>
      <c r="F1934" s="89" t="str">
        <f>E1933</f>
        <v xml:space="preserve">  </v>
      </c>
      <c r="G1934" s="76"/>
      <c r="H1934" s="134"/>
      <c r="I1934" s="134"/>
      <c r="J1934" s="134"/>
      <c r="K1934" s="134"/>
      <c r="L1934" s="76"/>
      <c r="M1934" s="82"/>
      <c r="N1934" s="76" t="s">
        <v>31</v>
      </c>
      <c r="O1934" s="89"/>
      <c r="P1934" s="90" t="str">
        <f>O1933</f>
        <v xml:space="preserve">  </v>
      </c>
    </row>
    <row r="1935" spans="2:16" ht="15.75" hidden="1" x14ac:dyDescent="0.25">
      <c r="B1935" s="60" t="str">
        <f>IFERROR(IF(EOMONTH(B1933,1)&gt;Questionnaire!$I$9,"  ",EOMONTH(B1933,1)),"  ")</f>
        <v xml:space="preserve">  </v>
      </c>
      <c r="C1935" s="61" t="s">
        <v>32</v>
      </c>
      <c r="D1935" s="61"/>
      <c r="E1935" s="84">
        <f>IFERROR(-VLOOKUP(B1935,Calculations!$G$10:$N$448,8,FALSE),0)</f>
        <v>0</v>
      </c>
      <c r="F1935" s="84"/>
      <c r="G1935" s="61"/>
      <c r="H1935" s="61" t="s">
        <v>102</v>
      </c>
      <c r="I1935" s="61"/>
      <c r="J1935" s="84">
        <f>K1937</f>
        <v>0</v>
      </c>
      <c r="K1935" s="84"/>
      <c r="L1935" s="61"/>
      <c r="M1935" s="61" t="s">
        <v>102</v>
      </c>
      <c r="N1935" s="68"/>
      <c r="O1935" s="84">
        <f>J1935</f>
        <v>0</v>
      </c>
      <c r="P1935" s="91"/>
    </row>
    <row r="1936" spans="2:16" ht="15.75" hidden="1" x14ac:dyDescent="0.25">
      <c r="B1936" s="74"/>
      <c r="C1936" s="14" t="s">
        <v>33</v>
      </c>
      <c r="E1936" s="86" t="str">
        <f>IFERROR(VLOOKUP(B1935,Calculations!$G$10:$M$448,7,FALSE),0)</f>
        <v xml:space="preserve">  </v>
      </c>
      <c r="F1936" s="86"/>
      <c r="H1936" s="14" t="s">
        <v>35</v>
      </c>
      <c r="J1936" s="86" t="str">
        <f>K1938</f>
        <v xml:space="preserve">  </v>
      </c>
      <c r="K1936" s="86"/>
      <c r="M1936" s="14" t="s">
        <v>94</v>
      </c>
      <c r="N1936" s="73"/>
      <c r="O1936" s="86" t="str">
        <f>J1936</f>
        <v xml:space="preserve">  </v>
      </c>
      <c r="P1936" s="92"/>
    </row>
    <row r="1937" spans="2:16" ht="15.75" hidden="1" x14ac:dyDescent="0.25">
      <c r="B1937" s="74"/>
      <c r="C1937" s="73"/>
      <c r="D1937" s="14" t="s">
        <v>31</v>
      </c>
      <c r="E1937" s="86"/>
      <c r="F1937" s="86">
        <f>IFERROR(E1935+E1936,0)</f>
        <v>0</v>
      </c>
      <c r="H1937" s="73"/>
      <c r="I1937" s="14" t="s">
        <v>32</v>
      </c>
      <c r="J1937" s="86"/>
      <c r="K1937" s="86">
        <f>E1935</f>
        <v>0</v>
      </c>
      <c r="M1937" s="72"/>
      <c r="N1937" s="14" t="s">
        <v>31</v>
      </c>
      <c r="O1937" s="86"/>
      <c r="P1937" s="92">
        <f>F1937</f>
        <v>0</v>
      </c>
    </row>
    <row r="1938" spans="2:16" ht="15.75" hidden="1" x14ac:dyDescent="0.25">
      <c r="B1938" s="74"/>
      <c r="C1938" s="73"/>
      <c r="E1938" s="86"/>
      <c r="F1938" s="86"/>
      <c r="H1938" s="73"/>
      <c r="I1938" s="14" t="s">
        <v>33</v>
      </c>
      <c r="J1938" s="86"/>
      <c r="K1938" s="86" t="str">
        <f>E1936</f>
        <v xml:space="preserve">  </v>
      </c>
      <c r="M1938" s="72"/>
      <c r="N1938" s="73"/>
      <c r="O1938" s="86"/>
      <c r="P1938" s="92"/>
    </row>
    <row r="1939" spans="2:16" ht="15.75" hidden="1" x14ac:dyDescent="0.25">
      <c r="B1939" s="74"/>
      <c r="C1939" s="73"/>
      <c r="E1939" s="86"/>
      <c r="F1939" s="86"/>
      <c r="H1939" s="73"/>
      <c r="J1939" s="86"/>
      <c r="K1939" s="86"/>
      <c r="M1939" s="72"/>
      <c r="N1939" s="73"/>
      <c r="O1939" s="86"/>
      <c r="P1939" s="92"/>
    </row>
    <row r="1940" spans="2:16" ht="15.75" hidden="1" x14ac:dyDescent="0.25">
      <c r="B1940" s="70" t="str">
        <f>B1935</f>
        <v xml:space="preserve">  </v>
      </c>
      <c r="C1940" s="133" t="s">
        <v>34</v>
      </c>
      <c r="D1940" s="133"/>
      <c r="E1940" s="133"/>
      <c r="F1940" s="133"/>
      <c r="H1940" s="14" t="s">
        <v>103</v>
      </c>
      <c r="J1940" s="86" t="str">
        <f>IFERROR(VLOOKUP(B1940,Calculations!$Z$10:$AB$448,3,FALSE),0)</f>
        <v xml:space="preserve">  </v>
      </c>
      <c r="K1940" s="86"/>
      <c r="M1940" s="14" t="s">
        <v>104</v>
      </c>
      <c r="O1940" s="86" t="str">
        <f>J1940</f>
        <v xml:space="preserve">  </v>
      </c>
      <c r="P1940" s="92"/>
    </row>
    <row r="1941" spans="2:16" ht="15.75" hidden="1" x14ac:dyDescent="0.25">
      <c r="B1941" s="74"/>
      <c r="C1941" s="133"/>
      <c r="D1941" s="133"/>
      <c r="E1941" s="133"/>
      <c r="F1941" s="133"/>
      <c r="H1941" s="77"/>
      <c r="I1941" s="14" t="s">
        <v>91</v>
      </c>
      <c r="J1941" s="86"/>
      <c r="K1941" s="86" t="str">
        <f>J1940</f>
        <v xml:space="preserve">  </v>
      </c>
      <c r="M1941" s="77"/>
      <c r="N1941" s="14" t="s">
        <v>91</v>
      </c>
      <c r="O1941" s="86"/>
      <c r="P1941" s="92" t="str">
        <f>O1940</f>
        <v xml:space="preserve">  </v>
      </c>
    </row>
    <row r="1942" spans="2:16" ht="15.75" hidden="1" x14ac:dyDescent="0.25">
      <c r="B1942" s="74"/>
      <c r="C1942" s="133"/>
      <c r="D1942" s="133"/>
      <c r="E1942" s="133"/>
      <c r="F1942" s="133"/>
      <c r="H1942" s="77"/>
      <c r="J1942" s="86"/>
      <c r="K1942" s="86"/>
      <c r="M1942" s="77"/>
      <c r="O1942" s="86"/>
      <c r="P1942" s="92"/>
    </row>
    <row r="1943" spans="2:16" ht="15.75" hidden="1" x14ac:dyDescent="0.25">
      <c r="B1943" s="74"/>
      <c r="C1943" s="81"/>
      <c r="D1943" s="81"/>
      <c r="E1943" s="81"/>
      <c r="F1943" s="81"/>
      <c r="H1943" s="77"/>
      <c r="J1943" s="86"/>
      <c r="K1943" s="86"/>
      <c r="M1943" s="77"/>
      <c r="O1943" s="86"/>
      <c r="P1943" s="92"/>
    </row>
    <row r="1944" spans="2:16" ht="15.75" hidden="1" x14ac:dyDescent="0.25">
      <c r="B1944" s="70" t="str">
        <f>B1940</f>
        <v xml:space="preserve">  </v>
      </c>
      <c r="C1944" s="14" t="s">
        <v>106</v>
      </c>
      <c r="E1944" s="86" t="str">
        <f>IFERROR(VLOOKUP(B1944,Calculations!$G$10:$W$448,17,FALSE),0)</f>
        <v xml:space="preserve">  </v>
      </c>
      <c r="F1944" s="86"/>
      <c r="H1944" s="133" t="s">
        <v>34</v>
      </c>
      <c r="I1944" s="133"/>
      <c r="J1944" s="133"/>
      <c r="K1944" s="133"/>
      <c r="M1944" s="14" t="s">
        <v>105</v>
      </c>
      <c r="O1944" s="86" t="str">
        <f>E1944</f>
        <v xml:space="preserve">  </v>
      </c>
      <c r="P1944" s="92"/>
    </row>
    <row r="1945" spans="2:16" ht="15.75" hidden="1" x14ac:dyDescent="0.25">
      <c r="B1945" s="75"/>
      <c r="C1945" s="82"/>
      <c r="D1945" s="76" t="s">
        <v>31</v>
      </c>
      <c r="E1945" s="89"/>
      <c r="F1945" s="89" t="str">
        <f>E1944</f>
        <v xml:space="preserve">  </v>
      </c>
      <c r="G1945" s="76"/>
      <c r="H1945" s="134"/>
      <c r="I1945" s="134"/>
      <c r="J1945" s="134"/>
      <c r="K1945" s="134"/>
      <c r="L1945" s="76"/>
      <c r="M1945" s="82"/>
      <c r="N1945" s="76" t="s">
        <v>31</v>
      </c>
      <c r="O1945" s="89"/>
      <c r="P1945" s="90" t="str">
        <f>O1944</f>
        <v xml:space="preserve">  </v>
      </c>
    </row>
    <row r="1946" spans="2:16" ht="15.75" hidden="1" x14ac:dyDescent="0.25">
      <c r="B1946" s="60" t="str">
        <f>IFERROR(IF(EOMONTH(B1944,1)&gt;Questionnaire!$I$9,"  ",EOMONTH(B1944,1)),"  ")</f>
        <v xml:space="preserve">  </v>
      </c>
      <c r="C1946" s="61" t="s">
        <v>32</v>
      </c>
      <c r="D1946" s="61"/>
      <c r="E1946" s="84">
        <f>IFERROR(-VLOOKUP(B1946,Calculations!$G$10:$N$448,8,FALSE),0)</f>
        <v>0</v>
      </c>
      <c r="F1946" s="84"/>
      <c r="G1946" s="61"/>
      <c r="H1946" s="61" t="s">
        <v>102</v>
      </c>
      <c r="I1946" s="61"/>
      <c r="J1946" s="84">
        <f>K1948</f>
        <v>0</v>
      </c>
      <c r="K1946" s="84"/>
      <c r="L1946" s="61"/>
      <c r="M1946" s="61" t="s">
        <v>102</v>
      </c>
      <c r="N1946" s="68"/>
      <c r="O1946" s="84">
        <f>J1946</f>
        <v>0</v>
      </c>
      <c r="P1946" s="91"/>
    </row>
    <row r="1947" spans="2:16" ht="15.75" hidden="1" x14ac:dyDescent="0.25">
      <c r="B1947" s="74"/>
      <c r="C1947" s="14" t="s">
        <v>33</v>
      </c>
      <c r="E1947" s="86" t="str">
        <f>IFERROR(VLOOKUP(B1946,Calculations!$G$10:$M$448,7,FALSE),0)</f>
        <v xml:space="preserve">  </v>
      </c>
      <c r="F1947" s="86"/>
      <c r="H1947" s="14" t="s">
        <v>35</v>
      </c>
      <c r="J1947" s="86" t="str">
        <f>K1949</f>
        <v xml:space="preserve">  </v>
      </c>
      <c r="K1947" s="86"/>
      <c r="M1947" s="14" t="s">
        <v>94</v>
      </c>
      <c r="N1947" s="73"/>
      <c r="O1947" s="86" t="str">
        <f>J1947</f>
        <v xml:space="preserve">  </v>
      </c>
      <c r="P1947" s="92"/>
    </row>
    <row r="1948" spans="2:16" ht="15.75" hidden="1" x14ac:dyDescent="0.25">
      <c r="B1948" s="74"/>
      <c r="C1948" s="73"/>
      <c r="D1948" s="14" t="s">
        <v>31</v>
      </c>
      <c r="E1948" s="86"/>
      <c r="F1948" s="86">
        <f>IFERROR(E1946+E1947,0)</f>
        <v>0</v>
      </c>
      <c r="H1948" s="73"/>
      <c r="I1948" s="14" t="s">
        <v>32</v>
      </c>
      <c r="J1948" s="86"/>
      <c r="K1948" s="86">
        <f>E1946</f>
        <v>0</v>
      </c>
      <c r="M1948" s="72"/>
      <c r="N1948" s="14" t="s">
        <v>31</v>
      </c>
      <c r="O1948" s="86"/>
      <c r="P1948" s="92">
        <f>F1948</f>
        <v>0</v>
      </c>
    </row>
    <row r="1949" spans="2:16" ht="15.75" hidden="1" x14ac:dyDescent="0.25">
      <c r="B1949" s="74"/>
      <c r="C1949" s="73"/>
      <c r="E1949" s="86"/>
      <c r="F1949" s="86"/>
      <c r="H1949" s="73"/>
      <c r="I1949" s="14" t="s">
        <v>33</v>
      </c>
      <c r="J1949" s="86"/>
      <c r="K1949" s="86" t="str">
        <f>E1947</f>
        <v xml:space="preserve">  </v>
      </c>
      <c r="M1949" s="72"/>
      <c r="N1949" s="73"/>
      <c r="O1949" s="86"/>
      <c r="P1949" s="92"/>
    </row>
    <row r="1950" spans="2:16" ht="15.75" hidden="1" x14ac:dyDescent="0.25">
      <c r="B1950" s="74"/>
      <c r="C1950" s="73"/>
      <c r="E1950" s="86"/>
      <c r="F1950" s="86"/>
      <c r="H1950" s="73"/>
      <c r="J1950" s="86"/>
      <c r="K1950" s="86"/>
      <c r="M1950" s="72"/>
      <c r="N1950" s="73"/>
      <c r="O1950" s="86"/>
      <c r="P1950" s="92"/>
    </row>
    <row r="1951" spans="2:16" ht="15.75" hidden="1" x14ac:dyDescent="0.25">
      <c r="B1951" s="70" t="str">
        <f>B1946</f>
        <v xml:space="preserve">  </v>
      </c>
      <c r="C1951" s="133" t="s">
        <v>34</v>
      </c>
      <c r="D1951" s="133"/>
      <c r="E1951" s="133"/>
      <c r="F1951" s="133"/>
      <c r="H1951" s="14" t="s">
        <v>103</v>
      </c>
      <c r="J1951" s="86" t="str">
        <f>IFERROR(VLOOKUP(B1951,Calculations!$Z$10:$AB$448,3,FALSE),0)</f>
        <v xml:space="preserve">  </v>
      </c>
      <c r="K1951" s="86"/>
      <c r="M1951" s="14" t="s">
        <v>104</v>
      </c>
      <c r="O1951" s="86" t="str">
        <f>J1951</f>
        <v xml:space="preserve">  </v>
      </c>
      <c r="P1951" s="92"/>
    </row>
    <row r="1952" spans="2:16" ht="15.75" hidden="1" x14ac:dyDescent="0.25">
      <c r="B1952" s="74"/>
      <c r="C1952" s="133"/>
      <c r="D1952" s="133"/>
      <c r="E1952" s="133"/>
      <c r="F1952" s="133"/>
      <c r="H1952" s="77"/>
      <c r="I1952" s="14" t="s">
        <v>91</v>
      </c>
      <c r="J1952" s="86"/>
      <c r="K1952" s="86" t="str">
        <f>J1951</f>
        <v xml:space="preserve">  </v>
      </c>
      <c r="M1952" s="77"/>
      <c r="N1952" s="14" t="s">
        <v>91</v>
      </c>
      <c r="O1952" s="86"/>
      <c r="P1952" s="92" t="str">
        <f>O1951</f>
        <v xml:space="preserve">  </v>
      </c>
    </row>
    <row r="1953" spans="2:16" ht="15.75" hidden="1" x14ac:dyDescent="0.25">
      <c r="B1953" s="74"/>
      <c r="C1953" s="133"/>
      <c r="D1953" s="133"/>
      <c r="E1953" s="133"/>
      <c r="F1953" s="133"/>
      <c r="H1953" s="77"/>
      <c r="J1953" s="86"/>
      <c r="K1953" s="86"/>
      <c r="M1953" s="77"/>
      <c r="O1953" s="86"/>
      <c r="P1953" s="92"/>
    </row>
    <row r="1954" spans="2:16" ht="15.75" hidden="1" x14ac:dyDescent="0.25">
      <c r="B1954" s="74"/>
      <c r="C1954" s="81"/>
      <c r="D1954" s="81"/>
      <c r="E1954" s="81"/>
      <c r="F1954" s="81"/>
      <c r="H1954" s="77"/>
      <c r="J1954" s="86"/>
      <c r="K1954" s="86"/>
      <c r="M1954" s="77"/>
      <c r="O1954" s="86"/>
      <c r="P1954" s="92"/>
    </row>
    <row r="1955" spans="2:16" ht="15.75" hidden="1" x14ac:dyDescent="0.25">
      <c r="B1955" s="70" t="str">
        <f>B1951</f>
        <v xml:space="preserve">  </v>
      </c>
      <c r="C1955" s="14" t="s">
        <v>106</v>
      </c>
      <c r="E1955" s="86" t="str">
        <f>IFERROR(VLOOKUP(B1955,Calculations!$G$10:$W$448,17,FALSE),0)</f>
        <v xml:space="preserve">  </v>
      </c>
      <c r="F1955" s="86"/>
      <c r="H1955" s="133" t="s">
        <v>34</v>
      </c>
      <c r="I1955" s="133"/>
      <c r="J1955" s="133"/>
      <c r="K1955" s="133"/>
      <c r="M1955" s="14" t="s">
        <v>105</v>
      </c>
      <c r="O1955" s="86" t="str">
        <f>E1955</f>
        <v xml:space="preserve">  </v>
      </c>
      <c r="P1955" s="92"/>
    </row>
    <row r="1956" spans="2:16" ht="15.75" hidden="1" x14ac:dyDescent="0.25">
      <c r="B1956" s="75"/>
      <c r="C1956" s="82"/>
      <c r="D1956" s="76" t="s">
        <v>31</v>
      </c>
      <c r="E1956" s="89"/>
      <c r="F1956" s="89" t="str">
        <f>E1955</f>
        <v xml:space="preserve">  </v>
      </c>
      <c r="G1956" s="76"/>
      <c r="H1956" s="134"/>
      <c r="I1956" s="134"/>
      <c r="J1956" s="134"/>
      <c r="K1956" s="134"/>
      <c r="L1956" s="76"/>
      <c r="M1956" s="82"/>
      <c r="N1956" s="76" t="s">
        <v>31</v>
      </c>
      <c r="O1956" s="89"/>
      <c r="P1956" s="90" t="str">
        <f>O1955</f>
        <v xml:space="preserve">  </v>
      </c>
    </row>
    <row r="1957" spans="2:16" ht="15.75" hidden="1" x14ac:dyDescent="0.25">
      <c r="B1957" s="60" t="str">
        <f>IFERROR(IF(EOMONTH(B1955,1)&gt;Questionnaire!$I$9,"  ",EOMONTH(B1955,1)),"  ")</f>
        <v xml:space="preserve">  </v>
      </c>
      <c r="C1957" s="61" t="s">
        <v>32</v>
      </c>
      <c r="D1957" s="61"/>
      <c r="E1957" s="84">
        <f>IFERROR(-VLOOKUP(B1957,Calculations!$G$10:$N$448,8,FALSE),0)</f>
        <v>0</v>
      </c>
      <c r="F1957" s="84"/>
      <c r="G1957" s="61"/>
      <c r="H1957" s="61" t="s">
        <v>102</v>
      </c>
      <c r="I1957" s="61"/>
      <c r="J1957" s="84">
        <f>K1959</f>
        <v>0</v>
      </c>
      <c r="K1957" s="84"/>
      <c r="L1957" s="61"/>
      <c r="M1957" s="61" t="s">
        <v>102</v>
      </c>
      <c r="N1957" s="68"/>
      <c r="O1957" s="84">
        <f>J1957</f>
        <v>0</v>
      </c>
      <c r="P1957" s="91"/>
    </row>
    <row r="1958" spans="2:16" ht="15.75" hidden="1" x14ac:dyDescent="0.25">
      <c r="B1958" s="74"/>
      <c r="C1958" s="14" t="s">
        <v>33</v>
      </c>
      <c r="E1958" s="86" t="str">
        <f>IFERROR(VLOOKUP(B1957,Calculations!$G$10:$M$448,7,FALSE),0)</f>
        <v xml:space="preserve">  </v>
      </c>
      <c r="F1958" s="86"/>
      <c r="H1958" s="14" t="s">
        <v>35</v>
      </c>
      <c r="J1958" s="86" t="str">
        <f>K1960</f>
        <v xml:space="preserve">  </v>
      </c>
      <c r="K1958" s="86"/>
      <c r="M1958" s="14" t="s">
        <v>94</v>
      </c>
      <c r="N1958" s="73"/>
      <c r="O1958" s="86" t="str">
        <f>J1958</f>
        <v xml:space="preserve">  </v>
      </c>
      <c r="P1958" s="92"/>
    </row>
    <row r="1959" spans="2:16" ht="15.75" hidden="1" x14ac:dyDescent="0.25">
      <c r="B1959" s="74"/>
      <c r="C1959" s="73"/>
      <c r="D1959" s="14" t="s">
        <v>31</v>
      </c>
      <c r="E1959" s="86"/>
      <c r="F1959" s="86">
        <f>IFERROR(E1957+E1958,0)</f>
        <v>0</v>
      </c>
      <c r="H1959" s="73"/>
      <c r="I1959" s="14" t="s">
        <v>32</v>
      </c>
      <c r="J1959" s="86"/>
      <c r="K1959" s="86">
        <f>E1957</f>
        <v>0</v>
      </c>
      <c r="M1959" s="72"/>
      <c r="N1959" s="14" t="s">
        <v>31</v>
      </c>
      <c r="O1959" s="86"/>
      <c r="P1959" s="92">
        <f>F1959</f>
        <v>0</v>
      </c>
    </row>
    <row r="1960" spans="2:16" ht="15.75" hidden="1" x14ac:dyDescent="0.25">
      <c r="B1960" s="74"/>
      <c r="C1960" s="73"/>
      <c r="E1960" s="86"/>
      <c r="F1960" s="86"/>
      <c r="H1960" s="73"/>
      <c r="I1960" s="14" t="s">
        <v>33</v>
      </c>
      <c r="J1960" s="86"/>
      <c r="K1960" s="86" t="str">
        <f>E1958</f>
        <v xml:space="preserve">  </v>
      </c>
      <c r="M1960" s="72"/>
      <c r="N1960" s="73"/>
      <c r="O1960" s="86"/>
      <c r="P1960" s="92"/>
    </row>
    <row r="1961" spans="2:16" ht="15.75" hidden="1" x14ac:dyDescent="0.25">
      <c r="B1961" s="74"/>
      <c r="C1961" s="73"/>
      <c r="E1961" s="86"/>
      <c r="F1961" s="86"/>
      <c r="H1961" s="73"/>
      <c r="J1961" s="86"/>
      <c r="K1961" s="86"/>
      <c r="M1961" s="72"/>
      <c r="N1961" s="73"/>
      <c r="O1961" s="86"/>
      <c r="P1961" s="92"/>
    </row>
    <row r="1962" spans="2:16" ht="15.75" hidden="1" x14ac:dyDescent="0.25">
      <c r="B1962" s="70" t="str">
        <f>B1957</f>
        <v xml:space="preserve">  </v>
      </c>
      <c r="C1962" s="133" t="s">
        <v>34</v>
      </c>
      <c r="D1962" s="133"/>
      <c r="E1962" s="133"/>
      <c r="F1962" s="133"/>
      <c r="H1962" s="14" t="s">
        <v>103</v>
      </c>
      <c r="J1962" s="86" t="str">
        <f>IFERROR(VLOOKUP(B1962,Calculations!$Z$10:$AB$448,3,FALSE),0)</f>
        <v xml:space="preserve">  </v>
      </c>
      <c r="K1962" s="86"/>
      <c r="M1962" s="14" t="s">
        <v>104</v>
      </c>
      <c r="O1962" s="86" t="str">
        <f>J1962</f>
        <v xml:space="preserve">  </v>
      </c>
      <c r="P1962" s="92"/>
    </row>
    <row r="1963" spans="2:16" ht="15.75" hidden="1" x14ac:dyDescent="0.25">
      <c r="B1963" s="74"/>
      <c r="C1963" s="133"/>
      <c r="D1963" s="133"/>
      <c r="E1963" s="133"/>
      <c r="F1963" s="133"/>
      <c r="H1963" s="77"/>
      <c r="I1963" s="14" t="s">
        <v>91</v>
      </c>
      <c r="J1963" s="86"/>
      <c r="K1963" s="86" t="str">
        <f>J1962</f>
        <v xml:space="preserve">  </v>
      </c>
      <c r="M1963" s="77"/>
      <c r="N1963" s="14" t="s">
        <v>91</v>
      </c>
      <c r="O1963" s="86"/>
      <c r="P1963" s="92" t="str">
        <f>O1962</f>
        <v xml:space="preserve">  </v>
      </c>
    </row>
    <row r="1964" spans="2:16" ht="15.75" hidden="1" x14ac:dyDescent="0.25">
      <c r="B1964" s="74"/>
      <c r="C1964" s="133"/>
      <c r="D1964" s="133"/>
      <c r="E1964" s="133"/>
      <c r="F1964" s="133"/>
      <c r="H1964" s="77"/>
      <c r="J1964" s="86"/>
      <c r="K1964" s="86"/>
      <c r="M1964" s="77"/>
      <c r="O1964" s="86"/>
      <c r="P1964" s="92"/>
    </row>
    <row r="1965" spans="2:16" ht="15.75" hidden="1" x14ac:dyDescent="0.25">
      <c r="B1965" s="74"/>
      <c r="C1965" s="81"/>
      <c r="D1965" s="81"/>
      <c r="E1965" s="81"/>
      <c r="F1965" s="81"/>
      <c r="H1965" s="77"/>
      <c r="J1965" s="86"/>
      <c r="K1965" s="86"/>
      <c r="M1965" s="77"/>
      <c r="O1965" s="86"/>
      <c r="P1965" s="92"/>
    </row>
    <row r="1966" spans="2:16" ht="15.75" hidden="1" x14ac:dyDescent="0.25">
      <c r="B1966" s="70" t="str">
        <f>B1962</f>
        <v xml:space="preserve">  </v>
      </c>
      <c r="C1966" s="14" t="s">
        <v>106</v>
      </c>
      <c r="E1966" s="86" t="str">
        <f>IFERROR(VLOOKUP(B1966,Calculations!$G$10:$W$448,17,FALSE),0)</f>
        <v xml:space="preserve">  </v>
      </c>
      <c r="F1966" s="86"/>
      <c r="H1966" s="133" t="s">
        <v>34</v>
      </c>
      <c r="I1966" s="133"/>
      <c r="J1966" s="133"/>
      <c r="K1966" s="133"/>
      <c r="M1966" s="14" t="s">
        <v>105</v>
      </c>
      <c r="O1966" s="86" t="str">
        <f>E1966</f>
        <v xml:space="preserve">  </v>
      </c>
      <c r="P1966" s="92"/>
    </row>
    <row r="1967" spans="2:16" ht="15.75" hidden="1" x14ac:dyDescent="0.25">
      <c r="B1967" s="75"/>
      <c r="C1967" s="82"/>
      <c r="D1967" s="76" t="s">
        <v>31</v>
      </c>
      <c r="E1967" s="89"/>
      <c r="F1967" s="89" t="str">
        <f>E1966</f>
        <v xml:space="preserve">  </v>
      </c>
      <c r="G1967" s="76"/>
      <c r="H1967" s="134"/>
      <c r="I1967" s="134"/>
      <c r="J1967" s="134"/>
      <c r="K1967" s="134"/>
      <c r="L1967" s="76"/>
      <c r="M1967" s="82"/>
      <c r="N1967" s="76" t="s">
        <v>31</v>
      </c>
      <c r="O1967" s="89"/>
      <c r="P1967" s="90" t="str">
        <f>O1966</f>
        <v xml:space="preserve">  </v>
      </c>
    </row>
    <row r="1968" spans="2:16" ht="15.75" hidden="1" x14ac:dyDescent="0.25">
      <c r="B1968" s="60" t="str">
        <f>IFERROR(IF(EOMONTH(B1966,1)&gt;Questionnaire!$I$9,"  ",EOMONTH(B1966,1)),"  ")</f>
        <v xml:space="preserve">  </v>
      </c>
      <c r="C1968" s="61" t="s">
        <v>32</v>
      </c>
      <c r="D1968" s="61"/>
      <c r="E1968" s="84">
        <f>IFERROR(-VLOOKUP(B1968,Calculations!$G$10:$N$448,8,FALSE),0)</f>
        <v>0</v>
      </c>
      <c r="F1968" s="84"/>
      <c r="G1968" s="61"/>
      <c r="H1968" s="61" t="s">
        <v>102</v>
      </c>
      <c r="I1968" s="61"/>
      <c r="J1968" s="84">
        <f>K1970</f>
        <v>0</v>
      </c>
      <c r="K1968" s="84"/>
      <c r="L1968" s="61"/>
      <c r="M1968" s="61" t="s">
        <v>102</v>
      </c>
      <c r="N1968" s="68"/>
      <c r="O1968" s="84">
        <f>J1968</f>
        <v>0</v>
      </c>
      <c r="P1968" s="91"/>
    </row>
    <row r="1969" spans="2:16" ht="15.75" hidden="1" x14ac:dyDescent="0.25">
      <c r="B1969" s="74"/>
      <c r="C1969" s="14" t="s">
        <v>33</v>
      </c>
      <c r="E1969" s="86" t="str">
        <f>IFERROR(VLOOKUP(B1968,Calculations!$G$10:$M$448,7,FALSE),0)</f>
        <v xml:space="preserve">  </v>
      </c>
      <c r="F1969" s="86"/>
      <c r="H1969" s="14" t="s">
        <v>35</v>
      </c>
      <c r="J1969" s="86" t="str">
        <f>K1971</f>
        <v xml:space="preserve">  </v>
      </c>
      <c r="K1969" s="86"/>
      <c r="M1969" s="14" t="s">
        <v>94</v>
      </c>
      <c r="N1969" s="73"/>
      <c r="O1969" s="86" t="str">
        <f>J1969</f>
        <v xml:space="preserve">  </v>
      </c>
      <c r="P1969" s="92"/>
    </row>
    <row r="1970" spans="2:16" ht="15.75" hidden="1" x14ac:dyDescent="0.25">
      <c r="B1970" s="74"/>
      <c r="C1970" s="73"/>
      <c r="D1970" s="14" t="s">
        <v>31</v>
      </c>
      <c r="E1970" s="86"/>
      <c r="F1970" s="86">
        <f>IFERROR(E1968+E1969,0)</f>
        <v>0</v>
      </c>
      <c r="H1970" s="73"/>
      <c r="I1970" s="14" t="s">
        <v>32</v>
      </c>
      <c r="J1970" s="86"/>
      <c r="K1970" s="86">
        <f>E1968</f>
        <v>0</v>
      </c>
      <c r="M1970" s="72"/>
      <c r="N1970" s="14" t="s">
        <v>31</v>
      </c>
      <c r="O1970" s="86"/>
      <c r="P1970" s="92">
        <f>F1970</f>
        <v>0</v>
      </c>
    </row>
    <row r="1971" spans="2:16" ht="15.75" hidden="1" x14ac:dyDescent="0.25">
      <c r="B1971" s="74"/>
      <c r="C1971" s="73"/>
      <c r="E1971" s="86"/>
      <c r="F1971" s="86"/>
      <c r="H1971" s="73"/>
      <c r="I1971" s="14" t="s">
        <v>33</v>
      </c>
      <c r="J1971" s="86"/>
      <c r="K1971" s="86" t="str">
        <f>E1969</f>
        <v xml:space="preserve">  </v>
      </c>
      <c r="M1971" s="72"/>
      <c r="N1971" s="73"/>
      <c r="O1971" s="86"/>
      <c r="P1971" s="92"/>
    </row>
    <row r="1972" spans="2:16" ht="15.75" hidden="1" x14ac:dyDescent="0.25">
      <c r="B1972" s="74"/>
      <c r="C1972" s="73"/>
      <c r="E1972" s="86"/>
      <c r="F1972" s="86"/>
      <c r="H1972" s="73"/>
      <c r="J1972" s="86"/>
      <c r="K1972" s="86"/>
      <c r="M1972" s="72"/>
      <c r="N1972" s="73"/>
      <c r="O1972" s="86"/>
      <c r="P1972" s="92"/>
    </row>
    <row r="1973" spans="2:16" ht="15.75" hidden="1" x14ac:dyDescent="0.25">
      <c r="B1973" s="70" t="str">
        <f>B1968</f>
        <v xml:space="preserve">  </v>
      </c>
      <c r="C1973" s="133" t="s">
        <v>34</v>
      </c>
      <c r="D1973" s="133"/>
      <c r="E1973" s="133"/>
      <c r="F1973" s="133"/>
      <c r="H1973" s="14" t="s">
        <v>103</v>
      </c>
      <c r="J1973" s="86" t="str">
        <f>IFERROR(VLOOKUP(B1973,Calculations!$Z$10:$AB$448,3,FALSE),0)</f>
        <v xml:space="preserve">  </v>
      </c>
      <c r="K1973" s="86"/>
      <c r="M1973" s="14" t="s">
        <v>104</v>
      </c>
      <c r="O1973" s="86" t="str">
        <f>J1973</f>
        <v xml:space="preserve">  </v>
      </c>
      <c r="P1973" s="92"/>
    </row>
    <row r="1974" spans="2:16" ht="15.75" hidden="1" x14ac:dyDescent="0.25">
      <c r="B1974" s="74"/>
      <c r="C1974" s="133"/>
      <c r="D1974" s="133"/>
      <c r="E1974" s="133"/>
      <c r="F1974" s="133"/>
      <c r="H1974" s="77"/>
      <c r="I1974" s="14" t="s">
        <v>91</v>
      </c>
      <c r="J1974" s="86"/>
      <c r="K1974" s="86" t="str">
        <f>J1973</f>
        <v xml:space="preserve">  </v>
      </c>
      <c r="M1974" s="77"/>
      <c r="N1974" s="14" t="s">
        <v>91</v>
      </c>
      <c r="O1974" s="86"/>
      <c r="P1974" s="92" t="str">
        <f>O1973</f>
        <v xml:space="preserve">  </v>
      </c>
    </row>
    <row r="1975" spans="2:16" ht="15.75" hidden="1" x14ac:dyDescent="0.25">
      <c r="B1975" s="74"/>
      <c r="C1975" s="133"/>
      <c r="D1975" s="133"/>
      <c r="E1975" s="133"/>
      <c r="F1975" s="133"/>
      <c r="H1975" s="77"/>
      <c r="J1975" s="86"/>
      <c r="K1975" s="86"/>
      <c r="M1975" s="77"/>
      <c r="O1975" s="86"/>
      <c r="P1975" s="92"/>
    </row>
    <row r="1976" spans="2:16" ht="15.75" hidden="1" x14ac:dyDescent="0.25">
      <c r="B1976" s="74"/>
      <c r="C1976" s="81"/>
      <c r="D1976" s="81"/>
      <c r="E1976" s="81"/>
      <c r="F1976" s="81"/>
      <c r="H1976" s="77"/>
      <c r="J1976" s="86"/>
      <c r="K1976" s="86"/>
      <c r="M1976" s="77"/>
      <c r="O1976" s="86"/>
      <c r="P1976" s="92"/>
    </row>
    <row r="1977" spans="2:16" ht="15.75" hidden="1" x14ac:dyDescent="0.25">
      <c r="B1977" s="70" t="str">
        <f>B1973</f>
        <v xml:space="preserve">  </v>
      </c>
      <c r="C1977" s="14" t="s">
        <v>106</v>
      </c>
      <c r="E1977" s="86" t="str">
        <f>IFERROR(VLOOKUP(B1977,Calculations!$G$10:$W$448,17,FALSE),0)</f>
        <v xml:space="preserve">  </v>
      </c>
      <c r="F1977" s="86"/>
      <c r="H1977" s="133" t="s">
        <v>34</v>
      </c>
      <c r="I1977" s="133"/>
      <c r="J1977" s="133"/>
      <c r="K1977" s="133"/>
      <c r="M1977" s="14" t="s">
        <v>105</v>
      </c>
      <c r="O1977" s="86" t="str">
        <f>E1977</f>
        <v xml:space="preserve">  </v>
      </c>
      <c r="P1977" s="92"/>
    </row>
    <row r="1978" spans="2:16" ht="15.75" hidden="1" x14ac:dyDescent="0.25">
      <c r="B1978" s="75"/>
      <c r="C1978" s="82"/>
      <c r="D1978" s="76" t="s">
        <v>31</v>
      </c>
      <c r="E1978" s="89"/>
      <c r="F1978" s="89" t="str">
        <f>E1977</f>
        <v xml:space="preserve">  </v>
      </c>
      <c r="G1978" s="76"/>
      <c r="H1978" s="134"/>
      <c r="I1978" s="134"/>
      <c r="J1978" s="134"/>
      <c r="K1978" s="134"/>
      <c r="L1978" s="76"/>
      <c r="M1978" s="82"/>
      <c r="N1978" s="76" t="s">
        <v>31</v>
      </c>
      <c r="O1978" s="89"/>
      <c r="P1978" s="90" t="str">
        <f>O1977</f>
        <v xml:space="preserve">  </v>
      </c>
    </row>
    <row r="1979" spans="2:16" ht="15.75" hidden="1" x14ac:dyDescent="0.25">
      <c r="B1979" s="60" t="str">
        <f>IFERROR(IF(EOMONTH(B1977,1)&gt;Questionnaire!$I$9,"  ",EOMONTH(B1977,1)),"  ")</f>
        <v xml:space="preserve">  </v>
      </c>
      <c r="C1979" s="61" t="s">
        <v>32</v>
      </c>
      <c r="D1979" s="61"/>
      <c r="E1979" s="84">
        <f>IFERROR(-VLOOKUP(B1979,Calculations!$G$10:$N$448,8,FALSE),0)</f>
        <v>0</v>
      </c>
      <c r="F1979" s="84"/>
      <c r="G1979" s="61"/>
      <c r="H1979" s="61" t="s">
        <v>102</v>
      </c>
      <c r="I1979" s="61"/>
      <c r="J1979" s="84">
        <f>K1981</f>
        <v>0</v>
      </c>
      <c r="K1979" s="84"/>
      <c r="L1979" s="61"/>
      <c r="M1979" s="61" t="s">
        <v>102</v>
      </c>
      <c r="N1979" s="68"/>
      <c r="O1979" s="84">
        <f>J1979</f>
        <v>0</v>
      </c>
      <c r="P1979" s="91"/>
    </row>
    <row r="1980" spans="2:16" ht="15.75" hidden="1" x14ac:dyDescent="0.25">
      <c r="B1980" s="74"/>
      <c r="C1980" s="14" t="s">
        <v>33</v>
      </c>
      <c r="E1980" s="86" t="str">
        <f>IFERROR(VLOOKUP(B1979,Calculations!$G$10:$M$448,7,FALSE),0)</f>
        <v xml:space="preserve">  </v>
      </c>
      <c r="F1980" s="86"/>
      <c r="H1980" s="14" t="s">
        <v>35</v>
      </c>
      <c r="J1980" s="86" t="str">
        <f>K1982</f>
        <v xml:space="preserve">  </v>
      </c>
      <c r="K1980" s="86"/>
      <c r="M1980" s="14" t="s">
        <v>94</v>
      </c>
      <c r="N1980" s="73"/>
      <c r="O1980" s="86" t="str">
        <f>J1980</f>
        <v xml:space="preserve">  </v>
      </c>
      <c r="P1980" s="92"/>
    </row>
    <row r="1981" spans="2:16" ht="15.75" hidden="1" x14ac:dyDescent="0.25">
      <c r="B1981" s="74"/>
      <c r="C1981" s="73"/>
      <c r="D1981" s="14" t="s">
        <v>31</v>
      </c>
      <c r="E1981" s="86"/>
      <c r="F1981" s="86">
        <f>IFERROR(E1979+E1980,0)</f>
        <v>0</v>
      </c>
      <c r="H1981" s="73"/>
      <c r="I1981" s="14" t="s">
        <v>32</v>
      </c>
      <c r="J1981" s="86"/>
      <c r="K1981" s="86">
        <f>E1979</f>
        <v>0</v>
      </c>
      <c r="M1981" s="72"/>
      <c r="N1981" s="14" t="s">
        <v>31</v>
      </c>
      <c r="O1981" s="86"/>
      <c r="P1981" s="92">
        <f>F1981</f>
        <v>0</v>
      </c>
    </row>
    <row r="1982" spans="2:16" ht="15.75" hidden="1" x14ac:dyDescent="0.25">
      <c r="B1982" s="74"/>
      <c r="C1982" s="73"/>
      <c r="E1982" s="86"/>
      <c r="F1982" s="86"/>
      <c r="H1982" s="73"/>
      <c r="I1982" s="14" t="s">
        <v>33</v>
      </c>
      <c r="J1982" s="86"/>
      <c r="K1982" s="86" t="str">
        <f>E1980</f>
        <v xml:space="preserve">  </v>
      </c>
      <c r="M1982" s="72"/>
      <c r="N1982" s="73"/>
      <c r="O1982" s="86"/>
      <c r="P1982" s="92"/>
    </row>
    <row r="1983" spans="2:16" ht="15.75" hidden="1" x14ac:dyDescent="0.25">
      <c r="B1983" s="74"/>
      <c r="C1983" s="73"/>
      <c r="E1983" s="86"/>
      <c r="F1983" s="86"/>
      <c r="H1983" s="73"/>
      <c r="J1983" s="86"/>
      <c r="K1983" s="86"/>
      <c r="M1983" s="72"/>
      <c r="N1983" s="73"/>
      <c r="O1983" s="86"/>
      <c r="P1983" s="92"/>
    </row>
    <row r="1984" spans="2:16" ht="15.75" hidden="1" x14ac:dyDescent="0.25">
      <c r="B1984" s="70" t="str">
        <f>B1979</f>
        <v xml:space="preserve">  </v>
      </c>
      <c r="C1984" s="133" t="s">
        <v>34</v>
      </c>
      <c r="D1984" s="133"/>
      <c r="E1984" s="133"/>
      <c r="F1984" s="133"/>
      <c r="H1984" s="14" t="s">
        <v>103</v>
      </c>
      <c r="J1984" s="86" t="str">
        <f>IFERROR(VLOOKUP(B1984,Calculations!$Z$10:$AB$448,3,FALSE),0)</f>
        <v xml:space="preserve">  </v>
      </c>
      <c r="K1984" s="86"/>
      <c r="M1984" s="14" t="s">
        <v>104</v>
      </c>
      <c r="O1984" s="86" t="str">
        <f>J1984</f>
        <v xml:space="preserve">  </v>
      </c>
      <c r="P1984" s="92"/>
    </row>
    <row r="1985" spans="2:16" ht="15.75" hidden="1" x14ac:dyDescent="0.25">
      <c r="B1985" s="74"/>
      <c r="C1985" s="133"/>
      <c r="D1985" s="133"/>
      <c r="E1985" s="133"/>
      <c r="F1985" s="133"/>
      <c r="H1985" s="77"/>
      <c r="I1985" s="14" t="s">
        <v>91</v>
      </c>
      <c r="J1985" s="86"/>
      <c r="K1985" s="86" t="str">
        <f>J1984</f>
        <v xml:space="preserve">  </v>
      </c>
      <c r="M1985" s="77"/>
      <c r="N1985" s="14" t="s">
        <v>91</v>
      </c>
      <c r="O1985" s="86"/>
      <c r="P1985" s="92" t="str">
        <f>O1984</f>
        <v xml:space="preserve">  </v>
      </c>
    </row>
    <row r="1986" spans="2:16" ht="15.75" hidden="1" x14ac:dyDescent="0.25">
      <c r="B1986" s="74"/>
      <c r="C1986" s="133"/>
      <c r="D1986" s="133"/>
      <c r="E1986" s="133"/>
      <c r="F1986" s="133"/>
      <c r="H1986" s="77"/>
      <c r="J1986" s="86"/>
      <c r="K1986" s="86"/>
      <c r="M1986" s="77"/>
      <c r="O1986" s="86"/>
      <c r="P1986" s="92"/>
    </row>
    <row r="1987" spans="2:16" ht="15.75" hidden="1" x14ac:dyDescent="0.25">
      <c r="B1987" s="74"/>
      <c r="C1987" s="81"/>
      <c r="D1987" s="81"/>
      <c r="E1987" s="81"/>
      <c r="F1987" s="81"/>
      <c r="H1987" s="77"/>
      <c r="J1987" s="86"/>
      <c r="K1987" s="86"/>
      <c r="M1987" s="77"/>
      <c r="O1987" s="86"/>
      <c r="P1987" s="92"/>
    </row>
    <row r="1988" spans="2:16" ht="15.75" hidden="1" x14ac:dyDescent="0.25">
      <c r="B1988" s="70" t="str">
        <f>B1984</f>
        <v xml:space="preserve">  </v>
      </c>
      <c r="C1988" s="14" t="s">
        <v>106</v>
      </c>
      <c r="E1988" s="86" t="str">
        <f>IFERROR(VLOOKUP(B1988,Calculations!$G$10:$W$448,17,FALSE),0)</f>
        <v xml:space="preserve">  </v>
      </c>
      <c r="F1988" s="86"/>
      <c r="H1988" s="133" t="s">
        <v>34</v>
      </c>
      <c r="I1988" s="133"/>
      <c r="J1988" s="133"/>
      <c r="K1988" s="133"/>
      <c r="M1988" s="14" t="s">
        <v>105</v>
      </c>
      <c r="O1988" s="86" t="str">
        <f>E1988</f>
        <v xml:space="preserve">  </v>
      </c>
      <c r="P1988" s="92"/>
    </row>
    <row r="1989" spans="2:16" ht="15.75" hidden="1" x14ac:dyDescent="0.25">
      <c r="B1989" s="75"/>
      <c r="C1989" s="82"/>
      <c r="D1989" s="76" t="s">
        <v>31</v>
      </c>
      <c r="E1989" s="89"/>
      <c r="F1989" s="89" t="str">
        <f>E1988</f>
        <v xml:space="preserve">  </v>
      </c>
      <c r="G1989" s="76"/>
      <c r="H1989" s="134"/>
      <c r="I1989" s="134"/>
      <c r="J1989" s="134"/>
      <c r="K1989" s="134"/>
      <c r="L1989" s="76"/>
      <c r="M1989" s="82"/>
      <c r="N1989" s="76" t="s">
        <v>31</v>
      </c>
      <c r="O1989" s="89"/>
      <c r="P1989" s="90" t="str">
        <f>O1988</f>
        <v xml:space="preserve">  </v>
      </c>
    </row>
    <row r="1990" spans="2:16" ht="15.75" hidden="1" x14ac:dyDescent="0.25">
      <c r="B1990" s="60" t="str">
        <f>IFERROR(IF(EOMONTH(B1988,1)&gt;Questionnaire!$I$9,"  ",EOMONTH(B1988,1)),"  ")</f>
        <v xml:space="preserve">  </v>
      </c>
      <c r="C1990" s="61" t="s">
        <v>32</v>
      </c>
      <c r="D1990" s="61"/>
      <c r="E1990" s="84">
        <f>IFERROR(-VLOOKUP(B1990,Calculations!$G$10:$N$448,8,FALSE),0)</f>
        <v>0</v>
      </c>
      <c r="F1990" s="84"/>
      <c r="G1990" s="61"/>
      <c r="H1990" s="61" t="s">
        <v>102</v>
      </c>
      <c r="I1990" s="61"/>
      <c r="J1990" s="84">
        <f>K1992</f>
        <v>0</v>
      </c>
      <c r="K1990" s="84"/>
      <c r="L1990" s="61"/>
      <c r="M1990" s="61" t="s">
        <v>102</v>
      </c>
      <c r="N1990" s="68"/>
      <c r="O1990" s="84">
        <f>J1990</f>
        <v>0</v>
      </c>
      <c r="P1990" s="91"/>
    </row>
    <row r="1991" spans="2:16" ht="15.75" hidden="1" x14ac:dyDescent="0.25">
      <c r="B1991" s="74"/>
      <c r="C1991" s="14" t="s">
        <v>33</v>
      </c>
      <c r="E1991" s="86" t="str">
        <f>IFERROR(VLOOKUP(B1990,Calculations!$G$10:$M$448,7,FALSE),0)</f>
        <v xml:space="preserve">  </v>
      </c>
      <c r="F1991" s="86"/>
      <c r="H1991" s="14" t="s">
        <v>35</v>
      </c>
      <c r="J1991" s="86" t="str">
        <f>K1993</f>
        <v xml:space="preserve">  </v>
      </c>
      <c r="K1991" s="86"/>
      <c r="M1991" s="14" t="s">
        <v>94</v>
      </c>
      <c r="N1991" s="73"/>
      <c r="O1991" s="86" t="str">
        <f>J1991</f>
        <v xml:space="preserve">  </v>
      </c>
      <c r="P1991" s="92"/>
    </row>
    <row r="1992" spans="2:16" ht="15.75" hidden="1" x14ac:dyDescent="0.25">
      <c r="B1992" s="74"/>
      <c r="C1992" s="73"/>
      <c r="D1992" s="14" t="s">
        <v>31</v>
      </c>
      <c r="E1992" s="86"/>
      <c r="F1992" s="86">
        <f>IFERROR(E1990+E1991,0)</f>
        <v>0</v>
      </c>
      <c r="H1992" s="73"/>
      <c r="I1992" s="14" t="s">
        <v>32</v>
      </c>
      <c r="J1992" s="86"/>
      <c r="K1992" s="86">
        <f>E1990</f>
        <v>0</v>
      </c>
      <c r="M1992" s="72"/>
      <c r="N1992" s="14" t="s">
        <v>31</v>
      </c>
      <c r="O1992" s="86"/>
      <c r="P1992" s="92">
        <f>F1992</f>
        <v>0</v>
      </c>
    </row>
    <row r="1993" spans="2:16" ht="15.75" hidden="1" x14ac:dyDescent="0.25">
      <c r="B1993" s="74"/>
      <c r="C1993" s="73"/>
      <c r="E1993" s="86"/>
      <c r="F1993" s="86"/>
      <c r="H1993" s="73"/>
      <c r="I1993" s="14" t="s">
        <v>33</v>
      </c>
      <c r="J1993" s="86"/>
      <c r="K1993" s="86" t="str">
        <f>E1991</f>
        <v xml:space="preserve">  </v>
      </c>
      <c r="M1993" s="72"/>
      <c r="N1993" s="73"/>
      <c r="O1993" s="86"/>
      <c r="P1993" s="92"/>
    </row>
    <row r="1994" spans="2:16" ht="15.75" hidden="1" x14ac:dyDescent="0.25">
      <c r="B1994" s="74"/>
      <c r="C1994" s="73"/>
      <c r="E1994" s="86"/>
      <c r="F1994" s="86"/>
      <c r="H1994" s="73"/>
      <c r="J1994" s="86"/>
      <c r="K1994" s="86"/>
      <c r="M1994" s="72"/>
      <c r="N1994" s="73"/>
      <c r="O1994" s="86"/>
      <c r="P1994" s="92"/>
    </row>
    <row r="1995" spans="2:16" ht="15.75" hidden="1" x14ac:dyDescent="0.25">
      <c r="B1995" s="70" t="str">
        <f>B1990</f>
        <v xml:space="preserve">  </v>
      </c>
      <c r="C1995" s="133" t="s">
        <v>34</v>
      </c>
      <c r="D1995" s="133"/>
      <c r="E1995" s="133"/>
      <c r="F1995" s="133"/>
      <c r="H1995" s="14" t="s">
        <v>103</v>
      </c>
      <c r="J1995" s="86" t="str">
        <f>IFERROR(VLOOKUP(B1995,Calculations!$Z$10:$AB$448,3,FALSE),0)</f>
        <v xml:space="preserve">  </v>
      </c>
      <c r="K1995" s="86"/>
      <c r="M1995" s="14" t="s">
        <v>104</v>
      </c>
      <c r="O1995" s="86" t="str">
        <f>J1995</f>
        <v xml:space="preserve">  </v>
      </c>
      <c r="P1995" s="92"/>
    </row>
    <row r="1996" spans="2:16" ht="15.75" hidden="1" x14ac:dyDescent="0.25">
      <c r="B1996" s="74"/>
      <c r="C1996" s="133"/>
      <c r="D1996" s="133"/>
      <c r="E1996" s="133"/>
      <c r="F1996" s="133"/>
      <c r="H1996" s="77"/>
      <c r="I1996" s="14" t="s">
        <v>91</v>
      </c>
      <c r="J1996" s="86"/>
      <c r="K1996" s="86" t="str">
        <f>J1995</f>
        <v xml:space="preserve">  </v>
      </c>
      <c r="M1996" s="77"/>
      <c r="N1996" s="14" t="s">
        <v>91</v>
      </c>
      <c r="O1996" s="86"/>
      <c r="P1996" s="92" t="str">
        <f>O1995</f>
        <v xml:space="preserve">  </v>
      </c>
    </row>
    <row r="1997" spans="2:16" ht="15.75" hidden="1" x14ac:dyDescent="0.25">
      <c r="B1997" s="74"/>
      <c r="C1997" s="133"/>
      <c r="D1997" s="133"/>
      <c r="E1997" s="133"/>
      <c r="F1997" s="133"/>
      <c r="H1997" s="77"/>
      <c r="J1997" s="86"/>
      <c r="K1997" s="86"/>
      <c r="M1997" s="77"/>
      <c r="O1997" s="86"/>
      <c r="P1997" s="92"/>
    </row>
    <row r="1998" spans="2:16" ht="15.75" hidden="1" x14ac:dyDescent="0.25">
      <c r="B1998" s="74"/>
      <c r="C1998" s="81"/>
      <c r="D1998" s="81"/>
      <c r="E1998" s="81"/>
      <c r="F1998" s="81"/>
      <c r="H1998" s="77"/>
      <c r="J1998" s="86"/>
      <c r="K1998" s="86"/>
      <c r="M1998" s="77"/>
      <c r="O1998" s="86"/>
      <c r="P1998" s="92"/>
    </row>
    <row r="1999" spans="2:16" ht="15.75" hidden="1" x14ac:dyDescent="0.25">
      <c r="B1999" s="70" t="str">
        <f>B1995</f>
        <v xml:space="preserve">  </v>
      </c>
      <c r="C1999" s="14" t="s">
        <v>106</v>
      </c>
      <c r="E1999" s="86" t="str">
        <f>IFERROR(VLOOKUP(B1999,Calculations!$G$10:$W$448,17,FALSE),0)</f>
        <v xml:space="preserve">  </v>
      </c>
      <c r="F1999" s="86"/>
      <c r="H1999" s="133" t="s">
        <v>34</v>
      </c>
      <c r="I1999" s="133"/>
      <c r="J1999" s="133"/>
      <c r="K1999" s="133"/>
      <c r="M1999" s="14" t="s">
        <v>105</v>
      </c>
      <c r="O1999" s="86" t="str">
        <f>E1999</f>
        <v xml:space="preserve">  </v>
      </c>
      <c r="P1999" s="92"/>
    </row>
    <row r="2000" spans="2:16" ht="15.75" hidden="1" x14ac:dyDescent="0.25">
      <c r="B2000" s="75"/>
      <c r="C2000" s="82"/>
      <c r="D2000" s="76" t="s">
        <v>31</v>
      </c>
      <c r="E2000" s="89"/>
      <c r="F2000" s="89" t="str">
        <f>E1999</f>
        <v xml:space="preserve">  </v>
      </c>
      <c r="G2000" s="76"/>
      <c r="H2000" s="134"/>
      <c r="I2000" s="134"/>
      <c r="J2000" s="134"/>
      <c r="K2000" s="134"/>
      <c r="L2000" s="76"/>
      <c r="M2000" s="82"/>
      <c r="N2000" s="76" t="s">
        <v>31</v>
      </c>
      <c r="O2000" s="89"/>
      <c r="P2000" s="90" t="str">
        <f>O1999</f>
        <v xml:space="preserve">  </v>
      </c>
    </row>
    <row r="2001" spans="2:16" ht="15.75" hidden="1" x14ac:dyDescent="0.25">
      <c r="B2001" s="60" t="str">
        <f>IFERROR(IF(EOMONTH(B1999,1)&gt;Questionnaire!$I$9,"  ",EOMONTH(B1999,1)),"  ")</f>
        <v xml:space="preserve">  </v>
      </c>
      <c r="C2001" s="61" t="s">
        <v>32</v>
      </c>
      <c r="D2001" s="61"/>
      <c r="E2001" s="84">
        <f>IFERROR(-VLOOKUP(B2001,Calculations!$G$10:$N$448,8,FALSE),0)</f>
        <v>0</v>
      </c>
      <c r="F2001" s="84"/>
      <c r="G2001" s="61"/>
      <c r="H2001" s="61" t="s">
        <v>102</v>
      </c>
      <c r="I2001" s="61"/>
      <c r="J2001" s="84">
        <f>K2003</f>
        <v>0</v>
      </c>
      <c r="K2001" s="84"/>
      <c r="L2001" s="61"/>
      <c r="M2001" s="61" t="s">
        <v>102</v>
      </c>
      <c r="N2001" s="68"/>
      <c r="O2001" s="84">
        <f>J2001</f>
        <v>0</v>
      </c>
      <c r="P2001" s="91"/>
    </row>
    <row r="2002" spans="2:16" ht="15.75" hidden="1" x14ac:dyDescent="0.25">
      <c r="B2002" s="74"/>
      <c r="C2002" s="14" t="s">
        <v>33</v>
      </c>
      <c r="E2002" s="86" t="str">
        <f>IFERROR(VLOOKUP(B2001,Calculations!$G$10:$M$448,7,FALSE),0)</f>
        <v xml:space="preserve">  </v>
      </c>
      <c r="F2002" s="86"/>
      <c r="H2002" s="14" t="s">
        <v>35</v>
      </c>
      <c r="J2002" s="86" t="str">
        <f>K2004</f>
        <v xml:space="preserve">  </v>
      </c>
      <c r="K2002" s="86"/>
      <c r="M2002" s="14" t="s">
        <v>94</v>
      </c>
      <c r="N2002" s="73"/>
      <c r="O2002" s="86" t="str">
        <f>J2002</f>
        <v xml:space="preserve">  </v>
      </c>
      <c r="P2002" s="92"/>
    </row>
    <row r="2003" spans="2:16" ht="15.75" hidden="1" x14ac:dyDescent="0.25">
      <c r="B2003" s="74"/>
      <c r="C2003" s="73"/>
      <c r="D2003" s="14" t="s">
        <v>31</v>
      </c>
      <c r="E2003" s="86"/>
      <c r="F2003" s="86">
        <f>IFERROR(E2001+E2002,0)</f>
        <v>0</v>
      </c>
      <c r="H2003" s="73"/>
      <c r="I2003" s="14" t="s">
        <v>32</v>
      </c>
      <c r="J2003" s="86"/>
      <c r="K2003" s="86">
        <f>E2001</f>
        <v>0</v>
      </c>
      <c r="M2003" s="72"/>
      <c r="N2003" s="14" t="s">
        <v>31</v>
      </c>
      <c r="O2003" s="86"/>
      <c r="P2003" s="92">
        <f>F2003</f>
        <v>0</v>
      </c>
    </row>
    <row r="2004" spans="2:16" ht="15.75" hidden="1" x14ac:dyDescent="0.25">
      <c r="B2004" s="74"/>
      <c r="C2004" s="73"/>
      <c r="E2004" s="86"/>
      <c r="F2004" s="86"/>
      <c r="H2004" s="73"/>
      <c r="I2004" s="14" t="s">
        <v>33</v>
      </c>
      <c r="J2004" s="86"/>
      <c r="K2004" s="86" t="str">
        <f>E2002</f>
        <v xml:space="preserve">  </v>
      </c>
      <c r="M2004" s="72"/>
      <c r="N2004" s="73"/>
      <c r="O2004" s="86"/>
      <c r="P2004" s="92"/>
    </row>
    <row r="2005" spans="2:16" ht="15.75" hidden="1" x14ac:dyDescent="0.25">
      <c r="B2005" s="74"/>
      <c r="C2005" s="73"/>
      <c r="E2005" s="86"/>
      <c r="F2005" s="86"/>
      <c r="H2005" s="73"/>
      <c r="J2005" s="86"/>
      <c r="K2005" s="86"/>
      <c r="M2005" s="72"/>
      <c r="N2005" s="73"/>
      <c r="O2005" s="86"/>
      <c r="P2005" s="92"/>
    </row>
    <row r="2006" spans="2:16" ht="15.75" hidden="1" x14ac:dyDescent="0.25">
      <c r="B2006" s="70" t="str">
        <f>B2001</f>
        <v xml:space="preserve">  </v>
      </c>
      <c r="C2006" s="133" t="s">
        <v>34</v>
      </c>
      <c r="D2006" s="133"/>
      <c r="E2006" s="133"/>
      <c r="F2006" s="133"/>
      <c r="H2006" s="14" t="s">
        <v>103</v>
      </c>
      <c r="J2006" s="86" t="str">
        <f>IFERROR(VLOOKUP(B2006,Calculations!$Z$10:$AB$448,3,FALSE),0)</f>
        <v xml:space="preserve">  </v>
      </c>
      <c r="K2006" s="86"/>
      <c r="M2006" s="14" t="s">
        <v>104</v>
      </c>
      <c r="O2006" s="86" t="str">
        <f>J2006</f>
        <v xml:space="preserve">  </v>
      </c>
      <c r="P2006" s="92"/>
    </row>
    <row r="2007" spans="2:16" ht="15.75" hidden="1" x14ac:dyDescent="0.25">
      <c r="B2007" s="74"/>
      <c r="C2007" s="133"/>
      <c r="D2007" s="133"/>
      <c r="E2007" s="133"/>
      <c r="F2007" s="133"/>
      <c r="H2007" s="77"/>
      <c r="I2007" s="14" t="s">
        <v>91</v>
      </c>
      <c r="J2007" s="86"/>
      <c r="K2007" s="86" t="str">
        <f>J2006</f>
        <v xml:space="preserve">  </v>
      </c>
      <c r="M2007" s="77"/>
      <c r="N2007" s="14" t="s">
        <v>91</v>
      </c>
      <c r="O2007" s="86"/>
      <c r="P2007" s="92" t="str">
        <f>O2006</f>
        <v xml:space="preserve">  </v>
      </c>
    </row>
    <row r="2008" spans="2:16" ht="15.75" hidden="1" x14ac:dyDescent="0.25">
      <c r="B2008" s="74"/>
      <c r="C2008" s="133"/>
      <c r="D2008" s="133"/>
      <c r="E2008" s="133"/>
      <c r="F2008" s="133"/>
      <c r="H2008" s="77"/>
      <c r="J2008" s="86"/>
      <c r="K2008" s="86"/>
      <c r="M2008" s="77"/>
      <c r="O2008" s="86"/>
      <c r="P2008" s="92"/>
    </row>
    <row r="2009" spans="2:16" ht="15.75" hidden="1" x14ac:dyDescent="0.25">
      <c r="B2009" s="74"/>
      <c r="C2009" s="81"/>
      <c r="D2009" s="81"/>
      <c r="E2009" s="81"/>
      <c r="F2009" s="81"/>
      <c r="H2009" s="77"/>
      <c r="J2009" s="86"/>
      <c r="K2009" s="86"/>
      <c r="M2009" s="77"/>
      <c r="O2009" s="86"/>
      <c r="P2009" s="92"/>
    </row>
    <row r="2010" spans="2:16" ht="15.75" hidden="1" x14ac:dyDescent="0.25">
      <c r="B2010" s="70" t="str">
        <f>B2006</f>
        <v xml:space="preserve">  </v>
      </c>
      <c r="C2010" s="14" t="s">
        <v>106</v>
      </c>
      <c r="E2010" s="86" t="str">
        <f>IFERROR(VLOOKUP(B2010,Calculations!$G$10:$W$448,17,FALSE),0)</f>
        <v xml:space="preserve">  </v>
      </c>
      <c r="F2010" s="86"/>
      <c r="H2010" s="133" t="s">
        <v>34</v>
      </c>
      <c r="I2010" s="133"/>
      <c r="J2010" s="133"/>
      <c r="K2010" s="133"/>
      <c r="M2010" s="14" t="s">
        <v>105</v>
      </c>
      <c r="O2010" s="86" t="str">
        <f>E2010</f>
        <v xml:space="preserve">  </v>
      </c>
      <c r="P2010" s="92"/>
    </row>
    <row r="2011" spans="2:16" ht="15.75" hidden="1" x14ac:dyDescent="0.25">
      <c r="B2011" s="75"/>
      <c r="C2011" s="82"/>
      <c r="D2011" s="76" t="s">
        <v>31</v>
      </c>
      <c r="E2011" s="89"/>
      <c r="F2011" s="89" t="str">
        <f>E2010</f>
        <v xml:space="preserve">  </v>
      </c>
      <c r="G2011" s="76"/>
      <c r="H2011" s="134"/>
      <c r="I2011" s="134"/>
      <c r="J2011" s="134"/>
      <c r="K2011" s="134"/>
      <c r="L2011" s="76"/>
      <c r="M2011" s="82"/>
      <c r="N2011" s="76" t="s">
        <v>31</v>
      </c>
      <c r="O2011" s="89"/>
      <c r="P2011" s="90" t="str">
        <f>O2010</f>
        <v xml:space="preserve">  </v>
      </c>
    </row>
    <row r="2012" spans="2:16" ht="15.75" hidden="1" x14ac:dyDescent="0.25">
      <c r="B2012" s="60" t="str">
        <f>IFERROR(IF(EOMONTH(B2010,1)&gt;Questionnaire!$I$9,"  ",EOMONTH(B2010,1)),"  ")</f>
        <v xml:space="preserve">  </v>
      </c>
      <c r="C2012" s="61" t="s">
        <v>32</v>
      </c>
      <c r="D2012" s="61"/>
      <c r="E2012" s="84">
        <f>IFERROR(-VLOOKUP(B2012,Calculations!$G$10:$N$448,8,FALSE),0)</f>
        <v>0</v>
      </c>
      <c r="F2012" s="84"/>
      <c r="G2012" s="61"/>
      <c r="H2012" s="61" t="s">
        <v>102</v>
      </c>
      <c r="I2012" s="61"/>
      <c r="J2012" s="84">
        <f>K2014</f>
        <v>0</v>
      </c>
      <c r="K2012" s="84"/>
      <c r="L2012" s="61"/>
      <c r="M2012" s="61" t="s">
        <v>102</v>
      </c>
      <c r="N2012" s="68"/>
      <c r="O2012" s="84">
        <f>J2012</f>
        <v>0</v>
      </c>
      <c r="P2012" s="91"/>
    </row>
    <row r="2013" spans="2:16" ht="15.75" hidden="1" x14ac:dyDescent="0.25">
      <c r="B2013" s="74"/>
      <c r="C2013" s="14" t="s">
        <v>33</v>
      </c>
      <c r="E2013" s="86" t="str">
        <f>IFERROR(VLOOKUP(B2012,Calculations!$G$10:$M$448,7,FALSE),0)</f>
        <v xml:space="preserve">  </v>
      </c>
      <c r="F2013" s="86"/>
      <c r="H2013" s="14" t="s">
        <v>35</v>
      </c>
      <c r="J2013" s="86" t="str">
        <f>K2015</f>
        <v xml:space="preserve">  </v>
      </c>
      <c r="K2013" s="86"/>
      <c r="M2013" s="14" t="s">
        <v>94</v>
      </c>
      <c r="N2013" s="73"/>
      <c r="O2013" s="86" t="str">
        <f>J2013</f>
        <v xml:space="preserve">  </v>
      </c>
      <c r="P2013" s="92"/>
    </row>
    <row r="2014" spans="2:16" ht="15.75" hidden="1" x14ac:dyDescent="0.25">
      <c r="B2014" s="74"/>
      <c r="C2014" s="73"/>
      <c r="D2014" s="14" t="s">
        <v>31</v>
      </c>
      <c r="E2014" s="86"/>
      <c r="F2014" s="86">
        <f>IFERROR(E2012+E2013,0)</f>
        <v>0</v>
      </c>
      <c r="H2014" s="73"/>
      <c r="I2014" s="14" t="s">
        <v>32</v>
      </c>
      <c r="J2014" s="86"/>
      <c r="K2014" s="86">
        <f>E2012</f>
        <v>0</v>
      </c>
      <c r="M2014" s="72"/>
      <c r="N2014" s="14" t="s">
        <v>31</v>
      </c>
      <c r="O2014" s="86"/>
      <c r="P2014" s="92">
        <f>F2014</f>
        <v>0</v>
      </c>
    </row>
    <row r="2015" spans="2:16" ht="15.75" hidden="1" x14ac:dyDescent="0.25">
      <c r="B2015" s="74"/>
      <c r="C2015" s="73"/>
      <c r="E2015" s="86"/>
      <c r="F2015" s="86"/>
      <c r="H2015" s="73"/>
      <c r="I2015" s="14" t="s">
        <v>33</v>
      </c>
      <c r="J2015" s="86"/>
      <c r="K2015" s="86" t="str">
        <f>E2013</f>
        <v xml:space="preserve">  </v>
      </c>
      <c r="M2015" s="72"/>
      <c r="N2015" s="73"/>
      <c r="O2015" s="86"/>
      <c r="P2015" s="92"/>
    </row>
    <row r="2016" spans="2:16" ht="15.75" hidden="1" x14ac:dyDescent="0.25">
      <c r="B2016" s="74"/>
      <c r="C2016" s="73"/>
      <c r="E2016" s="86"/>
      <c r="F2016" s="86"/>
      <c r="H2016" s="73"/>
      <c r="J2016" s="86"/>
      <c r="K2016" s="86"/>
      <c r="M2016" s="72"/>
      <c r="N2016" s="73"/>
      <c r="O2016" s="86"/>
      <c r="P2016" s="92"/>
    </row>
    <row r="2017" spans="2:16" ht="15.75" hidden="1" x14ac:dyDescent="0.25">
      <c r="B2017" s="70" t="str">
        <f>B2012</f>
        <v xml:space="preserve">  </v>
      </c>
      <c r="C2017" s="133" t="s">
        <v>34</v>
      </c>
      <c r="D2017" s="133"/>
      <c r="E2017" s="133"/>
      <c r="F2017" s="133"/>
      <c r="H2017" s="14" t="s">
        <v>103</v>
      </c>
      <c r="J2017" s="86" t="str">
        <f>IFERROR(VLOOKUP(B2017,Calculations!$Z$10:$AB$448,3,FALSE),0)</f>
        <v xml:space="preserve">  </v>
      </c>
      <c r="K2017" s="86"/>
      <c r="M2017" s="14" t="s">
        <v>104</v>
      </c>
      <c r="O2017" s="86" t="str">
        <f>J2017</f>
        <v xml:space="preserve">  </v>
      </c>
      <c r="P2017" s="92"/>
    </row>
    <row r="2018" spans="2:16" ht="15.75" hidden="1" x14ac:dyDescent="0.25">
      <c r="B2018" s="74"/>
      <c r="C2018" s="133"/>
      <c r="D2018" s="133"/>
      <c r="E2018" s="133"/>
      <c r="F2018" s="133"/>
      <c r="H2018" s="77"/>
      <c r="I2018" s="14" t="s">
        <v>91</v>
      </c>
      <c r="J2018" s="86"/>
      <c r="K2018" s="86" t="str">
        <f>J2017</f>
        <v xml:space="preserve">  </v>
      </c>
      <c r="M2018" s="77"/>
      <c r="N2018" s="14" t="s">
        <v>91</v>
      </c>
      <c r="O2018" s="86"/>
      <c r="P2018" s="92" t="str">
        <f>O2017</f>
        <v xml:space="preserve">  </v>
      </c>
    </row>
    <row r="2019" spans="2:16" ht="15.75" hidden="1" x14ac:dyDescent="0.25">
      <c r="B2019" s="74"/>
      <c r="C2019" s="133"/>
      <c r="D2019" s="133"/>
      <c r="E2019" s="133"/>
      <c r="F2019" s="133"/>
      <c r="H2019" s="77"/>
      <c r="J2019" s="86"/>
      <c r="K2019" s="86"/>
      <c r="M2019" s="77"/>
      <c r="O2019" s="86"/>
      <c r="P2019" s="92"/>
    </row>
    <row r="2020" spans="2:16" ht="15.75" hidden="1" x14ac:dyDescent="0.25">
      <c r="B2020" s="74"/>
      <c r="C2020" s="81"/>
      <c r="D2020" s="81"/>
      <c r="E2020" s="81"/>
      <c r="F2020" s="81"/>
      <c r="H2020" s="77"/>
      <c r="J2020" s="86"/>
      <c r="K2020" s="86"/>
      <c r="M2020" s="77"/>
      <c r="O2020" s="86"/>
      <c r="P2020" s="92"/>
    </row>
    <row r="2021" spans="2:16" ht="15.75" hidden="1" x14ac:dyDescent="0.25">
      <c r="B2021" s="70" t="str">
        <f>B2017</f>
        <v xml:space="preserve">  </v>
      </c>
      <c r="C2021" s="14" t="s">
        <v>106</v>
      </c>
      <c r="E2021" s="86" t="str">
        <f>IFERROR(VLOOKUP(B2021,Calculations!$G$10:$W$448,17,FALSE),0)</f>
        <v xml:space="preserve">  </v>
      </c>
      <c r="F2021" s="86"/>
      <c r="H2021" s="133" t="s">
        <v>34</v>
      </c>
      <c r="I2021" s="133"/>
      <c r="J2021" s="133"/>
      <c r="K2021" s="133"/>
      <c r="M2021" s="14" t="s">
        <v>105</v>
      </c>
      <c r="O2021" s="86" t="str">
        <f>E2021</f>
        <v xml:space="preserve">  </v>
      </c>
      <c r="P2021" s="92"/>
    </row>
    <row r="2022" spans="2:16" ht="15.75" hidden="1" x14ac:dyDescent="0.25">
      <c r="B2022" s="75"/>
      <c r="C2022" s="82"/>
      <c r="D2022" s="76" t="s">
        <v>31</v>
      </c>
      <c r="E2022" s="89"/>
      <c r="F2022" s="89" t="str">
        <f>E2021</f>
        <v xml:space="preserve">  </v>
      </c>
      <c r="G2022" s="76"/>
      <c r="H2022" s="134"/>
      <c r="I2022" s="134"/>
      <c r="J2022" s="134"/>
      <c r="K2022" s="134"/>
      <c r="L2022" s="76"/>
      <c r="M2022" s="82"/>
      <c r="N2022" s="76" t="s">
        <v>31</v>
      </c>
      <c r="O2022" s="89"/>
      <c r="P2022" s="90" t="str">
        <f>O2021</f>
        <v xml:space="preserve">  </v>
      </c>
    </row>
    <row r="2023" spans="2:16" ht="15.75" hidden="1" x14ac:dyDescent="0.25">
      <c r="B2023" s="60" t="str">
        <f>IFERROR(IF(EOMONTH(B2021,1)&gt;Questionnaire!$I$9,"  ",EOMONTH(B2021,1)),"  ")</f>
        <v xml:space="preserve">  </v>
      </c>
      <c r="C2023" s="61" t="s">
        <v>32</v>
      </c>
      <c r="D2023" s="61"/>
      <c r="E2023" s="84">
        <f>IFERROR(-VLOOKUP(B2023,Calculations!$G$10:$N$448,8,FALSE),0)</f>
        <v>0</v>
      </c>
      <c r="F2023" s="84"/>
      <c r="G2023" s="61"/>
      <c r="H2023" s="61" t="s">
        <v>102</v>
      </c>
      <c r="I2023" s="61"/>
      <c r="J2023" s="84">
        <f>K2025</f>
        <v>0</v>
      </c>
      <c r="K2023" s="84"/>
      <c r="L2023" s="61"/>
      <c r="M2023" s="61" t="s">
        <v>102</v>
      </c>
      <c r="N2023" s="68"/>
      <c r="O2023" s="84">
        <f>J2023</f>
        <v>0</v>
      </c>
      <c r="P2023" s="91"/>
    </row>
    <row r="2024" spans="2:16" ht="15.75" hidden="1" x14ac:dyDescent="0.25">
      <c r="B2024" s="74"/>
      <c r="C2024" s="14" t="s">
        <v>33</v>
      </c>
      <c r="E2024" s="86" t="str">
        <f>IFERROR(VLOOKUP(B2023,Calculations!$G$10:$M$448,7,FALSE),0)</f>
        <v xml:space="preserve">  </v>
      </c>
      <c r="F2024" s="86"/>
      <c r="H2024" s="14" t="s">
        <v>35</v>
      </c>
      <c r="J2024" s="86" t="str">
        <f>K2026</f>
        <v xml:space="preserve">  </v>
      </c>
      <c r="K2024" s="86"/>
      <c r="M2024" s="14" t="s">
        <v>94</v>
      </c>
      <c r="N2024" s="73"/>
      <c r="O2024" s="86" t="str">
        <f>J2024</f>
        <v xml:space="preserve">  </v>
      </c>
      <c r="P2024" s="92"/>
    </row>
    <row r="2025" spans="2:16" ht="15.75" hidden="1" x14ac:dyDescent="0.25">
      <c r="B2025" s="74"/>
      <c r="C2025" s="73"/>
      <c r="D2025" s="14" t="s">
        <v>31</v>
      </c>
      <c r="E2025" s="86"/>
      <c r="F2025" s="86">
        <f>IFERROR(E2023+E2024,0)</f>
        <v>0</v>
      </c>
      <c r="H2025" s="73"/>
      <c r="I2025" s="14" t="s">
        <v>32</v>
      </c>
      <c r="J2025" s="86"/>
      <c r="K2025" s="86">
        <f>E2023</f>
        <v>0</v>
      </c>
      <c r="M2025" s="72"/>
      <c r="N2025" s="14" t="s">
        <v>31</v>
      </c>
      <c r="O2025" s="86"/>
      <c r="P2025" s="92">
        <f>F2025</f>
        <v>0</v>
      </c>
    </row>
    <row r="2026" spans="2:16" ht="15.75" hidden="1" x14ac:dyDescent="0.25">
      <c r="B2026" s="74"/>
      <c r="C2026" s="73"/>
      <c r="E2026" s="86"/>
      <c r="F2026" s="86"/>
      <c r="H2026" s="73"/>
      <c r="I2026" s="14" t="s">
        <v>33</v>
      </c>
      <c r="J2026" s="86"/>
      <c r="K2026" s="86" t="str">
        <f>E2024</f>
        <v xml:space="preserve">  </v>
      </c>
      <c r="M2026" s="72"/>
      <c r="N2026" s="73"/>
      <c r="O2026" s="86"/>
      <c r="P2026" s="92"/>
    </row>
    <row r="2027" spans="2:16" ht="15.75" hidden="1" x14ac:dyDescent="0.25">
      <c r="B2027" s="74"/>
      <c r="C2027" s="73"/>
      <c r="E2027" s="86"/>
      <c r="F2027" s="86"/>
      <c r="H2027" s="73"/>
      <c r="J2027" s="86"/>
      <c r="K2027" s="86"/>
      <c r="M2027" s="72"/>
      <c r="N2027" s="73"/>
      <c r="O2027" s="86"/>
      <c r="P2027" s="92"/>
    </row>
    <row r="2028" spans="2:16" ht="15.75" hidden="1" x14ac:dyDescent="0.25">
      <c r="B2028" s="70" t="str">
        <f>B2023</f>
        <v xml:space="preserve">  </v>
      </c>
      <c r="C2028" s="133" t="s">
        <v>34</v>
      </c>
      <c r="D2028" s="133"/>
      <c r="E2028" s="133"/>
      <c r="F2028" s="133"/>
      <c r="H2028" s="14" t="s">
        <v>103</v>
      </c>
      <c r="J2028" s="86" t="str">
        <f>IFERROR(VLOOKUP(B2028,Calculations!$Z$10:$AB$448,3,FALSE),0)</f>
        <v xml:space="preserve">  </v>
      </c>
      <c r="K2028" s="86"/>
      <c r="M2028" s="14" t="s">
        <v>104</v>
      </c>
      <c r="O2028" s="86" t="str">
        <f>J2028</f>
        <v xml:space="preserve">  </v>
      </c>
      <c r="P2028" s="92"/>
    </row>
    <row r="2029" spans="2:16" ht="15.75" hidden="1" x14ac:dyDescent="0.25">
      <c r="B2029" s="74"/>
      <c r="C2029" s="133"/>
      <c r="D2029" s="133"/>
      <c r="E2029" s="133"/>
      <c r="F2029" s="133"/>
      <c r="H2029" s="77"/>
      <c r="I2029" s="14" t="s">
        <v>91</v>
      </c>
      <c r="J2029" s="86"/>
      <c r="K2029" s="86" t="str">
        <f>J2028</f>
        <v xml:space="preserve">  </v>
      </c>
      <c r="M2029" s="77"/>
      <c r="N2029" s="14" t="s">
        <v>91</v>
      </c>
      <c r="O2029" s="86"/>
      <c r="P2029" s="92" t="str">
        <f>O2028</f>
        <v xml:space="preserve">  </v>
      </c>
    </row>
    <row r="2030" spans="2:16" ht="15.75" hidden="1" x14ac:dyDescent="0.25">
      <c r="B2030" s="74"/>
      <c r="C2030" s="133"/>
      <c r="D2030" s="133"/>
      <c r="E2030" s="133"/>
      <c r="F2030" s="133"/>
      <c r="H2030" s="77"/>
      <c r="J2030" s="86"/>
      <c r="K2030" s="86"/>
      <c r="M2030" s="77"/>
      <c r="O2030" s="86"/>
      <c r="P2030" s="92"/>
    </row>
    <row r="2031" spans="2:16" ht="15.75" hidden="1" x14ac:dyDescent="0.25">
      <c r="B2031" s="74"/>
      <c r="C2031" s="81"/>
      <c r="D2031" s="81"/>
      <c r="E2031" s="81"/>
      <c r="F2031" s="81"/>
      <c r="H2031" s="77"/>
      <c r="J2031" s="86"/>
      <c r="K2031" s="86"/>
      <c r="M2031" s="77"/>
      <c r="O2031" s="86"/>
      <c r="P2031" s="92"/>
    </row>
    <row r="2032" spans="2:16" ht="15.75" hidden="1" x14ac:dyDescent="0.25">
      <c r="B2032" s="70" t="str">
        <f>B2028</f>
        <v xml:space="preserve">  </v>
      </c>
      <c r="C2032" s="14" t="s">
        <v>106</v>
      </c>
      <c r="E2032" s="86" t="str">
        <f>IFERROR(VLOOKUP(B2032,Calculations!$G$10:$W$448,17,FALSE),0)</f>
        <v xml:space="preserve">  </v>
      </c>
      <c r="F2032" s="86"/>
      <c r="H2032" s="133" t="s">
        <v>34</v>
      </c>
      <c r="I2032" s="133"/>
      <c r="J2032" s="133"/>
      <c r="K2032" s="133"/>
      <c r="M2032" s="14" t="s">
        <v>105</v>
      </c>
      <c r="O2032" s="86" t="str">
        <f>E2032</f>
        <v xml:space="preserve">  </v>
      </c>
      <c r="P2032" s="92"/>
    </row>
    <row r="2033" spans="2:16" ht="15.75" hidden="1" x14ac:dyDescent="0.25">
      <c r="B2033" s="75"/>
      <c r="C2033" s="82"/>
      <c r="D2033" s="76" t="s">
        <v>31</v>
      </c>
      <c r="E2033" s="89"/>
      <c r="F2033" s="89" t="str">
        <f>E2032</f>
        <v xml:space="preserve">  </v>
      </c>
      <c r="G2033" s="76"/>
      <c r="H2033" s="134"/>
      <c r="I2033" s="134"/>
      <c r="J2033" s="134"/>
      <c r="K2033" s="134"/>
      <c r="L2033" s="76"/>
      <c r="M2033" s="82"/>
      <c r="N2033" s="76" t="s">
        <v>31</v>
      </c>
      <c r="O2033" s="89"/>
      <c r="P2033" s="90" t="str">
        <f>O2032</f>
        <v xml:space="preserve">  </v>
      </c>
    </row>
    <row r="2034" spans="2:16" ht="15.75" hidden="1" x14ac:dyDescent="0.25">
      <c r="B2034" s="60" t="str">
        <f>IFERROR(IF(EOMONTH(B2032,1)&gt;Questionnaire!$I$9,"  ",EOMONTH(B2032,1)),"  ")</f>
        <v xml:space="preserve">  </v>
      </c>
      <c r="C2034" s="61" t="s">
        <v>32</v>
      </c>
      <c r="D2034" s="61"/>
      <c r="E2034" s="84">
        <f>IFERROR(-VLOOKUP(B2034,Calculations!$G$10:$N$448,8,FALSE),0)</f>
        <v>0</v>
      </c>
      <c r="F2034" s="84"/>
      <c r="G2034" s="61"/>
      <c r="H2034" s="61" t="s">
        <v>102</v>
      </c>
      <c r="I2034" s="61"/>
      <c r="J2034" s="84">
        <f>K2036</f>
        <v>0</v>
      </c>
      <c r="K2034" s="84"/>
      <c r="L2034" s="61"/>
      <c r="M2034" s="61" t="s">
        <v>102</v>
      </c>
      <c r="N2034" s="68"/>
      <c r="O2034" s="84">
        <f>J2034</f>
        <v>0</v>
      </c>
      <c r="P2034" s="91"/>
    </row>
    <row r="2035" spans="2:16" ht="15.75" hidden="1" x14ac:dyDescent="0.25">
      <c r="B2035" s="74"/>
      <c r="C2035" s="14" t="s">
        <v>33</v>
      </c>
      <c r="E2035" s="86" t="str">
        <f>IFERROR(VLOOKUP(B2034,Calculations!$G$10:$M$448,7,FALSE),0)</f>
        <v xml:space="preserve">  </v>
      </c>
      <c r="F2035" s="86"/>
      <c r="H2035" s="14" t="s">
        <v>35</v>
      </c>
      <c r="J2035" s="86" t="str">
        <f>K2037</f>
        <v xml:space="preserve">  </v>
      </c>
      <c r="K2035" s="86"/>
      <c r="M2035" s="14" t="s">
        <v>94</v>
      </c>
      <c r="N2035" s="73"/>
      <c r="O2035" s="86" t="str">
        <f>J2035</f>
        <v xml:space="preserve">  </v>
      </c>
      <c r="P2035" s="92"/>
    </row>
    <row r="2036" spans="2:16" ht="15.75" hidden="1" x14ac:dyDescent="0.25">
      <c r="B2036" s="74"/>
      <c r="C2036" s="73"/>
      <c r="D2036" s="14" t="s">
        <v>31</v>
      </c>
      <c r="E2036" s="86"/>
      <c r="F2036" s="86">
        <f>IFERROR(E2034+E2035,0)</f>
        <v>0</v>
      </c>
      <c r="H2036" s="73"/>
      <c r="I2036" s="14" t="s">
        <v>32</v>
      </c>
      <c r="J2036" s="86"/>
      <c r="K2036" s="86">
        <f>E2034</f>
        <v>0</v>
      </c>
      <c r="M2036" s="72"/>
      <c r="N2036" s="14" t="s">
        <v>31</v>
      </c>
      <c r="O2036" s="86"/>
      <c r="P2036" s="92">
        <f>F2036</f>
        <v>0</v>
      </c>
    </row>
    <row r="2037" spans="2:16" ht="15.75" hidden="1" x14ac:dyDescent="0.25">
      <c r="B2037" s="74"/>
      <c r="C2037" s="73"/>
      <c r="E2037" s="86"/>
      <c r="F2037" s="86"/>
      <c r="H2037" s="73"/>
      <c r="I2037" s="14" t="s">
        <v>33</v>
      </c>
      <c r="J2037" s="86"/>
      <c r="K2037" s="86" t="str">
        <f>E2035</f>
        <v xml:space="preserve">  </v>
      </c>
      <c r="M2037" s="72"/>
      <c r="N2037" s="73"/>
      <c r="O2037" s="86"/>
      <c r="P2037" s="92"/>
    </row>
    <row r="2038" spans="2:16" ht="15.75" hidden="1" x14ac:dyDescent="0.25">
      <c r="B2038" s="74"/>
      <c r="C2038" s="73"/>
      <c r="E2038" s="86"/>
      <c r="F2038" s="86"/>
      <c r="H2038" s="73"/>
      <c r="J2038" s="86"/>
      <c r="K2038" s="86"/>
      <c r="M2038" s="72"/>
      <c r="N2038" s="73"/>
      <c r="O2038" s="86"/>
      <c r="P2038" s="92"/>
    </row>
    <row r="2039" spans="2:16" ht="15.75" hidden="1" x14ac:dyDescent="0.25">
      <c r="B2039" s="70" t="str">
        <f>B2034</f>
        <v xml:space="preserve">  </v>
      </c>
      <c r="C2039" s="133" t="s">
        <v>34</v>
      </c>
      <c r="D2039" s="133"/>
      <c r="E2039" s="133"/>
      <c r="F2039" s="133"/>
      <c r="H2039" s="14" t="s">
        <v>103</v>
      </c>
      <c r="J2039" s="86" t="str">
        <f>IFERROR(VLOOKUP(B2039,Calculations!$Z$10:$AB$448,3,FALSE),0)</f>
        <v xml:space="preserve">  </v>
      </c>
      <c r="K2039" s="86"/>
      <c r="M2039" s="14" t="s">
        <v>104</v>
      </c>
      <c r="O2039" s="86" t="str">
        <f>J2039</f>
        <v xml:space="preserve">  </v>
      </c>
      <c r="P2039" s="92"/>
    </row>
    <row r="2040" spans="2:16" ht="15.75" hidden="1" x14ac:dyDescent="0.25">
      <c r="B2040" s="74"/>
      <c r="C2040" s="133"/>
      <c r="D2040" s="133"/>
      <c r="E2040" s="133"/>
      <c r="F2040" s="133"/>
      <c r="H2040" s="77"/>
      <c r="I2040" s="14" t="s">
        <v>91</v>
      </c>
      <c r="J2040" s="86"/>
      <c r="K2040" s="86" t="str">
        <f>J2039</f>
        <v xml:space="preserve">  </v>
      </c>
      <c r="M2040" s="77"/>
      <c r="N2040" s="14" t="s">
        <v>91</v>
      </c>
      <c r="O2040" s="86"/>
      <c r="P2040" s="92" t="str">
        <f>O2039</f>
        <v xml:space="preserve">  </v>
      </c>
    </row>
    <row r="2041" spans="2:16" ht="15.75" hidden="1" x14ac:dyDescent="0.25">
      <c r="B2041" s="74"/>
      <c r="C2041" s="133"/>
      <c r="D2041" s="133"/>
      <c r="E2041" s="133"/>
      <c r="F2041" s="133"/>
      <c r="H2041" s="77"/>
      <c r="J2041" s="86"/>
      <c r="K2041" s="86"/>
      <c r="M2041" s="77"/>
      <c r="O2041" s="86"/>
      <c r="P2041" s="92"/>
    </row>
    <row r="2042" spans="2:16" ht="15.75" hidden="1" x14ac:dyDescent="0.25">
      <c r="B2042" s="74"/>
      <c r="C2042" s="81"/>
      <c r="D2042" s="81"/>
      <c r="E2042" s="81"/>
      <c r="F2042" s="81"/>
      <c r="H2042" s="77"/>
      <c r="J2042" s="86"/>
      <c r="K2042" s="86"/>
      <c r="M2042" s="77"/>
      <c r="O2042" s="86"/>
      <c r="P2042" s="92"/>
    </row>
    <row r="2043" spans="2:16" ht="15.75" hidden="1" x14ac:dyDescent="0.25">
      <c r="B2043" s="70" t="str">
        <f>B2039</f>
        <v xml:space="preserve">  </v>
      </c>
      <c r="C2043" s="14" t="s">
        <v>106</v>
      </c>
      <c r="E2043" s="86" t="str">
        <f>IFERROR(VLOOKUP(B2043,Calculations!$G$10:$W$448,17,FALSE),0)</f>
        <v xml:space="preserve">  </v>
      </c>
      <c r="F2043" s="86"/>
      <c r="H2043" s="133" t="s">
        <v>34</v>
      </c>
      <c r="I2043" s="133"/>
      <c r="J2043" s="133"/>
      <c r="K2043" s="133"/>
      <c r="M2043" s="14" t="s">
        <v>105</v>
      </c>
      <c r="O2043" s="86" t="str">
        <f>E2043</f>
        <v xml:space="preserve">  </v>
      </c>
      <c r="P2043" s="92"/>
    </row>
    <row r="2044" spans="2:16" ht="15.75" hidden="1" x14ac:dyDescent="0.25">
      <c r="B2044" s="75"/>
      <c r="C2044" s="82"/>
      <c r="D2044" s="76" t="s">
        <v>31</v>
      </c>
      <c r="E2044" s="89"/>
      <c r="F2044" s="89" t="str">
        <f>E2043</f>
        <v xml:space="preserve">  </v>
      </c>
      <c r="G2044" s="76"/>
      <c r="H2044" s="134"/>
      <c r="I2044" s="134"/>
      <c r="J2044" s="134"/>
      <c r="K2044" s="134"/>
      <c r="L2044" s="76"/>
      <c r="M2044" s="82"/>
      <c r="N2044" s="76" t="s">
        <v>31</v>
      </c>
      <c r="O2044" s="89"/>
      <c r="P2044" s="90" t="str">
        <f>O2043</f>
        <v xml:space="preserve">  </v>
      </c>
    </row>
    <row r="2045" spans="2:16" ht="15.75" hidden="1" x14ac:dyDescent="0.25">
      <c r="B2045" s="60" t="str">
        <f>IFERROR(IF(EOMONTH(B2043,1)&gt;Questionnaire!$I$9,"  ",EOMONTH(B2043,1)),"  ")</f>
        <v xml:space="preserve">  </v>
      </c>
      <c r="C2045" s="61" t="s">
        <v>32</v>
      </c>
      <c r="D2045" s="61"/>
      <c r="E2045" s="84">
        <f>IFERROR(-VLOOKUP(B2045,Calculations!$G$10:$N$448,8,FALSE),0)</f>
        <v>0</v>
      </c>
      <c r="F2045" s="84"/>
      <c r="G2045" s="61"/>
      <c r="H2045" s="61" t="s">
        <v>102</v>
      </c>
      <c r="I2045" s="61"/>
      <c r="J2045" s="84">
        <f>K2047</f>
        <v>0</v>
      </c>
      <c r="K2045" s="84"/>
      <c r="L2045" s="61"/>
      <c r="M2045" s="61" t="s">
        <v>102</v>
      </c>
      <c r="N2045" s="68"/>
      <c r="O2045" s="84">
        <f>J2045</f>
        <v>0</v>
      </c>
      <c r="P2045" s="91"/>
    </row>
    <row r="2046" spans="2:16" ht="15.75" hidden="1" x14ac:dyDescent="0.25">
      <c r="B2046" s="74"/>
      <c r="C2046" s="14" t="s">
        <v>33</v>
      </c>
      <c r="E2046" s="86" t="str">
        <f>IFERROR(VLOOKUP(B2045,Calculations!$G$10:$M$448,7,FALSE),0)</f>
        <v xml:space="preserve">  </v>
      </c>
      <c r="F2046" s="86"/>
      <c r="H2046" s="14" t="s">
        <v>35</v>
      </c>
      <c r="J2046" s="86" t="str">
        <f>K2048</f>
        <v xml:space="preserve">  </v>
      </c>
      <c r="K2046" s="86"/>
      <c r="M2046" s="14" t="s">
        <v>94</v>
      </c>
      <c r="N2046" s="73"/>
      <c r="O2046" s="86" t="str">
        <f>J2046</f>
        <v xml:space="preserve">  </v>
      </c>
      <c r="P2046" s="92"/>
    </row>
    <row r="2047" spans="2:16" ht="15.75" hidden="1" x14ac:dyDescent="0.25">
      <c r="B2047" s="74"/>
      <c r="C2047" s="73"/>
      <c r="D2047" s="14" t="s">
        <v>31</v>
      </c>
      <c r="E2047" s="86"/>
      <c r="F2047" s="86">
        <f>IFERROR(E2045+E2046,0)</f>
        <v>0</v>
      </c>
      <c r="H2047" s="73"/>
      <c r="I2047" s="14" t="s">
        <v>32</v>
      </c>
      <c r="J2047" s="86"/>
      <c r="K2047" s="86">
        <f>E2045</f>
        <v>0</v>
      </c>
      <c r="M2047" s="72"/>
      <c r="N2047" s="14" t="s">
        <v>31</v>
      </c>
      <c r="O2047" s="86"/>
      <c r="P2047" s="92">
        <f>F2047</f>
        <v>0</v>
      </c>
    </row>
    <row r="2048" spans="2:16" ht="15.75" hidden="1" x14ac:dyDescent="0.25">
      <c r="B2048" s="74"/>
      <c r="C2048" s="73"/>
      <c r="E2048" s="86"/>
      <c r="F2048" s="86"/>
      <c r="H2048" s="73"/>
      <c r="I2048" s="14" t="s">
        <v>33</v>
      </c>
      <c r="J2048" s="86"/>
      <c r="K2048" s="86" t="str">
        <f>E2046</f>
        <v xml:space="preserve">  </v>
      </c>
      <c r="M2048" s="72"/>
      <c r="N2048" s="73"/>
      <c r="O2048" s="86"/>
      <c r="P2048" s="92"/>
    </row>
    <row r="2049" spans="2:16" ht="15.75" hidden="1" x14ac:dyDescent="0.25">
      <c r="B2049" s="74"/>
      <c r="C2049" s="73"/>
      <c r="E2049" s="86"/>
      <c r="F2049" s="86"/>
      <c r="H2049" s="73"/>
      <c r="J2049" s="86"/>
      <c r="K2049" s="86"/>
      <c r="M2049" s="72"/>
      <c r="N2049" s="73"/>
      <c r="O2049" s="86"/>
      <c r="P2049" s="92"/>
    </row>
    <row r="2050" spans="2:16" ht="15.75" hidden="1" x14ac:dyDescent="0.25">
      <c r="B2050" s="70" t="str">
        <f>B2045</f>
        <v xml:space="preserve">  </v>
      </c>
      <c r="C2050" s="133" t="s">
        <v>34</v>
      </c>
      <c r="D2050" s="133"/>
      <c r="E2050" s="133"/>
      <c r="F2050" s="133"/>
      <c r="H2050" s="14" t="s">
        <v>103</v>
      </c>
      <c r="J2050" s="86" t="str">
        <f>IFERROR(VLOOKUP(B2050,Calculations!$Z$10:$AB$448,3,FALSE),0)</f>
        <v xml:space="preserve">  </v>
      </c>
      <c r="K2050" s="86"/>
      <c r="M2050" s="14" t="s">
        <v>104</v>
      </c>
      <c r="O2050" s="86" t="str">
        <f>J2050</f>
        <v xml:space="preserve">  </v>
      </c>
      <c r="P2050" s="92"/>
    </row>
    <row r="2051" spans="2:16" ht="15.75" hidden="1" x14ac:dyDescent="0.25">
      <c r="B2051" s="74"/>
      <c r="C2051" s="133"/>
      <c r="D2051" s="133"/>
      <c r="E2051" s="133"/>
      <c r="F2051" s="133"/>
      <c r="H2051" s="77"/>
      <c r="I2051" s="14" t="s">
        <v>91</v>
      </c>
      <c r="J2051" s="86"/>
      <c r="K2051" s="86" t="str">
        <f>J2050</f>
        <v xml:space="preserve">  </v>
      </c>
      <c r="M2051" s="77"/>
      <c r="N2051" s="14" t="s">
        <v>91</v>
      </c>
      <c r="O2051" s="86"/>
      <c r="P2051" s="92" t="str">
        <f>O2050</f>
        <v xml:space="preserve">  </v>
      </c>
    </row>
    <row r="2052" spans="2:16" ht="15.75" hidden="1" x14ac:dyDescent="0.25">
      <c r="B2052" s="74"/>
      <c r="C2052" s="133"/>
      <c r="D2052" s="133"/>
      <c r="E2052" s="133"/>
      <c r="F2052" s="133"/>
      <c r="H2052" s="77"/>
      <c r="J2052" s="86"/>
      <c r="K2052" s="86"/>
      <c r="M2052" s="77"/>
      <c r="O2052" s="86"/>
      <c r="P2052" s="92"/>
    </row>
    <row r="2053" spans="2:16" ht="15.75" hidden="1" x14ac:dyDescent="0.25">
      <c r="B2053" s="74"/>
      <c r="C2053" s="81"/>
      <c r="D2053" s="81"/>
      <c r="E2053" s="81"/>
      <c r="F2053" s="81"/>
      <c r="H2053" s="77"/>
      <c r="J2053" s="86"/>
      <c r="K2053" s="86"/>
      <c r="M2053" s="77"/>
      <c r="O2053" s="86"/>
      <c r="P2053" s="92"/>
    </row>
    <row r="2054" spans="2:16" ht="15.75" hidden="1" x14ac:dyDescent="0.25">
      <c r="B2054" s="70" t="str">
        <f>B2050</f>
        <v xml:space="preserve">  </v>
      </c>
      <c r="C2054" s="14" t="s">
        <v>106</v>
      </c>
      <c r="E2054" s="86" t="str">
        <f>IFERROR(VLOOKUP(B2054,Calculations!$G$10:$W$448,17,FALSE),0)</f>
        <v xml:space="preserve">  </v>
      </c>
      <c r="F2054" s="86"/>
      <c r="H2054" s="133" t="s">
        <v>34</v>
      </c>
      <c r="I2054" s="133"/>
      <c r="J2054" s="133"/>
      <c r="K2054" s="133"/>
      <c r="M2054" s="14" t="s">
        <v>105</v>
      </c>
      <c r="O2054" s="86" t="str">
        <f>E2054</f>
        <v xml:space="preserve">  </v>
      </c>
      <c r="P2054" s="92"/>
    </row>
    <row r="2055" spans="2:16" ht="15.75" hidden="1" x14ac:dyDescent="0.25">
      <c r="B2055" s="75"/>
      <c r="C2055" s="82"/>
      <c r="D2055" s="76" t="s">
        <v>31</v>
      </c>
      <c r="E2055" s="89"/>
      <c r="F2055" s="89" t="str">
        <f>E2054</f>
        <v xml:space="preserve">  </v>
      </c>
      <c r="G2055" s="76"/>
      <c r="H2055" s="134"/>
      <c r="I2055" s="134"/>
      <c r="J2055" s="134"/>
      <c r="K2055" s="134"/>
      <c r="L2055" s="76"/>
      <c r="M2055" s="82"/>
      <c r="N2055" s="76" t="s">
        <v>31</v>
      </c>
      <c r="O2055" s="89"/>
      <c r="P2055" s="90" t="str">
        <f>O2054</f>
        <v xml:space="preserve">  </v>
      </c>
    </row>
    <row r="2056" spans="2:16" ht="15.75" hidden="1" x14ac:dyDescent="0.25">
      <c r="B2056" s="60" t="str">
        <f>IFERROR(IF(EOMONTH(B2054,1)&gt;Questionnaire!$I$9,"  ",EOMONTH(B2054,1)),"  ")</f>
        <v xml:space="preserve">  </v>
      </c>
      <c r="C2056" s="61" t="s">
        <v>32</v>
      </c>
      <c r="D2056" s="61"/>
      <c r="E2056" s="84">
        <f>IFERROR(-VLOOKUP(B2056,Calculations!$G$10:$N$448,8,FALSE),0)</f>
        <v>0</v>
      </c>
      <c r="F2056" s="84"/>
      <c r="G2056" s="61"/>
      <c r="H2056" s="61" t="s">
        <v>102</v>
      </c>
      <c r="I2056" s="61"/>
      <c r="J2056" s="84">
        <f>K2058</f>
        <v>0</v>
      </c>
      <c r="K2056" s="84"/>
      <c r="L2056" s="61"/>
      <c r="M2056" s="61" t="s">
        <v>102</v>
      </c>
      <c r="N2056" s="68"/>
      <c r="O2056" s="84">
        <f>J2056</f>
        <v>0</v>
      </c>
      <c r="P2056" s="91"/>
    </row>
    <row r="2057" spans="2:16" ht="15.75" hidden="1" x14ac:dyDescent="0.25">
      <c r="B2057" s="74"/>
      <c r="C2057" s="14" t="s">
        <v>33</v>
      </c>
      <c r="E2057" s="86" t="str">
        <f>IFERROR(VLOOKUP(B2056,Calculations!$G$10:$M$448,7,FALSE),0)</f>
        <v xml:space="preserve">  </v>
      </c>
      <c r="F2057" s="86"/>
      <c r="H2057" s="14" t="s">
        <v>35</v>
      </c>
      <c r="J2057" s="86" t="str">
        <f>K2059</f>
        <v xml:space="preserve">  </v>
      </c>
      <c r="K2057" s="86"/>
      <c r="M2057" s="14" t="s">
        <v>94</v>
      </c>
      <c r="N2057" s="73"/>
      <c r="O2057" s="86" t="str">
        <f>J2057</f>
        <v xml:space="preserve">  </v>
      </c>
      <c r="P2057" s="92"/>
    </row>
    <row r="2058" spans="2:16" ht="15.75" hidden="1" x14ac:dyDescent="0.25">
      <c r="B2058" s="74"/>
      <c r="C2058" s="73"/>
      <c r="D2058" s="14" t="s">
        <v>31</v>
      </c>
      <c r="E2058" s="86"/>
      <c r="F2058" s="86">
        <f>IFERROR(E2056+E2057,0)</f>
        <v>0</v>
      </c>
      <c r="H2058" s="73"/>
      <c r="I2058" s="14" t="s">
        <v>32</v>
      </c>
      <c r="J2058" s="86"/>
      <c r="K2058" s="86">
        <f>E2056</f>
        <v>0</v>
      </c>
      <c r="M2058" s="72"/>
      <c r="N2058" s="14" t="s">
        <v>31</v>
      </c>
      <c r="O2058" s="86"/>
      <c r="P2058" s="92">
        <f>F2058</f>
        <v>0</v>
      </c>
    </row>
    <row r="2059" spans="2:16" ht="15.75" hidden="1" x14ac:dyDescent="0.25">
      <c r="B2059" s="74"/>
      <c r="C2059" s="73"/>
      <c r="E2059" s="86"/>
      <c r="F2059" s="86"/>
      <c r="H2059" s="73"/>
      <c r="I2059" s="14" t="s">
        <v>33</v>
      </c>
      <c r="J2059" s="86"/>
      <c r="K2059" s="86" t="str">
        <f>E2057</f>
        <v xml:space="preserve">  </v>
      </c>
      <c r="M2059" s="72"/>
      <c r="N2059" s="73"/>
      <c r="O2059" s="86"/>
      <c r="P2059" s="92"/>
    </row>
    <row r="2060" spans="2:16" ht="15.75" hidden="1" x14ac:dyDescent="0.25">
      <c r="B2060" s="74"/>
      <c r="C2060" s="73"/>
      <c r="E2060" s="86"/>
      <c r="F2060" s="86"/>
      <c r="H2060" s="73"/>
      <c r="J2060" s="86"/>
      <c r="K2060" s="86"/>
      <c r="M2060" s="72"/>
      <c r="N2060" s="73"/>
      <c r="O2060" s="86"/>
      <c r="P2060" s="92"/>
    </row>
    <row r="2061" spans="2:16" ht="15.75" hidden="1" x14ac:dyDescent="0.25">
      <c r="B2061" s="70" t="str">
        <f>B2056</f>
        <v xml:space="preserve">  </v>
      </c>
      <c r="C2061" s="133" t="s">
        <v>34</v>
      </c>
      <c r="D2061" s="133"/>
      <c r="E2061" s="133"/>
      <c r="F2061" s="133"/>
      <c r="H2061" s="14" t="s">
        <v>103</v>
      </c>
      <c r="J2061" s="86" t="str">
        <f>IFERROR(VLOOKUP(B2061,Calculations!$Z$10:$AB$448,3,FALSE),0)</f>
        <v xml:space="preserve">  </v>
      </c>
      <c r="K2061" s="86"/>
      <c r="M2061" s="14" t="s">
        <v>104</v>
      </c>
      <c r="O2061" s="86" t="str">
        <f>J2061</f>
        <v xml:space="preserve">  </v>
      </c>
      <c r="P2061" s="92"/>
    </row>
    <row r="2062" spans="2:16" ht="15.75" hidden="1" x14ac:dyDescent="0.25">
      <c r="B2062" s="74"/>
      <c r="C2062" s="133"/>
      <c r="D2062" s="133"/>
      <c r="E2062" s="133"/>
      <c r="F2062" s="133"/>
      <c r="H2062" s="77"/>
      <c r="I2062" s="14" t="s">
        <v>91</v>
      </c>
      <c r="J2062" s="86"/>
      <c r="K2062" s="86" t="str">
        <f>J2061</f>
        <v xml:space="preserve">  </v>
      </c>
      <c r="M2062" s="77"/>
      <c r="N2062" s="14" t="s">
        <v>91</v>
      </c>
      <c r="O2062" s="86"/>
      <c r="P2062" s="92" t="str">
        <f>O2061</f>
        <v xml:space="preserve">  </v>
      </c>
    </row>
    <row r="2063" spans="2:16" ht="15.75" hidden="1" x14ac:dyDescent="0.25">
      <c r="B2063" s="74"/>
      <c r="C2063" s="133"/>
      <c r="D2063" s="133"/>
      <c r="E2063" s="133"/>
      <c r="F2063" s="133"/>
      <c r="H2063" s="77"/>
      <c r="J2063" s="86"/>
      <c r="K2063" s="86"/>
      <c r="M2063" s="77"/>
      <c r="O2063" s="86"/>
      <c r="P2063" s="92"/>
    </row>
    <row r="2064" spans="2:16" ht="15.75" hidden="1" x14ac:dyDescent="0.25">
      <c r="B2064" s="74"/>
      <c r="C2064" s="81"/>
      <c r="D2064" s="81"/>
      <c r="E2064" s="81"/>
      <c r="F2064" s="81"/>
      <c r="H2064" s="77"/>
      <c r="J2064" s="86"/>
      <c r="K2064" s="86"/>
      <c r="M2064" s="77"/>
      <c r="O2064" s="86"/>
      <c r="P2064" s="92"/>
    </row>
    <row r="2065" spans="2:16" ht="15.75" hidden="1" x14ac:dyDescent="0.25">
      <c r="B2065" s="70" t="str">
        <f>B2061</f>
        <v xml:space="preserve">  </v>
      </c>
      <c r="C2065" s="14" t="s">
        <v>106</v>
      </c>
      <c r="E2065" s="86" t="str">
        <f>IFERROR(VLOOKUP(B2065,Calculations!$G$10:$W$448,17,FALSE),0)</f>
        <v xml:space="preserve">  </v>
      </c>
      <c r="F2065" s="86"/>
      <c r="H2065" s="133" t="s">
        <v>34</v>
      </c>
      <c r="I2065" s="133"/>
      <c r="J2065" s="133"/>
      <c r="K2065" s="133"/>
      <c r="M2065" s="14" t="s">
        <v>105</v>
      </c>
      <c r="O2065" s="86" t="str">
        <f>E2065</f>
        <v xml:space="preserve">  </v>
      </c>
      <c r="P2065" s="92"/>
    </row>
    <row r="2066" spans="2:16" ht="15.75" hidden="1" x14ac:dyDescent="0.25">
      <c r="B2066" s="75"/>
      <c r="C2066" s="82"/>
      <c r="D2066" s="76" t="s">
        <v>31</v>
      </c>
      <c r="E2066" s="89"/>
      <c r="F2066" s="89" t="str">
        <f>E2065</f>
        <v xml:space="preserve">  </v>
      </c>
      <c r="G2066" s="76"/>
      <c r="H2066" s="134"/>
      <c r="I2066" s="134"/>
      <c r="J2066" s="134"/>
      <c r="K2066" s="134"/>
      <c r="L2066" s="76"/>
      <c r="M2066" s="82"/>
      <c r="N2066" s="76" t="s">
        <v>31</v>
      </c>
      <c r="O2066" s="89"/>
      <c r="P2066" s="90" t="str">
        <f>O2065</f>
        <v xml:space="preserve">  </v>
      </c>
    </row>
    <row r="2067" spans="2:16" ht="15.75" hidden="1" x14ac:dyDescent="0.25">
      <c r="B2067" s="60" t="str">
        <f>IFERROR(IF(EOMONTH(B2065,1)&gt;Questionnaire!$I$9,"  ",EOMONTH(B2065,1)),"  ")</f>
        <v xml:space="preserve">  </v>
      </c>
      <c r="C2067" s="61" t="s">
        <v>32</v>
      </c>
      <c r="D2067" s="61"/>
      <c r="E2067" s="84">
        <f>IFERROR(-VLOOKUP(B2067,Calculations!$G$10:$N$448,8,FALSE),0)</f>
        <v>0</v>
      </c>
      <c r="F2067" s="84"/>
      <c r="G2067" s="61"/>
      <c r="H2067" s="61" t="s">
        <v>102</v>
      </c>
      <c r="I2067" s="61"/>
      <c r="J2067" s="84">
        <f>K2069</f>
        <v>0</v>
      </c>
      <c r="K2067" s="84"/>
      <c r="L2067" s="61"/>
      <c r="M2067" s="61" t="s">
        <v>102</v>
      </c>
      <c r="N2067" s="68"/>
      <c r="O2067" s="84">
        <f>J2067</f>
        <v>0</v>
      </c>
      <c r="P2067" s="91"/>
    </row>
    <row r="2068" spans="2:16" ht="15.75" hidden="1" x14ac:dyDescent="0.25">
      <c r="B2068" s="74"/>
      <c r="C2068" s="14" t="s">
        <v>33</v>
      </c>
      <c r="E2068" s="86" t="str">
        <f>IFERROR(VLOOKUP(B2067,Calculations!$G$10:$M$448,7,FALSE),0)</f>
        <v xml:space="preserve">  </v>
      </c>
      <c r="F2068" s="86"/>
      <c r="H2068" s="14" t="s">
        <v>35</v>
      </c>
      <c r="J2068" s="86" t="str">
        <f>K2070</f>
        <v xml:space="preserve">  </v>
      </c>
      <c r="K2068" s="86"/>
      <c r="M2068" s="14" t="s">
        <v>94</v>
      </c>
      <c r="N2068" s="73"/>
      <c r="O2068" s="86" t="str">
        <f>J2068</f>
        <v xml:space="preserve">  </v>
      </c>
      <c r="P2068" s="92"/>
    </row>
    <row r="2069" spans="2:16" ht="15.75" hidden="1" x14ac:dyDescent="0.25">
      <c r="B2069" s="74"/>
      <c r="C2069" s="73"/>
      <c r="D2069" s="14" t="s">
        <v>31</v>
      </c>
      <c r="E2069" s="86"/>
      <c r="F2069" s="86">
        <f>IFERROR(E2067+E2068,0)</f>
        <v>0</v>
      </c>
      <c r="H2069" s="73"/>
      <c r="I2069" s="14" t="s">
        <v>32</v>
      </c>
      <c r="J2069" s="86"/>
      <c r="K2069" s="86">
        <f>E2067</f>
        <v>0</v>
      </c>
      <c r="M2069" s="72"/>
      <c r="N2069" s="14" t="s">
        <v>31</v>
      </c>
      <c r="O2069" s="86"/>
      <c r="P2069" s="92">
        <f>F2069</f>
        <v>0</v>
      </c>
    </row>
    <row r="2070" spans="2:16" ht="15.75" hidden="1" x14ac:dyDescent="0.25">
      <c r="B2070" s="74"/>
      <c r="C2070" s="73"/>
      <c r="E2070" s="86"/>
      <c r="F2070" s="86"/>
      <c r="H2070" s="73"/>
      <c r="I2070" s="14" t="s">
        <v>33</v>
      </c>
      <c r="J2070" s="86"/>
      <c r="K2070" s="86" t="str">
        <f>E2068</f>
        <v xml:space="preserve">  </v>
      </c>
      <c r="M2070" s="72"/>
      <c r="N2070" s="73"/>
      <c r="O2070" s="86"/>
      <c r="P2070" s="92"/>
    </row>
    <row r="2071" spans="2:16" ht="15.75" hidden="1" x14ac:dyDescent="0.25">
      <c r="B2071" s="74"/>
      <c r="C2071" s="73"/>
      <c r="E2071" s="86"/>
      <c r="F2071" s="86"/>
      <c r="H2071" s="73"/>
      <c r="J2071" s="86"/>
      <c r="K2071" s="86"/>
      <c r="M2071" s="72"/>
      <c r="N2071" s="73"/>
      <c r="O2071" s="86"/>
      <c r="P2071" s="92"/>
    </row>
    <row r="2072" spans="2:16" ht="15.75" hidden="1" x14ac:dyDescent="0.25">
      <c r="B2072" s="70" t="str">
        <f>B2067</f>
        <v xml:space="preserve">  </v>
      </c>
      <c r="C2072" s="133" t="s">
        <v>34</v>
      </c>
      <c r="D2072" s="133"/>
      <c r="E2072" s="133"/>
      <c r="F2072" s="133"/>
      <c r="H2072" s="14" t="s">
        <v>103</v>
      </c>
      <c r="J2072" s="86" t="str">
        <f>IFERROR(VLOOKUP(B2072,Calculations!$Z$10:$AB$448,3,FALSE),0)</f>
        <v xml:space="preserve">  </v>
      </c>
      <c r="K2072" s="86"/>
      <c r="M2072" s="14" t="s">
        <v>104</v>
      </c>
      <c r="O2072" s="86" t="str">
        <f>J2072</f>
        <v xml:space="preserve">  </v>
      </c>
      <c r="P2072" s="92"/>
    </row>
    <row r="2073" spans="2:16" ht="15.75" hidden="1" x14ac:dyDescent="0.25">
      <c r="B2073" s="74"/>
      <c r="C2073" s="133"/>
      <c r="D2073" s="133"/>
      <c r="E2073" s="133"/>
      <c r="F2073" s="133"/>
      <c r="H2073" s="77"/>
      <c r="I2073" s="14" t="s">
        <v>91</v>
      </c>
      <c r="J2073" s="86"/>
      <c r="K2073" s="86" t="str">
        <f>J2072</f>
        <v xml:space="preserve">  </v>
      </c>
      <c r="M2073" s="77"/>
      <c r="N2073" s="14" t="s">
        <v>91</v>
      </c>
      <c r="O2073" s="86"/>
      <c r="P2073" s="92" t="str">
        <f>O2072</f>
        <v xml:space="preserve">  </v>
      </c>
    </row>
    <row r="2074" spans="2:16" ht="15.75" hidden="1" x14ac:dyDescent="0.25">
      <c r="B2074" s="74"/>
      <c r="C2074" s="133"/>
      <c r="D2074" s="133"/>
      <c r="E2074" s="133"/>
      <c r="F2074" s="133"/>
      <c r="H2074" s="77"/>
      <c r="J2074" s="86"/>
      <c r="K2074" s="86"/>
      <c r="M2074" s="77"/>
      <c r="O2074" s="86"/>
      <c r="P2074" s="92"/>
    </row>
    <row r="2075" spans="2:16" ht="15.75" hidden="1" x14ac:dyDescent="0.25">
      <c r="B2075" s="74"/>
      <c r="C2075" s="81"/>
      <c r="D2075" s="81"/>
      <c r="E2075" s="81"/>
      <c r="F2075" s="81"/>
      <c r="H2075" s="77"/>
      <c r="J2075" s="86"/>
      <c r="K2075" s="86"/>
      <c r="M2075" s="77"/>
      <c r="O2075" s="86"/>
      <c r="P2075" s="92"/>
    </row>
    <row r="2076" spans="2:16" ht="15.75" hidden="1" x14ac:dyDescent="0.25">
      <c r="B2076" s="70" t="str">
        <f>B2072</f>
        <v xml:space="preserve">  </v>
      </c>
      <c r="C2076" s="14" t="s">
        <v>106</v>
      </c>
      <c r="E2076" s="86" t="str">
        <f>IFERROR(VLOOKUP(B2076,Calculations!$G$10:$W$448,17,FALSE),0)</f>
        <v xml:space="preserve">  </v>
      </c>
      <c r="F2076" s="86"/>
      <c r="H2076" s="133" t="s">
        <v>34</v>
      </c>
      <c r="I2076" s="133"/>
      <c r="J2076" s="133"/>
      <c r="K2076" s="133"/>
      <c r="M2076" s="14" t="s">
        <v>105</v>
      </c>
      <c r="O2076" s="86" t="str">
        <f>E2076</f>
        <v xml:space="preserve">  </v>
      </c>
      <c r="P2076" s="92"/>
    </row>
    <row r="2077" spans="2:16" ht="15.75" hidden="1" x14ac:dyDescent="0.25">
      <c r="B2077" s="75"/>
      <c r="C2077" s="82"/>
      <c r="D2077" s="76" t="s">
        <v>31</v>
      </c>
      <c r="E2077" s="89"/>
      <c r="F2077" s="89" t="str">
        <f>E2076</f>
        <v xml:space="preserve">  </v>
      </c>
      <c r="G2077" s="76"/>
      <c r="H2077" s="134"/>
      <c r="I2077" s="134"/>
      <c r="J2077" s="134"/>
      <c r="K2077" s="134"/>
      <c r="L2077" s="76"/>
      <c r="M2077" s="82"/>
      <c r="N2077" s="76" t="s">
        <v>31</v>
      </c>
      <c r="O2077" s="89"/>
      <c r="P2077" s="90" t="str">
        <f>O2076</f>
        <v xml:space="preserve">  </v>
      </c>
    </row>
    <row r="2078" spans="2:16" ht="15.75" hidden="1" x14ac:dyDescent="0.25">
      <c r="B2078" s="60" t="str">
        <f>IFERROR(IF(EOMONTH(B2076,1)&gt;Questionnaire!$I$9,"  ",EOMONTH(B2076,1)),"  ")</f>
        <v xml:space="preserve">  </v>
      </c>
      <c r="C2078" s="61" t="s">
        <v>32</v>
      </c>
      <c r="D2078" s="61"/>
      <c r="E2078" s="84">
        <f>IFERROR(-VLOOKUP(B2078,Calculations!$G$10:$N$448,8,FALSE),0)</f>
        <v>0</v>
      </c>
      <c r="F2078" s="84"/>
      <c r="G2078" s="61"/>
      <c r="H2078" s="61" t="s">
        <v>102</v>
      </c>
      <c r="I2078" s="61"/>
      <c r="J2078" s="84">
        <f>K2080</f>
        <v>0</v>
      </c>
      <c r="K2078" s="84"/>
      <c r="L2078" s="61"/>
      <c r="M2078" s="61" t="s">
        <v>102</v>
      </c>
      <c r="N2078" s="68"/>
      <c r="O2078" s="84">
        <f>J2078</f>
        <v>0</v>
      </c>
      <c r="P2078" s="91"/>
    </row>
    <row r="2079" spans="2:16" ht="15.75" hidden="1" x14ac:dyDescent="0.25">
      <c r="B2079" s="74"/>
      <c r="C2079" s="14" t="s">
        <v>33</v>
      </c>
      <c r="E2079" s="86" t="str">
        <f>IFERROR(VLOOKUP(B2078,Calculations!$G$10:$M$448,7,FALSE),0)</f>
        <v xml:space="preserve">  </v>
      </c>
      <c r="F2079" s="86"/>
      <c r="H2079" s="14" t="s">
        <v>35</v>
      </c>
      <c r="J2079" s="86" t="str">
        <f>K2081</f>
        <v xml:space="preserve">  </v>
      </c>
      <c r="K2079" s="86"/>
      <c r="M2079" s="14" t="s">
        <v>94</v>
      </c>
      <c r="N2079" s="73"/>
      <c r="O2079" s="86" t="str">
        <f>J2079</f>
        <v xml:space="preserve">  </v>
      </c>
      <c r="P2079" s="92"/>
    </row>
    <row r="2080" spans="2:16" ht="15.75" hidden="1" x14ac:dyDescent="0.25">
      <c r="B2080" s="74"/>
      <c r="C2080" s="73"/>
      <c r="D2080" s="14" t="s">
        <v>31</v>
      </c>
      <c r="E2080" s="86"/>
      <c r="F2080" s="86">
        <f>IFERROR(E2078+E2079,0)</f>
        <v>0</v>
      </c>
      <c r="H2080" s="73"/>
      <c r="I2080" s="14" t="s">
        <v>32</v>
      </c>
      <c r="J2080" s="86"/>
      <c r="K2080" s="86">
        <f>E2078</f>
        <v>0</v>
      </c>
      <c r="M2080" s="72"/>
      <c r="N2080" s="14" t="s">
        <v>31</v>
      </c>
      <c r="O2080" s="86"/>
      <c r="P2080" s="92">
        <f>F2080</f>
        <v>0</v>
      </c>
    </row>
    <row r="2081" spans="2:16" ht="15.75" hidden="1" x14ac:dyDescent="0.25">
      <c r="B2081" s="74"/>
      <c r="C2081" s="73"/>
      <c r="E2081" s="86"/>
      <c r="F2081" s="86"/>
      <c r="H2081" s="73"/>
      <c r="I2081" s="14" t="s">
        <v>33</v>
      </c>
      <c r="J2081" s="86"/>
      <c r="K2081" s="86" t="str">
        <f>E2079</f>
        <v xml:space="preserve">  </v>
      </c>
      <c r="M2081" s="72"/>
      <c r="N2081" s="73"/>
      <c r="O2081" s="86"/>
      <c r="P2081" s="92"/>
    </row>
    <row r="2082" spans="2:16" ht="15.75" hidden="1" x14ac:dyDescent="0.25">
      <c r="B2082" s="74"/>
      <c r="C2082" s="73"/>
      <c r="E2082" s="86"/>
      <c r="F2082" s="86"/>
      <c r="H2082" s="73"/>
      <c r="J2082" s="86"/>
      <c r="K2082" s="86"/>
      <c r="M2082" s="72"/>
      <c r="N2082" s="73"/>
      <c r="O2082" s="86"/>
      <c r="P2082" s="92"/>
    </row>
    <row r="2083" spans="2:16" ht="15.75" hidden="1" x14ac:dyDescent="0.25">
      <c r="B2083" s="70" t="str">
        <f>B2078</f>
        <v xml:space="preserve">  </v>
      </c>
      <c r="C2083" s="133" t="s">
        <v>34</v>
      </c>
      <c r="D2083" s="133"/>
      <c r="E2083" s="133"/>
      <c r="F2083" s="133"/>
      <c r="H2083" s="14" t="s">
        <v>103</v>
      </c>
      <c r="J2083" s="86" t="str">
        <f>IFERROR(VLOOKUP(B2083,Calculations!$Z$10:$AB$448,3,FALSE),0)</f>
        <v xml:space="preserve">  </v>
      </c>
      <c r="K2083" s="86"/>
      <c r="M2083" s="14" t="s">
        <v>104</v>
      </c>
      <c r="O2083" s="86" t="str">
        <f>J2083</f>
        <v xml:space="preserve">  </v>
      </c>
      <c r="P2083" s="92"/>
    </row>
    <row r="2084" spans="2:16" ht="15.75" hidden="1" x14ac:dyDescent="0.25">
      <c r="B2084" s="74"/>
      <c r="C2084" s="133"/>
      <c r="D2084" s="133"/>
      <c r="E2084" s="133"/>
      <c r="F2084" s="133"/>
      <c r="H2084" s="77"/>
      <c r="I2084" s="14" t="s">
        <v>91</v>
      </c>
      <c r="J2084" s="86"/>
      <c r="K2084" s="86" t="str">
        <f>J2083</f>
        <v xml:space="preserve">  </v>
      </c>
      <c r="M2084" s="77"/>
      <c r="N2084" s="14" t="s">
        <v>91</v>
      </c>
      <c r="O2084" s="86"/>
      <c r="P2084" s="92" t="str">
        <f>O2083</f>
        <v xml:space="preserve">  </v>
      </c>
    </row>
    <row r="2085" spans="2:16" ht="15.75" hidden="1" x14ac:dyDescent="0.25">
      <c r="B2085" s="74"/>
      <c r="C2085" s="133"/>
      <c r="D2085" s="133"/>
      <c r="E2085" s="133"/>
      <c r="F2085" s="133"/>
      <c r="H2085" s="77"/>
      <c r="J2085" s="86"/>
      <c r="K2085" s="86"/>
      <c r="M2085" s="77"/>
      <c r="O2085" s="86"/>
      <c r="P2085" s="92"/>
    </row>
    <row r="2086" spans="2:16" ht="15.75" hidden="1" x14ac:dyDescent="0.25">
      <c r="B2086" s="74"/>
      <c r="C2086" s="81"/>
      <c r="D2086" s="81"/>
      <c r="E2086" s="81"/>
      <c r="F2086" s="81"/>
      <c r="H2086" s="77"/>
      <c r="J2086" s="86"/>
      <c r="K2086" s="86"/>
      <c r="M2086" s="77"/>
      <c r="O2086" s="86"/>
      <c r="P2086" s="92"/>
    </row>
    <row r="2087" spans="2:16" ht="15.75" hidden="1" x14ac:dyDescent="0.25">
      <c r="B2087" s="70" t="str">
        <f>B2083</f>
        <v xml:space="preserve">  </v>
      </c>
      <c r="C2087" s="14" t="s">
        <v>106</v>
      </c>
      <c r="E2087" s="86">
        <f>IFERROR(VLOOKUP(B2096,Calculations!$G$10:$W$448,17,FALSE),0)</f>
        <v>0</v>
      </c>
      <c r="F2087" s="86"/>
      <c r="H2087" s="133" t="s">
        <v>34</v>
      </c>
      <c r="I2087" s="133"/>
      <c r="J2087" s="133"/>
      <c r="K2087" s="133"/>
      <c r="M2087" s="14" t="s">
        <v>105</v>
      </c>
      <c r="O2087" s="86">
        <f>E2096</f>
        <v>0</v>
      </c>
      <c r="P2087" s="92"/>
    </row>
    <row r="2088" spans="2:16" ht="15.75" hidden="1" x14ac:dyDescent="0.25">
      <c r="B2088" s="75"/>
      <c r="C2088" s="82"/>
      <c r="D2088" s="76" t="s">
        <v>31</v>
      </c>
      <c r="E2088" s="89"/>
      <c r="F2088" s="89">
        <f>E2096</f>
        <v>0</v>
      </c>
      <c r="G2088" s="76"/>
      <c r="H2088" s="134"/>
      <c r="I2088" s="134"/>
      <c r="J2088" s="134"/>
      <c r="K2088" s="134"/>
      <c r="L2088" s="76"/>
      <c r="M2088" s="82"/>
      <c r="N2088" s="76" t="s">
        <v>31</v>
      </c>
      <c r="O2088" s="89"/>
      <c r="P2088" s="90">
        <f>O2096</f>
        <v>0</v>
      </c>
    </row>
    <row r="2089" spans="2:16" ht="15.75" hidden="1" x14ac:dyDescent="0.25">
      <c r="B2089" s="60" t="str">
        <f>IFERROR(IF(EOMONTH(B2096,1)&gt;Questionnaire!$I$9,"  ",EOMONTH(B2096,1)),"  ")</f>
        <v xml:space="preserve">  </v>
      </c>
      <c r="C2089" s="61" t="s">
        <v>32</v>
      </c>
      <c r="D2089" s="61"/>
      <c r="E2089" s="84">
        <f>IFERROR(-VLOOKUP(B2089,Calculations!$G$10:$N$448,8,FALSE),0)</f>
        <v>0</v>
      </c>
      <c r="F2089" s="84"/>
      <c r="G2089" s="61"/>
      <c r="H2089" s="61" t="s">
        <v>102</v>
      </c>
      <c r="I2089" s="61"/>
      <c r="J2089" s="84">
        <f>K2091</f>
        <v>0</v>
      </c>
      <c r="K2089" s="84"/>
      <c r="L2089" s="61"/>
      <c r="M2089" s="61" t="s">
        <v>102</v>
      </c>
      <c r="N2089" s="68"/>
      <c r="O2089" s="84">
        <f>J2089</f>
        <v>0</v>
      </c>
      <c r="P2089" s="91"/>
    </row>
    <row r="2090" spans="2:16" ht="15.75" hidden="1" x14ac:dyDescent="0.25">
      <c r="B2090" s="74"/>
      <c r="C2090" s="14" t="s">
        <v>33</v>
      </c>
      <c r="E2090" s="86" t="str">
        <f>IFERROR(VLOOKUP(B2089,Calculations!$G$10:$M$448,7,FALSE),0)</f>
        <v xml:space="preserve">  </v>
      </c>
      <c r="F2090" s="86"/>
      <c r="H2090" s="14" t="s">
        <v>35</v>
      </c>
      <c r="J2090" s="86" t="str">
        <f>K2092</f>
        <v xml:space="preserve">  </v>
      </c>
      <c r="K2090" s="86"/>
      <c r="M2090" s="14" t="s">
        <v>94</v>
      </c>
      <c r="N2090" s="73"/>
      <c r="O2090" s="86" t="str">
        <f>J2090</f>
        <v xml:space="preserve">  </v>
      </c>
      <c r="P2090" s="92"/>
    </row>
    <row r="2091" spans="2:16" ht="15.75" hidden="1" x14ac:dyDescent="0.25">
      <c r="B2091" s="74"/>
      <c r="C2091" s="73"/>
      <c r="D2091" s="14" t="s">
        <v>31</v>
      </c>
      <c r="E2091" s="86"/>
      <c r="F2091" s="86">
        <f>IFERROR(E2089+E2090,0)</f>
        <v>0</v>
      </c>
      <c r="H2091" s="73"/>
      <c r="I2091" s="14" t="s">
        <v>32</v>
      </c>
      <c r="J2091" s="86"/>
      <c r="K2091" s="86">
        <f>E2089</f>
        <v>0</v>
      </c>
      <c r="M2091" s="72"/>
      <c r="N2091" s="14" t="s">
        <v>31</v>
      </c>
      <c r="O2091" s="86"/>
      <c r="P2091" s="92">
        <f>F2091</f>
        <v>0</v>
      </c>
    </row>
    <row r="2092" spans="2:16" ht="15.75" hidden="1" x14ac:dyDescent="0.25">
      <c r="B2092" s="74"/>
      <c r="C2092" s="73"/>
      <c r="E2092" s="86"/>
      <c r="F2092" s="86"/>
      <c r="H2092" s="73"/>
      <c r="I2092" s="14" t="s">
        <v>33</v>
      </c>
      <c r="J2092" s="86"/>
      <c r="K2092" s="86" t="str">
        <f>E2090</f>
        <v xml:space="preserve">  </v>
      </c>
      <c r="M2092" s="72"/>
      <c r="N2092" s="73"/>
      <c r="O2092" s="86"/>
      <c r="P2092" s="92"/>
    </row>
    <row r="2093" spans="2:16" ht="15.75" hidden="1" x14ac:dyDescent="0.25">
      <c r="B2093" s="74"/>
      <c r="C2093" s="73"/>
      <c r="E2093" s="86"/>
      <c r="F2093" s="86"/>
      <c r="H2093" s="73"/>
      <c r="J2093" s="86"/>
      <c r="K2093" s="86"/>
      <c r="M2093" s="72"/>
      <c r="N2093" s="73"/>
      <c r="O2093" s="86"/>
      <c r="P2093" s="92"/>
    </row>
    <row r="2094" spans="2:16" ht="15.75" hidden="1" x14ac:dyDescent="0.25">
      <c r="B2094" s="70" t="str">
        <f>B2089</f>
        <v xml:space="preserve">  </v>
      </c>
      <c r="C2094" s="133" t="s">
        <v>34</v>
      </c>
      <c r="D2094" s="133"/>
      <c r="E2094" s="133"/>
      <c r="F2094" s="133"/>
      <c r="H2094" s="14" t="s">
        <v>103</v>
      </c>
      <c r="J2094" s="86" t="str">
        <f>IFERROR(VLOOKUP(B2094,Calculations!$Z$10:$AB$448,3,FALSE),0)</f>
        <v xml:space="preserve">  </v>
      </c>
      <c r="K2094" s="86"/>
      <c r="M2094" s="14" t="s">
        <v>104</v>
      </c>
      <c r="O2094" s="86" t="str">
        <f>J2094</f>
        <v xml:space="preserve">  </v>
      </c>
      <c r="P2094" s="92"/>
    </row>
    <row r="2095" spans="2:16" ht="15.75" hidden="1" x14ac:dyDescent="0.25">
      <c r="B2095" s="74"/>
      <c r="C2095" s="133"/>
      <c r="D2095" s="133"/>
      <c r="E2095" s="133"/>
      <c r="F2095" s="133"/>
      <c r="H2095" s="77"/>
      <c r="I2095" s="14" t="s">
        <v>91</v>
      </c>
      <c r="J2095" s="86"/>
      <c r="K2095" s="86" t="str">
        <f>J2094</f>
        <v xml:space="preserve">  </v>
      </c>
      <c r="M2095" s="77"/>
      <c r="N2095" s="14" t="s">
        <v>91</v>
      </c>
      <c r="O2095" s="86"/>
      <c r="P2095" s="92" t="str">
        <f>O2094</f>
        <v xml:space="preserve">  </v>
      </c>
    </row>
    <row r="2096" spans="2:16" ht="15.75" hidden="1" x14ac:dyDescent="0.25">
      <c r="B2096" s="74"/>
      <c r="C2096" s="133"/>
      <c r="D2096" s="133"/>
      <c r="E2096" s="133"/>
      <c r="F2096" s="133"/>
      <c r="H2096" s="77"/>
      <c r="J2096" s="86"/>
      <c r="K2096" s="86"/>
      <c r="M2096" s="77"/>
      <c r="O2096" s="86"/>
      <c r="P2096" s="92"/>
    </row>
    <row r="2097" spans="2:16" ht="15.75" hidden="1" x14ac:dyDescent="0.25">
      <c r="B2097" s="74"/>
      <c r="C2097" s="81"/>
      <c r="D2097" s="81"/>
      <c r="E2097" s="81"/>
      <c r="F2097" s="81"/>
      <c r="H2097" s="77"/>
      <c r="J2097" s="86"/>
      <c r="K2097" s="86"/>
      <c r="M2097" s="77"/>
      <c r="O2097" s="86"/>
      <c r="P2097" s="92"/>
    </row>
    <row r="2098" spans="2:16" ht="15.75" hidden="1" x14ac:dyDescent="0.25">
      <c r="B2098" s="70" t="str">
        <f>B2094</f>
        <v xml:space="preserve">  </v>
      </c>
      <c r="C2098" s="14" t="s">
        <v>106</v>
      </c>
      <c r="E2098" s="86" t="str">
        <f>IFERROR(VLOOKUP(B2098,Calculations!$G$10:$W$448,17,FALSE),0)</f>
        <v xml:space="preserve">  </v>
      </c>
      <c r="F2098" s="86"/>
      <c r="H2098" s="133" t="s">
        <v>34</v>
      </c>
      <c r="I2098" s="133"/>
      <c r="J2098" s="133"/>
      <c r="K2098" s="133"/>
      <c r="M2098" s="14" t="s">
        <v>105</v>
      </c>
      <c r="O2098" s="86" t="str">
        <f>E2098</f>
        <v xml:space="preserve">  </v>
      </c>
      <c r="P2098" s="92"/>
    </row>
    <row r="2099" spans="2:16" ht="15.75" hidden="1" x14ac:dyDescent="0.25">
      <c r="B2099" s="75"/>
      <c r="C2099" s="82"/>
      <c r="D2099" s="76" t="s">
        <v>31</v>
      </c>
      <c r="E2099" s="89"/>
      <c r="F2099" s="89" t="str">
        <f>E2098</f>
        <v xml:space="preserve">  </v>
      </c>
      <c r="G2099" s="76"/>
      <c r="H2099" s="134"/>
      <c r="I2099" s="134"/>
      <c r="J2099" s="134"/>
      <c r="K2099" s="134"/>
      <c r="L2099" s="76"/>
      <c r="M2099" s="82"/>
      <c r="N2099" s="76" t="s">
        <v>31</v>
      </c>
      <c r="O2099" s="89"/>
      <c r="P2099" s="90" t="str">
        <f>O2098</f>
        <v xml:space="preserve">  </v>
      </c>
    </row>
    <row r="2100" spans="2:16" ht="15.75" hidden="1" x14ac:dyDescent="0.25">
      <c r="B2100" s="60" t="str">
        <f>IFERROR(IF(EOMONTH(B2098,1)&gt;Questionnaire!$I$9,"  ",EOMONTH(B2098,1)),"  ")</f>
        <v xml:space="preserve">  </v>
      </c>
      <c r="C2100" s="61" t="s">
        <v>32</v>
      </c>
      <c r="D2100" s="61"/>
      <c r="E2100" s="84">
        <f>IFERROR(-VLOOKUP(B2100,Calculations!$G$10:$N$448,8,FALSE),0)</f>
        <v>0</v>
      </c>
      <c r="F2100" s="84"/>
      <c r="G2100" s="61"/>
      <c r="H2100" s="61" t="s">
        <v>102</v>
      </c>
      <c r="I2100" s="61"/>
      <c r="J2100" s="84">
        <f>K2102</f>
        <v>0</v>
      </c>
      <c r="K2100" s="84"/>
      <c r="L2100" s="61"/>
      <c r="M2100" s="61" t="s">
        <v>102</v>
      </c>
      <c r="N2100" s="68"/>
      <c r="O2100" s="84">
        <f>J2100</f>
        <v>0</v>
      </c>
      <c r="P2100" s="91"/>
    </row>
    <row r="2101" spans="2:16" ht="15.75" hidden="1" x14ac:dyDescent="0.25">
      <c r="B2101" s="74"/>
      <c r="C2101" s="14" t="s">
        <v>33</v>
      </c>
      <c r="E2101" s="86" t="str">
        <f>IFERROR(VLOOKUP(B2100,Calculations!$G$10:$M$448,7,FALSE),0)</f>
        <v xml:space="preserve">  </v>
      </c>
      <c r="F2101" s="86"/>
      <c r="H2101" s="14" t="s">
        <v>35</v>
      </c>
      <c r="J2101" s="86" t="str">
        <f>K2103</f>
        <v xml:space="preserve">  </v>
      </c>
      <c r="K2101" s="86"/>
      <c r="M2101" s="14" t="s">
        <v>94</v>
      </c>
      <c r="N2101" s="73"/>
      <c r="O2101" s="86" t="str">
        <f>J2101</f>
        <v xml:space="preserve">  </v>
      </c>
      <c r="P2101" s="92"/>
    </row>
    <row r="2102" spans="2:16" ht="15.75" hidden="1" x14ac:dyDescent="0.25">
      <c r="B2102" s="74"/>
      <c r="C2102" s="73"/>
      <c r="D2102" s="14" t="s">
        <v>31</v>
      </c>
      <c r="E2102" s="86"/>
      <c r="F2102" s="86">
        <f>IFERROR(E2100+E2101,0)</f>
        <v>0</v>
      </c>
      <c r="H2102" s="73"/>
      <c r="I2102" s="14" t="s">
        <v>32</v>
      </c>
      <c r="J2102" s="86"/>
      <c r="K2102" s="86">
        <f>E2100</f>
        <v>0</v>
      </c>
      <c r="M2102" s="72"/>
      <c r="N2102" s="14" t="s">
        <v>31</v>
      </c>
      <c r="O2102" s="86"/>
      <c r="P2102" s="92">
        <f>F2102</f>
        <v>0</v>
      </c>
    </row>
    <row r="2103" spans="2:16" ht="15.75" hidden="1" x14ac:dyDescent="0.25">
      <c r="B2103" s="74"/>
      <c r="C2103" s="73"/>
      <c r="E2103" s="86"/>
      <c r="F2103" s="86"/>
      <c r="H2103" s="73"/>
      <c r="I2103" s="14" t="s">
        <v>33</v>
      </c>
      <c r="J2103" s="86"/>
      <c r="K2103" s="86" t="str">
        <f>E2101</f>
        <v xml:space="preserve">  </v>
      </c>
      <c r="M2103" s="72"/>
      <c r="N2103" s="73"/>
      <c r="O2103" s="86"/>
      <c r="P2103" s="92"/>
    </row>
    <row r="2104" spans="2:16" ht="15.75" hidden="1" x14ac:dyDescent="0.25">
      <c r="B2104" s="74"/>
      <c r="C2104" s="73"/>
      <c r="E2104" s="86"/>
      <c r="F2104" s="86"/>
      <c r="H2104" s="73"/>
      <c r="J2104" s="86"/>
      <c r="K2104" s="86"/>
      <c r="M2104" s="72"/>
      <c r="N2104" s="73"/>
      <c r="O2104" s="86"/>
      <c r="P2104" s="92"/>
    </row>
    <row r="2105" spans="2:16" ht="15.75" hidden="1" x14ac:dyDescent="0.25">
      <c r="B2105" s="70" t="str">
        <f>B2100</f>
        <v xml:space="preserve">  </v>
      </c>
      <c r="C2105" s="133" t="s">
        <v>34</v>
      </c>
      <c r="D2105" s="133"/>
      <c r="E2105" s="133"/>
      <c r="F2105" s="133"/>
      <c r="H2105" s="14" t="s">
        <v>103</v>
      </c>
      <c r="J2105" s="86" t="str">
        <f>IFERROR(VLOOKUP(B2105,Calculations!$Z$10:$AB$448,3,FALSE),0)</f>
        <v xml:space="preserve">  </v>
      </c>
      <c r="K2105" s="86"/>
      <c r="M2105" s="14" t="s">
        <v>104</v>
      </c>
      <c r="O2105" s="86" t="str">
        <f>J2105</f>
        <v xml:space="preserve">  </v>
      </c>
      <c r="P2105" s="92"/>
    </row>
    <row r="2106" spans="2:16" ht="15.75" hidden="1" x14ac:dyDescent="0.25">
      <c r="B2106" s="74"/>
      <c r="C2106" s="133"/>
      <c r="D2106" s="133"/>
      <c r="E2106" s="133"/>
      <c r="F2106" s="133"/>
      <c r="H2106" s="77"/>
      <c r="I2106" s="14" t="s">
        <v>91</v>
      </c>
      <c r="J2106" s="86"/>
      <c r="K2106" s="86" t="str">
        <f>J2105</f>
        <v xml:space="preserve">  </v>
      </c>
      <c r="M2106" s="77"/>
      <c r="N2106" s="14" t="s">
        <v>91</v>
      </c>
      <c r="O2106" s="86"/>
      <c r="P2106" s="92" t="str">
        <f>O2105</f>
        <v xml:space="preserve">  </v>
      </c>
    </row>
    <row r="2107" spans="2:16" ht="15.75" hidden="1" x14ac:dyDescent="0.25">
      <c r="B2107" s="74"/>
      <c r="C2107" s="133"/>
      <c r="D2107" s="133"/>
      <c r="E2107" s="133"/>
      <c r="F2107" s="133"/>
      <c r="H2107" s="77"/>
      <c r="J2107" s="86"/>
      <c r="K2107" s="86"/>
      <c r="M2107" s="77"/>
      <c r="O2107" s="86"/>
      <c r="P2107" s="92"/>
    </row>
    <row r="2108" spans="2:16" ht="15.75" hidden="1" x14ac:dyDescent="0.25">
      <c r="B2108" s="74"/>
      <c r="C2108" s="81"/>
      <c r="D2108" s="81"/>
      <c r="E2108" s="81"/>
      <c r="F2108" s="81"/>
      <c r="H2108" s="77"/>
      <c r="J2108" s="86"/>
      <c r="K2108" s="86"/>
      <c r="M2108" s="77"/>
      <c r="O2108" s="86"/>
      <c r="P2108" s="92"/>
    </row>
    <row r="2109" spans="2:16" ht="15.75" hidden="1" x14ac:dyDescent="0.25">
      <c r="B2109" s="70" t="str">
        <f>B2105</f>
        <v xml:space="preserve">  </v>
      </c>
      <c r="C2109" s="14" t="s">
        <v>106</v>
      </c>
      <c r="E2109" s="86" t="str">
        <f>IFERROR(VLOOKUP(B2109,Calculations!$G$10:$W$448,17,FALSE),0)</f>
        <v xml:space="preserve">  </v>
      </c>
      <c r="F2109" s="86"/>
      <c r="H2109" s="133" t="s">
        <v>34</v>
      </c>
      <c r="I2109" s="133"/>
      <c r="J2109" s="133"/>
      <c r="K2109" s="133"/>
      <c r="M2109" s="14" t="s">
        <v>105</v>
      </c>
      <c r="O2109" s="86" t="str">
        <f>E2109</f>
        <v xml:space="preserve">  </v>
      </c>
      <c r="P2109" s="92"/>
    </row>
    <row r="2110" spans="2:16" ht="15.75" hidden="1" x14ac:dyDescent="0.25">
      <c r="B2110" s="75"/>
      <c r="C2110" s="82"/>
      <c r="D2110" s="76" t="s">
        <v>31</v>
      </c>
      <c r="E2110" s="89"/>
      <c r="F2110" s="89" t="str">
        <f>E2109</f>
        <v xml:space="preserve">  </v>
      </c>
      <c r="G2110" s="76"/>
      <c r="H2110" s="134"/>
      <c r="I2110" s="134"/>
      <c r="J2110" s="134"/>
      <c r="K2110" s="134"/>
      <c r="L2110" s="76"/>
      <c r="M2110" s="82"/>
      <c r="N2110" s="76" t="s">
        <v>31</v>
      </c>
      <c r="O2110" s="89"/>
      <c r="P2110" s="90" t="str">
        <f>O2109</f>
        <v xml:space="preserve">  </v>
      </c>
    </row>
    <row r="2111" spans="2:16" ht="15.75" hidden="1" x14ac:dyDescent="0.25">
      <c r="B2111" s="60" t="str">
        <f>IFERROR(IF(EOMONTH(B2109,1)&gt;Questionnaire!$I$9,"  ",EOMONTH(B2109,1)),"  ")</f>
        <v xml:space="preserve">  </v>
      </c>
      <c r="C2111" s="61" t="s">
        <v>32</v>
      </c>
      <c r="D2111" s="61"/>
      <c r="E2111" s="84">
        <f>IFERROR(-VLOOKUP(B2111,Calculations!$G$10:$N$448,8,FALSE),0)</f>
        <v>0</v>
      </c>
      <c r="F2111" s="84"/>
      <c r="G2111" s="61"/>
      <c r="H2111" s="61" t="s">
        <v>102</v>
      </c>
      <c r="I2111" s="61"/>
      <c r="J2111" s="84">
        <f>K2113</f>
        <v>0</v>
      </c>
      <c r="K2111" s="84"/>
      <c r="L2111" s="61"/>
      <c r="M2111" s="61" t="s">
        <v>102</v>
      </c>
      <c r="N2111" s="68"/>
      <c r="O2111" s="84">
        <f>J2111</f>
        <v>0</v>
      </c>
      <c r="P2111" s="91"/>
    </row>
    <row r="2112" spans="2:16" ht="15.75" hidden="1" x14ac:dyDescent="0.25">
      <c r="B2112" s="74"/>
      <c r="C2112" s="14" t="s">
        <v>33</v>
      </c>
      <c r="E2112" s="86" t="str">
        <f>IFERROR(VLOOKUP(B2111,Calculations!$G$10:$M$448,7,FALSE),0)</f>
        <v xml:space="preserve">  </v>
      </c>
      <c r="F2112" s="86"/>
      <c r="H2112" s="14" t="s">
        <v>35</v>
      </c>
      <c r="J2112" s="86" t="str">
        <f>K2114</f>
        <v xml:space="preserve">  </v>
      </c>
      <c r="K2112" s="86"/>
      <c r="M2112" s="14" t="s">
        <v>94</v>
      </c>
      <c r="N2112" s="73"/>
      <c r="O2112" s="86" t="str">
        <f>J2112</f>
        <v xml:space="preserve">  </v>
      </c>
      <c r="P2112" s="92"/>
    </row>
    <row r="2113" spans="2:16" ht="15.75" hidden="1" x14ac:dyDescent="0.25">
      <c r="B2113" s="74"/>
      <c r="C2113" s="73"/>
      <c r="D2113" s="14" t="s">
        <v>31</v>
      </c>
      <c r="E2113" s="86"/>
      <c r="F2113" s="86">
        <f>IFERROR(E2111+E2112,0)</f>
        <v>0</v>
      </c>
      <c r="H2113" s="73"/>
      <c r="I2113" s="14" t="s">
        <v>32</v>
      </c>
      <c r="J2113" s="86"/>
      <c r="K2113" s="86">
        <f>E2111</f>
        <v>0</v>
      </c>
      <c r="M2113" s="72"/>
      <c r="N2113" s="14" t="s">
        <v>31</v>
      </c>
      <c r="O2113" s="86"/>
      <c r="P2113" s="92">
        <f>F2113</f>
        <v>0</v>
      </c>
    </row>
    <row r="2114" spans="2:16" ht="15.75" hidden="1" x14ac:dyDescent="0.25">
      <c r="B2114" s="74"/>
      <c r="C2114" s="73"/>
      <c r="E2114" s="86"/>
      <c r="F2114" s="86"/>
      <c r="H2114" s="73"/>
      <c r="I2114" s="14" t="s">
        <v>33</v>
      </c>
      <c r="J2114" s="86"/>
      <c r="K2114" s="86" t="str">
        <f>E2112</f>
        <v xml:space="preserve">  </v>
      </c>
      <c r="M2114" s="72"/>
      <c r="N2114" s="73"/>
      <c r="O2114" s="86"/>
      <c r="P2114" s="92"/>
    </row>
    <row r="2115" spans="2:16" ht="15.75" hidden="1" x14ac:dyDescent="0.25">
      <c r="B2115" s="74"/>
      <c r="C2115" s="73"/>
      <c r="E2115" s="86"/>
      <c r="F2115" s="86"/>
      <c r="H2115" s="73"/>
      <c r="J2115" s="86"/>
      <c r="K2115" s="86"/>
      <c r="M2115" s="72"/>
      <c r="N2115" s="73"/>
      <c r="O2115" s="86"/>
      <c r="P2115" s="92"/>
    </row>
    <row r="2116" spans="2:16" ht="15.75" hidden="1" x14ac:dyDescent="0.25">
      <c r="B2116" s="70" t="str">
        <f>B2111</f>
        <v xml:space="preserve">  </v>
      </c>
      <c r="C2116" s="133" t="s">
        <v>34</v>
      </c>
      <c r="D2116" s="133"/>
      <c r="E2116" s="133"/>
      <c r="F2116" s="133"/>
      <c r="H2116" s="14" t="s">
        <v>103</v>
      </c>
      <c r="J2116" s="86" t="str">
        <f>IFERROR(VLOOKUP(B2116,Calculations!$Z$10:$AB$448,3,FALSE),0)</f>
        <v xml:space="preserve">  </v>
      </c>
      <c r="K2116" s="86"/>
      <c r="M2116" s="14" t="s">
        <v>104</v>
      </c>
      <c r="O2116" s="86" t="str">
        <f>J2116</f>
        <v xml:space="preserve">  </v>
      </c>
      <c r="P2116" s="92"/>
    </row>
    <row r="2117" spans="2:16" ht="15.75" hidden="1" x14ac:dyDescent="0.25">
      <c r="B2117" s="74"/>
      <c r="C2117" s="133"/>
      <c r="D2117" s="133"/>
      <c r="E2117" s="133"/>
      <c r="F2117" s="133"/>
      <c r="H2117" s="77"/>
      <c r="I2117" s="14" t="s">
        <v>91</v>
      </c>
      <c r="J2117" s="86"/>
      <c r="K2117" s="86" t="str">
        <f>J2116</f>
        <v xml:space="preserve">  </v>
      </c>
      <c r="M2117" s="77"/>
      <c r="N2117" s="14" t="s">
        <v>91</v>
      </c>
      <c r="O2117" s="86"/>
      <c r="P2117" s="92" t="str">
        <f>O2116</f>
        <v xml:space="preserve">  </v>
      </c>
    </row>
    <row r="2118" spans="2:16" ht="15.75" hidden="1" x14ac:dyDescent="0.25">
      <c r="B2118" s="74"/>
      <c r="C2118" s="133"/>
      <c r="D2118" s="133"/>
      <c r="E2118" s="133"/>
      <c r="F2118" s="133"/>
      <c r="H2118" s="77"/>
      <c r="J2118" s="86"/>
      <c r="K2118" s="86"/>
      <c r="M2118" s="77"/>
      <c r="O2118" s="86"/>
      <c r="P2118" s="92"/>
    </row>
    <row r="2119" spans="2:16" ht="15.75" hidden="1" x14ac:dyDescent="0.25">
      <c r="B2119" s="74"/>
      <c r="C2119" s="81"/>
      <c r="D2119" s="81"/>
      <c r="E2119" s="81"/>
      <c r="F2119" s="81"/>
      <c r="H2119" s="77"/>
      <c r="J2119" s="86"/>
      <c r="K2119" s="86"/>
      <c r="M2119" s="77"/>
      <c r="O2119" s="86"/>
      <c r="P2119" s="92"/>
    </row>
    <row r="2120" spans="2:16" ht="15.75" hidden="1" x14ac:dyDescent="0.25">
      <c r="B2120" s="70" t="str">
        <f>B2116</f>
        <v xml:space="preserve">  </v>
      </c>
      <c r="C2120" s="14" t="s">
        <v>106</v>
      </c>
      <c r="E2120" s="86" t="str">
        <f>IFERROR(VLOOKUP(B2120,Calculations!$G$10:$W$448,17,FALSE),0)</f>
        <v xml:space="preserve">  </v>
      </c>
      <c r="F2120" s="86"/>
      <c r="H2120" s="133" t="s">
        <v>34</v>
      </c>
      <c r="I2120" s="133"/>
      <c r="J2120" s="133"/>
      <c r="K2120" s="133"/>
      <c r="M2120" s="14" t="s">
        <v>105</v>
      </c>
      <c r="O2120" s="86" t="str">
        <f>E2120</f>
        <v xml:space="preserve">  </v>
      </c>
      <c r="P2120" s="92"/>
    </row>
    <row r="2121" spans="2:16" ht="15.75" hidden="1" x14ac:dyDescent="0.25">
      <c r="B2121" s="75"/>
      <c r="C2121" s="82"/>
      <c r="D2121" s="76" t="s">
        <v>31</v>
      </c>
      <c r="E2121" s="89"/>
      <c r="F2121" s="89" t="str">
        <f>E2120</f>
        <v xml:space="preserve">  </v>
      </c>
      <c r="G2121" s="76"/>
      <c r="H2121" s="134"/>
      <c r="I2121" s="134"/>
      <c r="J2121" s="134"/>
      <c r="K2121" s="134"/>
      <c r="L2121" s="76"/>
      <c r="M2121" s="82"/>
      <c r="N2121" s="76" t="s">
        <v>31</v>
      </c>
      <c r="O2121" s="89"/>
      <c r="P2121" s="90" t="str">
        <f>O2120</f>
        <v xml:space="preserve">  </v>
      </c>
    </row>
    <row r="2122" spans="2:16" ht="15.75" hidden="1" x14ac:dyDescent="0.25">
      <c r="B2122" s="60" t="str">
        <f>IFERROR(IF(EOMONTH(B2120,1)&gt;Questionnaire!$I$9,"  ",EOMONTH(B2120,1)),"  ")</f>
        <v xml:space="preserve">  </v>
      </c>
      <c r="C2122" s="61" t="s">
        <v>32</v>
      </c>
      <c r="D2122" s="61"/>
      <c r="E2122" s="84">
        <f>IFERROR(-VLOOKUP(B2122,Calculations!$G$10:$N$448,8,FALSE),0)</f>
        <v>0</v>
      </c>
      <c r="F2122" s="84"/>
      <c r="G2122" s="61"/>
      <c r="H2122" s="61" t="s">
        <v>102</v>
      </c>
      <c r="I2122" s="61"/>
      <c r="J2122" s="84">
        <f>K2124</f>
        <v>0</v>
      </c>
      <c r="K2122" s="84"/>
      <c r="L2122" s="61"/>
      <c r="M2122" s="61" t="s">
        <v>102</v>
      </c>
      <c r="N2122" s="68"/>
      <c r="O2122" s="84">
        <f>J2122</f>
        <v>0</v>
      </c>
      <c r="P2122" s="91"/>
    </row>
    <row r="2123" spans="2:16" ht="15.75" hidden="1" x14ac:dyDescent="0.25">
      <c r="B2123" s="74"/>
      <c r="C2123" s="14" t="s">
        <v>33</v>
      </c>
      <c r="E2123" s="86" t="str">
        <f>IFERROR(VLOOKUP(B2122,Calculations!$G$10:$M$448,7,FALSE),0)</f>
        <v xml:space="preserve">  </v>
      </c>
      <c r="F2123" s="86"/>
      <c r="H2123" s="14" t="s">
        <v>35</v>
      </c>
      <c r="J2123" s="86" t="str">
        <f>K2125</f>
        <v xml:space="preserve">  </v>
      </c>
      <c r="K2123" s="86"/>
      <c r="M2123" s="14" t="s">
        <v>94</v>
      </c>
      <c r="N2123" s="73"/>
      <c r="O2123" s="86" t="str">
        <f>J2123</f>
        <v xml:space="preserve">  </v>
      </c>
      <c r="P2123" s="92"/>
    </row>
    <row r="2124" spans="2:16" ht="15.75" hidden="1" x14ac:dyDescent="0.25">
      <c r="B2124" s="74"/>
      <c r="C2124" s="73"/>
      <c r="D2124" s="14" t="s">
        <v>31</v>
      </c>
      <c r="E2124" s="86"/>
      <c r="F2124" s="86">
        <f>IFERROR(E2122+E2123,0)</f>
        <v>0</v>
      </c>
      <c r="H2124" s="73"/>
      <c r="I2124" s="14" t="s">
        <v>32</v>
      </c>
      <c r="J2124" s="86"/>
      <c r="K2124" s="86">
        <f>E2122</f>
        <v>0</v>
      </c>
      <c r="M2124" s="72"/>
      <c r="N2124" s="14" t="s">
        <v>31</v>
      </c>
      <c r="O2124" s="86"/>
      <c r="P2124" s="92">
        <f>F2124</f>
        <v>0</v>
      </c>
    </row>
    <row r="2125" spans="2:16" ht="15.75" hidden="1" x14ac:dyDescent="0.25">
      <c r="B2125" s="74"/>
      <c r="C2125" s="73"/>
      <c r="E2125" s="86"/>
      <c r="F2125" s="86"/>
      <c r="H2125" s="73"/>
      <c r="I2125" s="14" t="s">
        <v>33</v>
      </c>
      <c r="J2125" s="86"/>
      <c r="K2125" s="86" t="str">
        <f>E2123</f>
        <v xml:space="preserve">  </v>
      </c>
      <c r="M2125" s="72"/>
      <c r="N2125" s="73"/>
      <c r="O2125" s="86"/>
      <c r="P2125" s="92"/>
    </row>
    <row r="2126" spans="2:16" ht="15.75" hidden="1" x14ac:dyDescent="0.25">
      <c r="B2126" s="74"/>
      <c r="C2126" s="73"/>
      <c r="E2126" s="86"/>
      <c r="F2126" s="86"/>
      <c r="H2126" s="73"/>
      <c r="J2126" s="86"/>
      <c r="K2126" s="86"/>
      <c r="M2126" s="72"/>
      <c r="N2126" s="73"/>
      <c r="O2126" s="86"/>
      <c r="P2126" s="92"/>
    </row>
    <row r="2127" spans="2:16" ht="15.75" hidden="1" x14ac:dyDescent="0.25">
      <c r="B2127" s="70" t="str">
        <f>B2122</f>
        <v xml:space="preserve">  </v>
      </c>
      <c r="C2127" s="133" t="s">
        <v>34</v>
      </c>
      <c r="D2127" s="133"/>
      <c r="E2127" s="133"/>
      <c r="F2127" s="133"/>
      <c r="H2127" s="14" t="s">
        <v>103</v>
      </c>
      <c r="J2127" s="86" t="str">
        <f>IFERROR(VLOOKUP(B2127,Calculations!$Z$10:$AB$448,3,FALSE),0)</f>
        <v xml:space="preserve">  </v>
      </c>
      <c r="K2127" s="86"/>
      <c r="M2127" s="14" t="s">
        <v>104</v>
      </c>
      <c r="O2127" s="86" t="str">
        <f>J2127</f>
        <v xml:space="preserve">  </v>
      </c>
      <c r="P2127" s="92"/>
    </row>
    <row r="2128" spans="2:16" ht="15.75" hidden="1" x14ac:dyDescent="0.25">
      <c r="B2128" s="74"/>
      <c r="C2128" s="133"/>
      <c r="D2128" s="133"/>
      <c r="E2128" s="133"/>
      <c r="F2128" s="133"/>
      <c r="H2128" s="77"/>
      <c r="I2128" s="14" t="s">
        <v>91</v>
      </c>
      <c r="J2128" s="86"/>
      <c r="K2128" s="86" t="str">
        <f>J2127</f>
        <v xml:space="preserve">  </v>
      </c>
      <c r="M2128" s="77"/>
      <c r="N2128" s="14" t="s">
        <v>91</v>
      </c>
      <c r="O2128" s="86"/>
      <c r="P2128" s="92" t="str">
        <f>O2127</f>
        <v xml:space="preserve">  </v>
      </c>
    </row>
    <row r="2129" spans="2:16" ht="15.75" hidden="1" x14ac:dyDescent="0.25">
      <c r="B2129" s="74"/>
      <c r="C2129" s="133"/>
      <c r="D2129" s="133"/>
      <c r="E2129" s="133"/>
      <c r="F2129" s="133"/>
      <c r="H2129" s="77"/>
      <c r="J2129" s="86"/>
      <c r="K2129" s="86"/>
      <c r="M2129" s="77"/>
      <c r="O2129" s="86"/>
      <c r="P2129" s="92"/>
    </row>
    <row r="2130" spans="2:16" ht="15.75" hidden="1" x14ac:dyDescent="0.25">
      <c r="B2130" s="74"/>
      <c r="C2130" s="81"/>
      <c r="D2130" s="81"/>
      <c r="E2130" s="81"/>
      <c r="F2130" s="81"/>
      <c r="H2130" s="77"/>
      <c r="J2130" s="86"/>
      <c r="K2130" s="86"/>
      <c r="M2130" s="77"/>
      <c r="O2130" s="86"/>
      <c r="P2130" s="92"/>
    </row>
    <row r="2131" spans="2:16" ht="15.75" hidden="1" x14ac:dyDescent="0.25">
      <c r="B2131" s="70" t="str">
        <f>B2127</f>
        <v xml:space="preserve">  </v>
      </c>
      <c r="C2131" s="14" t="s">
        <v>106</v>
      </c>
      <c r="E2131" s="86" t="str">
        <f>IFERROR(VLOOKUP(B2131,Calculations!$G$10:$W$448,17,FALSE),0)</f>
        <v xml:space="preserve">  </v>
      </c>
      <c r="F2131" s="86"/>
      <c r="H2131" s="133" t="s">
        <v>34</v>
      </c>
      <c r="I2131" s="133"/>
      <c r="J2131" s="133"/>
      <c r="K2131" s="133"/>
      <c r="M2131" s="14" t="s">
        <v>105</v>
      </c>
      <c r="O2131" s="86" t="str">
        <f>E2131</f>
        <v xml:space="preserve">  </v>
      </c>
      <c r="P2131" s="92"/>
    </row>
    <row r="2132" spans="2:16" ht="15.75" hidden="1" x14ac:dyDescent="0.25">
      <c r="B2132" s="75"/>
      <c r="C2132" s="82"/>
      <c r="D2132" s="76" t="s">
        <v>31</v>
      </c>
      <c r="E2132" s="89"/>
      <c r="F2132" s="89" t="str">
        <f>E2131</f>
        <v xml:space="preserve">  </v>
      </c>
      <c r="G2132" s="76"/>
      <c r="H2132" s="134"/>
      <c r="I2132" s="134"/>
      <c r="J2132" s="134"/>
      <c r="K2132" s="134"/>
      <c r="L2132" s="76"/>
      <c r="M2132" s="82"/>
      <c r="N2132" s="76" t="s">
        <v>31</v>
      </c>
      <c r="O2132" s="89"/>
      <c r="P2132" s="90" t="str">
        <f>O2131</f>
        <v xml:space="preserve">  </v>
      </c>
    </row>
    <row r="2133" spans="2:16" ht="15.75" hidden="1" x14ac:dyDescent="0.25">
      <c r="B2133" s="60" t="str">
        <f>IFERROR(IF(EOMONTH(B2131,1)&gt;Questionnaire!$I$9,"  ",EOMONTH(B2131,1)),"  ")</f>
        <v xml:space="preserve">  </v>
      </c>
      <c r="C2133" s="61" t="s">
        <v>32</v>
      </c>
      <c r="D2133" s="61"/>
      <c r="E2133" s="84">
        <f>IFERROR(-VLOOKUP(B2133,Calculations!$G$10:$N$448,8,FALSE),0)</f>
        <v>0</v>
      </c>
      <c r="F2133" s="84"/>
      <c r="G2133" s="61"/>
      <c r="H2133" s="61" t="s">
        <v>102</v>
      </c>
      <c r="I2133" s="61"/>
      <c r="J2133" s="84">
        <f>K2135</f>
        <v>0</v>
      </c>
      <c r="K2133" s="84"/>
      <c r="L2133" s="61"/>
      <c r="M2133" s="61" t="s">
        <v>102</v>
      </c>
      <c r="N2133" s="68"/>
      <c r="O2133" s="84">
        <f>J2133</f>
        <v>0</v>
      </c>
      <c r="P2133" s="91"/>
    </row>
    <row r="2134" spans="2:16" ht="15.75" hidden="1" x14ac:dyDescent="0.25">
      <c r="B2134" s="74"/>
      <c r="C2134" s="14" t="s">
        <v>33</v>
      </c>
      <c r="E2134" s="86" t="str">
        <f>IFERROR(VLOOKUP(B2133,Calculations!$G$10:$M$448,7,FALSE),0)</f>
        <v xml:space="preserve">  </v>
      </c>
      <c r="F2134" s="86"/>
      <c r="H2134" s="14" t="s">
        <v>35</v>
      </c>
      <c r="J2134" s="86" t="str">
        <f>K2136</f>
        <v xml:space="preserve">  </v>
      </c>
      <c r="K2134" s="86"/>
      <c r="M2134" s="14" t="s">
        <v>94</v>
      </c>
      <c r="N2134" s="73"/>
      <c r="O2134" s="86" t="str">
        <f>J2134</f>
        <v xml:space="preserve">  </v>
      </c>
      <c r="P2134" s="92"/>
    </row>
    <row r="2135" spans="2:16" ht="15.75" hidden="1" x14ac:dyDescent="0.25">
      <c r="B2135" s="74"/>
      <c r="C2135" s="73"/>
      <c r="D2135" s="14" t="s">
        <v>31</v>
      </c>
      <c r="E2135" s="86"/>
      <c r="F2135" s="86">
        <f>IFERROR(E2133+E2134,0)</f>
        <v>0</v>
      </c>
      <c r="H2135" s="73"/>
      <c r="I2135" s="14" t="s">
        <v>32</v>
      </c>
      <c r="J2135" s="86"/>
      <c r="K2135" s="86">
        <f>E2133</f>
        <v>0</v>
      </c>
      <c r="M2135" s="72"/>
      <c r="N2135" s="14" t="s">
        <v>31</v>
      </c>
      <c r="O2135" s="86"/>
      <c r="P2135" s="92">
        <f>F2135</f>
        <v>0</v>
      </c>
    </row>
    <row r="2136" spans="2:16" ht="15.75" hidden="1" x14ac:dyDescent="0.25">
      <c r="B2136" s="74"/>
      <c r="C2136" s="73"/>
      <c r="E2136" s="86"/>
      <c r="F2136" s="86"/>
      <c r="H2136" s="73"/>
      <c r="I2136" s="14" t="s">
        <v>33</v>
      </c>
      <c r="J2136" s="86"/>
      <c r="K2136" s="86" t="str">
        <f>E2134</f>
        <v xml:space="preserve">  </v>
      </c>
      <c r="M2136" s="72"/>
      <c r="N2136" s="73"/>
      <c r="O2136" s="86"/>
      <c r="P2136" s="92"/>
    </row>
    <row r="2137" spans="2:16" ht="15.75" hidden="1" x14ac:dyDescent="0.25">
      <c r="B2137" s="74"/>
      <c r="C2137" s="73"/>
      <c r="E2137" s="86"/>
      <c r="F2137" s="86"/>
      <c r="H2137" s="73"/>
      <c r="J2137" s="86"/>
      <c r="K2137" s="86"/>
      <c r="M2137" s="72"/>
      <c r="N2137" s="73"/>
      <c r="O2137" s="86"/>
      <c r="P2137" s="92"/>
    </row>
    <row r="2138" spans="2:16" ht="15.75" hidden="1" x14ac:dyDescent="0.25">
      <c r="B2138" s="70" t="str">
        <f>B2133</f>
        <v xml:space="preserve">  </v>
      </c>
      <c r="C2138" s="133" t="s">
        <v>34</v>
      </c>
      <c r="D2138" s="133"/>
      <c r="E2138" s="133"/>
      <c r="F2138" s="133"/>
      <c r="H2138" s="14" t="s">
        <v>103</v>
      </c>
      <c r="J2138" s="86" t="str">
        <f>IFERROR(VLOOKUP(B2138,Calculations!$Z$10:$AB$448,3,FALSE),0)</f>
        <v xml:space="preserve">  </v>
      </c>
      <c r="K2138" s="86"/>
      <c r="M2138" s="14" t="s">
        <v>104</v>
      </c>
      <c r="O2138" s="86" t="str">
        <f>J2138</f>
        <v xml:space="preserve">  </v>
      </c>
      <c r="P2138" s="92"/>
    </row>
    <row r="2139" spans="2:16" ht="15.75" hidden="1" x14ac:dyDescent="0.25">
      <c r="B2139" s="74"/>
      <c r="C2139" s="133"/>
      <c r="D2139" s="133"/>
      <c r="E2139" s="133"/>
      <c r="F2139" s="133"/>
      <c r="H2139" s="77"/>
      <c r="I2139" s="14" t="s">
        <v>91</v>
      </c>
      <c r="J2139" s="86"/>
      <c r="K2139" s="86" t="str">
        <f>J2138</f>
        <v xml:space="preserve">  </v>
      </c>
      <c r="M2139" s="77"/>
      <c r="N2139" s="14" t="s">
        <v>91</v>
      </c>
      <c r="O2139" s="86"/>
      <c r="P2139" s="92" t="str">
        <f>O2138</f>
        <v xml:space="preserve">  </v>
      </c>
    </row>
    <row r="2140" spans="2:16" ht="15.75" hidden="1" x14ac:dyDescent="0.25">
      <c r="B2140" s="74"/>
      <c r="C2140" s="133"/>
      <c r="D2140" s="133"/>
      <c r="E2140" s="133"/>
      <c r="F2140" s="133"/>
      <c r="H2140" s="77"/>
      <c r="J2140" s="86"/>
      <c r="K2140" s="86"/>
      <c r="M2140" s="77"/>
      <c r="O2140" s="86"/>
      <c r="P2140" s="92"/>
    </row>
    <row r="2141" spans="2:16" ht="15.75" hidden="1" x14ac:dyDescent="0.25">
      <c r="B2141" s="74"/>
      <c r="C2141" s="81"/>
      <c r="D2141" s="81"/>
      <c r="E2141" s="81"/>
      <c r="F2141" s="81"/>
      <c r="H2141" s="77"/>
      <c r="J2141" s="86"/>
      <c r="K2141" s="86"/>
      <c r="M2141" s="77"/>
      <c r="O2141" s="86"/>
      <c r="P2141" s="92"/>
    </row>
    <row r="2142" spans="2:16" ht="15.75" hidden="1" x14ac:dyDescent="0.25">
      <c r="B2142" s="70" t="str">
        <f>B2138</f>
        <v xml:space="preserve">  </v>
      </c>
      <c r="C2142" s="14" t="s">
        <v>106</v>
      </c>
      <c r="E2142" s="86" t="str">
        <f>IFERROR(VLOOKUP(B2142,Calculations!$G$10:$W$448,17,FALSE),0)</f>
        <v xml:space="preserve">  </v>
      </c>
      <c r="F2142" s="86"/>
      <c r="H2142" s="133" t="s">
        <v>34</v>
      </c>
      <c r="I2142" s="133"/>
      <c r="J2142" s="133"/>
      <c r="K2142" s="133"/>
      <c r="M2142" s="14" t="s">
        <v>105</v>
      </c>
      <c r="O2142" s="86" t="str">
        <f>E2142</f>
        <v xml:space="preserve">  </v>
      </c>
      <c r="P2142" s="92"/>
    </row>
    <row r="2143" spans="2:16" ht="15.75" hidden="1" x14ac:dyDescent="0.25">
      <c r="B2143" s="75"/>
      <c r="C2143" s="82"/>
      <c r="D2143" s="76" t="s">
        <v>31</v>
      </c>
      <c r="E2143" s="89"/>
      <c r="F2143" s="89" t="str">
        <f>E2142</f>
        <v xml:space="preserve">  </v>
      </c>
      <c r="G2143" s="76"/>
      <c r="H2143" s="134"/>
      <c r="I2143" s="134"/>
      <c r="J2143" s="134"/>
      <c r="K2143" s="134"/>
      <c r="L2143" s="76"/>
      <c r="M2143" s="82"/>
      <c r="N2143" s="76" t="s">
        <v>31</v>
      </c>
      <c r="O2143" s="89"/>
      <c r="P2143" s="90" t="str">
        <f>O2142</f>
        <v xml:space="preserve">  </v>
      </c>
    </row>
    <row r="2144" spans="2:16" ht="15.75" hidden="1" x14ac:dyDescent="0.25">
      <c r="B2144" s="60" t="str">
        <f>IFERROR(IF(EOMONTH(B2142,1)&gt;Questionnaire!$I$9,"  ",EOMONTH(B2142,1)),"  ")</f>
        <v xml:space="preserve">  </v>
      </c>
      <c r="C2144" s="61" t="s">
        <v>32</v>
      </c>
      <c r="D2144" s="61"/>
      <c r="E2144" s="84">
        <f>IFERROR(-VLOOKUP(B2144,Calculations!$G$10:$N$448,8,FALSE),0)</f>
        <v>0</v>
      </c>
      <c r="F2144" s="84"/>
      <c r="G2144" s="61"/>
      <c r="H2144" s="61" t="s">
        <v>102</v>
      </c>
      <c r="I2144" s="61"/>
      <c r="J2144" s="84">
        <f>K2146</f>
        <v>0</v>
      </c>
      <c r="K2144" s="84"/>
      <c r="L2144" s="61"/>
      <c r="M2144" s="61" t="s">
        <v>102</v>
      </c>
      <c r="N2144" s="68"/>
      <c r="O2144" s="84">
        <f>J2144</f>
        <v>0</v>
      </c>
      <c r="P2144" s="91"/>
    </row>
    <row r="2145" spans="2:16" ht="15.75" hidden="1" x14ac:dyDescent="0.25">
      <c r="B2145" s="74"/>
      <c r="C2145" s="14" t="s">
        <v>33</v>
      </c>
      <c r="E2145" s="86" t="str">
        <f>IFERROR(VLOOKUP(B2144,Calculations!$G$10:$M$448,7,FALSE),0)</f>
        <v xml:space="preserve">  </v>
      </c>
      <c r="F2145" s="86"/>
      <c r="H2145" s="14" t="s">
        <v>35</v>
      </c>
      <c r="J2145" s="86" t="str">
        <f>K2147</f>
        <v xml:space="preserve">  </v>
      </c>
      <c r="K2145" s="86"/>
      <c r="M2145" s="14" t="s">
        <v>94</v>
      </c>
      <c r="N2145" s="73"/>
      <c r="O2145" s="86" t="str">
        <f>J2145</f>
        <v xml:space="preserve">  </v>
      </c>
      <c r="P2145" s="92"/>
    </row>
    <row r="2146" spans="2:16" ht="15.75" hidden="1" x14ac:dyDescent="0.25">
      <c r="B2146" s="74"/>
      <c r="C2146" s="73"/>
      <c r="D2146" s="14" t="s">
        <v>31</v>
      </c>
      <c r="E2146" s="86"/>
      <c r="F2146" s="86">
        <f>IFERROR(E2144+E2145,0)</f>
        <v>0</v>
      </c>
      <c r="H2146" s="73"/>
      <c r="I2146" s="14" t="s">
        <v>32</v>
      </c>
      <c r="J2146" s="86"/>
      <c r="K2146" s="86">
        <f>E2144</f>
        <v>0</v>
      </c>
      <c r="M2146" s="72"/>
      <c r="N2146" s="14" t="s">
        <v>31</v>
      </c>
      <c r="O2146" s="86"/>
      <c r="P2146" s="92">
        <f>F2146</f>
        <v>0</v>
      </c>
    </row>
    <row r="2147" spans="2:16" ht="15.75" hidden="1" x14ac:dyDescent="0.25">
      <c r="B2147" s="74"/>
      <c r="C2147" s="73"/>
      <c r="E2147" s="86"/>
      <c r="F2147" s="86"/>
      <c r="H2147" s="73"/>
      <c r="I2147" s="14" t="s">
        <v>33</v>
      </c>
      <c r="J2147" s="86"/>
      <c r="K2147" s="86" t="str">
        <f>E2145</f>
        <v xml:space="preserve">  </v>
      </c>
      <c r="M2147" s="72"/>
      <c r="N2147" s="73"/>
      <c r="O2147" s="86"/>
      <c r="P2147" s="92"/>
    </row>
    <row r="2148" spans="2:16" ht="15.75" hidden="1" x14ac:dyDescent="0.25">
      <c r="B2148" s="74"/>
      <c r="C2148" s="73"/>
      <c r="E2148" s="86"/>
      <c r="F2148" s="86"/>
      <c r="H2148" s="73"/>
      <c r="J2148" s="86"/>
      <c r="K2148" s="86"/>
      <c r="M2148" s="72"/>
      <c r="N2148" s="73"/>
      <c r="O2148" s="86"/>
      <c r="P2148" s="92"/>
    </row>
    <row r="2149" spans="2:16" ht="15.75" hidden="1" x14ac:dyDescent="0.25">
      <c r="B2149" s="70" t="str">
        <f>B2144</f>
        <v xml:space="preserve">  </v>
      </c>
      <c r="C2149" s="133" t="s">
        <v>34</v>
      </c>
      <c r="D2149" s="133"/>
      <c r="E2149" s="133"/>
      <c r="F2149" s="133"/>
      <c r="H2149" s="14" t="s">
        <v>103</v>
      </c>
      <c r="J2149" s="86" t="str">
        <f>IFERROR(VLOOKUP(B2149,Calculations!$Z$10:$AB$448,3,FALSE),0)</f>
        <v xml:space="preserve">  </v>
      </c>
      <c r="K2149" s="86"/>
      <c r="M2149" s="14" t="s">
        <v>104</v>
      </c>
      <c r="O2149" s="86" t="str">
        <f>J2149</f>
        <v xml:space="preserve">  </v>
      </c>
      <c r="P2149" s="92"/>
    </row>
    <row r="2150" spans="2:16" ht="15.75" hidden="1" x14ac:dyDescent="0.25">
      <c r="B2150" s="74"/>
      <c r="C2150" s="133"/>
      <c r="D2150" s="133"/>
      <c r="E2150" s="133"/>
      <c r="F2150" s="133"/>
      <c r="H2150" s="77"/>
      <c r="I2150" s="14" t="s">
        <v>91</v>
      </c>
      <c r="J2150" s="86"/>
      <c r="K2150" s="86" t="str">
        <f>J2149</f>
        <v xml:space="preserve">  </v>
      </c>
      <c r="M2150" s="77"/>
      <c r="N2150" s="14" t="s">
        <v>91</v>
      </c>
      <c r="O2150" s="86"/>
      <c r="P2150" s="92" t="str">
        <f>O2149</f>
        <v xml:space="preserve">  </v>
      </c>
    </row>
    <row r="2151" spans="2:16" ht="15.75" hidden="1" x14ac:dyDescent="0.25">
      <c r="B2151" s="74"/>
      <c r="C2151" s="133"/>
      <c r="D2151" s="133"/>
      <c r="E2151" s="133"/>
      <c r="F2151" s="133"/>
      <c r="H2151" s="77"/>
      <c r="J2151" s="86"/>
      <c r="K2151" s="86"/>
      <c r="M2151" s="77"/>
      <c r="O2151" s="86"/>
      <c r="P2151" s="92"/>
    </row>
    <row r="2152" spans="2:16" ht="15.75" hidden="1" x14ac:dyDescent="0.25">
      <c r="B2152" s="74"/>
      <c r="C2152" s="81"/>
      <c r="D2152" s="81"/>
      <c r="E2152" s="81"/>
      <c r="F2152" s="81"/>
      <c r="H2152" s="77"/>
      <c r="J2152" s="86"/>
      <c r="K2152" s="86"/>
      <c r="M2152" s="77"/>
      <c r="O2152" s="86"/>
      <c r="P2152" s="92"/>
    </row>
    <row r="2153" spans="2:16" ht="15.75" hidden="1" x14ac:dyDescent="0.25">
      <c r="B2153" s="70" t="str">
        <f>B2149</f>
        <v xml:space="preserve">  </v>
      </c>
      <c r="C2153" s="14" t="s">
        <v>106</v>
      </c>
      <c r="E2153" s="86" t="str">
        <f>IFERROR(VLOOKUP(B2153,Calculations!$G$10:$W$448,17,FALSE),0)</f>
        <v xml:space="preserve">  </v>
      </c>
      <c r="F2153" s="86"/>
      <c r="H2153" s="133" t="s">
        <v>34</v>
      </c>
      <c r="I2153" s="133"/>
      <c r="J2153" s="133"/>
      <c r="K2153" s="133"/>
      <c r="M2153" s="14" t="s">
        <v>105</v>
      </c>
      <c r="O2153" s="86" t="str">
        <f>E2153</f>
        <v xml:space="preserve">  </v>
      </c>
      <c r="P2153" s="92"/>
    </row>
    <row r="2154" spans="2:16" ht="15.75" hidden="1" x14ac:dyDescent="0.25">
      <c r="B2154" s="75"/>
      <c r="C2154" s="82"/>
      <c r="D2154" s="76" t="s">
        <v>31</v>
      </c>
      <c r="E2154" s="89"/>
      <c r="F2154" s="89" t="str">
        <f>E2153</f>
        <v xml:space="preserve">  </v>
      </c>
      <c r="G2154" s="76"/>
      <c r="H2154" s="134"/>
      <c r="I2154" s="134"/>
      <c r="J2154" s="134"/>
      <c r="K2154" s="134"/>
      <c r="L2154" s="76"/>
      <c r="M2154" s="82"/>
      <c r="N2154" s="76" t="s">
        <v>31</v>
      </c>
      <c r="O2154" s="89"/>
      <c r="P2154" s="90" t="str">
        <f>O2153</f>
        <v xml:space="preserve">  </v>
      </c>
    </row>
    <row r="2155" spans="2:16" ht="15.75" hidden="1" x14ac:dyDescent="0.25">
      <c r="B2155" s="60" t="str">
        <f>IFERROR(IF(EOMONTH(B2153,1)&gt;Questionnaire!$I$9,"  ",EOMONTH(B2153,1)),"  ")</f>
        <v xml:space="preserve">  </v>
      </c>
      <c r="C2155" s="61" t="s">
        <v>32</v>
      </c>
      <c r="D2155" s="61"/>
      <c r="E2155" s="84">
        <f>IFERROR(-VLOOKUP(B2155,Calculations!$G$10:$N$448,8,FALSE),0)</f>
        <v>0</v>
      </c>
      <c r="F2155" s="84"/>
      <c r="G2155" s="61"/>
      <c r="H2155" s="61" t="s">
        <v>102</v>
      </c>
      <c r="I2155" s="61"/>
      <c r="J2155" s="84">
        <f>K2157</f>
        <v>0</v>
      </c>
      <c r="K2155" s="84"/>
      <c r="L2155" s="61"/>
      <c r="M2155" s="61" t="s">
        <v>102</v>
      </c>
      <c r="N2155" s="68"/>
      <c r="O2155" s="84">
        <f>J2155</f>
        <v>0</v>
      </c>
      <c r="P2155" s="91"/>
    </row>
    <row r="2156" spans="2:16" ht="15.75" hidden="1" x14ac:dyDescent="0.25">
      <c r="B2156" s="74"/>
      <c r="C2156" s="14" t="s">
        <v>33</v>
      </c>
      <c r="E2156" s="86" t="str">
        <f>IFERROR(VLOOKUP(B2155,Calculations!$G$10:$M$448,7,FALSE),0)</f>
        <v xml:space="preserve">  </v>
      </c>
      <c r="F2156" s="86"/>
      <c r="H2156" s="14" t="s">
        <v>35</v>
      </c>
      <c r="J2156" s="86" t="str">
        <f>K2158</f>
        <v xml:space="preserve">  </v>
      </c>
      <c r="K2156" s="86"/>
      <c r="M2156" s="14" t="s">
        <v>94</v>
      </c>
      <c r="N2156" s="73"/>
      <c r="O2156" s="86" t="str">
        <f>J2156</f>
        <v xml:space="preserve">  </v>
      </c>
      <c r="P2156" s="92"/>
    </row>
    <row r="2157" spans="2:16" ht="15.75" hidden="1" x14ac:dyDescent="0.25">
      <c r="B2157" s="74"/>
      <c r="C2157" s="73"/>
      <c r="D2157" s="14" t="s">
        <v>31</v>
      </c>
      <c r="E2157" s="86"/>
      <c r="F2157" s="86">
        <f>IFERROR(E2155+E2156,0)</f>
        <v>0</v>
      </c>
      <c r="H2157" s="73"/>
      <c r="I2157" s="14" t="s">
        <v>32</v>
      </c>
      <c r="J2157" s="86"/>
      <c r="K2157" s="86">
        <f>E2155</f>
        <v>0</v>
      </c>
      <c r="M2157" s="72"/>
      <c r="N2157" s="14" t="s">
        <v>31</v>
      </c>
      <c r="O2157" s="86"/>
      <c r="P2157" s="92">
        <f>F2157</f>
        <v>0</v>
      </c>
    </row>
    <row r="2158" spans="2:16" ht="15.75" hidden="1" x14ac:dyDescent="0.25">
      <c r="B2158" s="74"/>
      <c r="C2158" s="73"/>
      <c r="E2158" s="86"/>
      <c r="F2158" s="86"/>
      <c r="H2158" s="73"/>
      <c r="I2158" s="14" t="s">
        <v>33</v>
      </c>
      <c r="J2158" s="86"/>
      <c r="K2158" s="86" t="str">
        <f>E2156</f>
        <v xml:space="preserve">  </v>
      </c>
      <c r="M2158" s="72"/>
      <c r="N2158" s="73"/>
      <c r="O2158" s="86"/>
      <c r="P2158" s="92"/>
    </row>
    <row r="2159" spans="2:16" ht="15.75" hidden="1" x14ac:dyDescent="0.25">
      <c r="B2159" s="74"/>
      <c r="C2159" s="73"/>
      <c r="E2159" s="86"/>
      <c r="F2159" s="86"/>
      <c r="H2159" s="73"/>
      <c r="J2159" s="86"/>
      <c r="K2159" s="86"/>
      <c r="M2159" s="72"/>
      <c r="N2159" s="73"/>
      <c r="O2159" s="86"/>
      <c r="P2159" s="92"/>
    </row>
    <row r="2160" spans="2:16" ht="15.75" hidden="1" x14ac:dyDescent="0.25">
      <c r="B2160" s="70" t="str">
        <f>B2155</f>
        <v xml:space="preserve">  </v>
      </c>
      <c r="C2160" s="133" t="s">
        <v>34</v>
      </c>
      <c r="D2160" s="133"/>
      <c r="E2160" s="133"/>
      <c r="F2160" s="133"/>
      <c r="H2160" s="14" t="s">
        <v>103</v>
      </c>
      <c r="J2160" s="86" t="str">
        <f>IFERROR(VLOOKUP(B2160,Calculations!$Z$10:$AB$448,3,FALSE),0)</f>
        <v xml:space="preserve">  </v>
      </c>
      <c r="K2160" s="86"/>
      <c r="M2160" s="14" t="s">
        <v>104</v>
      </c>
      <c r="O2160" s="86" t="str">
        <f>J2160</f>
        <v xml:space="preserve">  </v>
      </c>
      <c r="P2160" s="92"/>
    </row>
    <row r="2161" spans="2:16" ht="15.75" hidden="1" x14ac:dyDescent="0.25">
      <c r="B2161" s="74"/>
      <c r="C2161" s="133"/>
      <c r="D2161" s="133"/>
      <c r="E2161" s="133"/>
      <c r="F2161" s="133"/>
      <c r="H2161" s="77"/>
      <c r="I2161" s="14" t="s">
        <v>91</v>
      </c>
      <c r="J2161" s="86"/>
      <c r="K2161" s="86" t="str">
        <f>J2160</f>
        <v xml:space="preserve">  </v>
      </c>
      <c r="M2161" s="77"/>
      <c r="N2161" s="14" t="s">
        <v>91</v>
      </c>
      <c r="O2161" s="86"/>
      <c r="P2161" s="92" t="str">
        <f>O2160</f>
        <v xml:space="preserve">  </v>
      </c>
    </row>
    <row r="2162" spans="2:16" ht="15.75" hidden="1" x14ac:dyDescent="0.25">
      <c r="B2162" s="74"/>
      <c r="C2162" s="133"/>
      <c r="D2162" s="133"/>
      <c r="E2162" s="133"/>
      <c r="F2162" s="133"/>
      <c r="H2162" s="77"/>
      <c r="J2162" s="86"/>
      <c r="K2162" s="86"/>
      <c r="M2162" s="77"/>
      <c r="O2162" s="86"/>
      <c r="P2162" s="92"/>
    </row>
    <row r="2163" spans="2:16" ht="15.75" hidden="1" x14ac:dyDescent="0.25">
      <c r="B2163" s="74"/>
      <c r="C2163" s="81"/>
      <c r="D2163" s="81"/>
      <c r="E2163" s="81"/>
      <c r="F2163" s="81"/>
      <c r="H2163" s="77"/>
      <c r="J2163" s="86"/>
      <c r="K2163" s="86"/>
      <c r="M2163" s="77"/>
      <c r="O2163" s="86"/>
      <c r="P2163" s="92"/>
    </row>
    <row r="2164" spans="2:16" ht="15.75" hidden="1" x14ac:dyDescent="0.25">
      <c r="B2164" s="70" t="str">
        <f>B2160</f>
        <v xml:space="preserve">  </v>
      </c>
      <c r="C2164" s="14" t="s">
        <v>106</v>
      </c>
      <c r="E2164" s="86" t="str">
        <f>IFERROR(VLOOKUP(B2164,Calculations!$G$10:$W$448,17,FALSE),0)</f>
        <v xml:space="preserve">  </v>
      </c>
      <c r="F2164" s="86"/>
      <c r="H2164" s="133" t="s">
        <v>34</v>
      </c>
      <c r="I2164" s="133"/>
      <c r="J2164" s="133"/>
      <c r="K2164" s="133"/>
      <c r="M2164" s="14" t="s">
        <v>105</v>
      </c>
      <c r="O2164" s="86" t="str">
        <f>E2164</f>
        <v xml:space="preserve">  </v>
      </c>
      <c r="P2164" s="92"/>
    </row>
    <row r="2165" spans="2:16" ht="15.75" hidden="1" x14ac:dyDescent="0.25">
      <c r="B2165" s="75"/>
      <c r="C2165" s="82"/>
      <c r="D2165" s="76" t="s">
        <v>31</v>
      </c>
      <c r="E2165" s="89"/>
      <c r="F2165" s="89" t="str">
        <f>E2164</f>
        <v xml:space="preserve">  </v>
      </c>
      <c r="G2165" s="76"/>
      <c r="H2165" s="134"/>
      <c r="I2165" s="134"/>
      <c r="J2165" s="134"/>
      <c r="K2165" s="134"/>
      <c r="L2165" s="76"/>
      <c r="M2165" s="82"/>
      <c r="N2165" s="76" t="s">
        <v>31</v>
      </c>
      <c r="O2165" s="89"/>
      <c r="P2165" s="90" t="str">
        <f>O2164</f>
        <v xml:space="preserve">  </v>
      </c>
    </row>
    <row r="2166" spans="2:16" ht="15.75" hidden="1" x14ac:dyDescent="0.25">
      <c r="B2166" s="60" t="str">
        <f>IFERROR(IF(EOMONTH(B2164,1)&gt;Questionnaire!$I$9,"  ",EOMONTH(B2164,1)),"  ")</f>
        <v xml:space="preserve">  </v>
      </c>
      <c r="C2166" s="61" t="s">
        <v>32</v>
      </c>
      <c r="D2166" s="61"/>
      <c r="E2166" s="84">
        <f>IFERROR(-VLOOKUP(B2166,Calculations!$G$10:$N$448,8,FALSE),0)</f>
        <v>0</v>
      </c>
      <c r="F2166" s="84"/>
      <c r="G2166" s="61"/>
      <c r="H2166" s="61" t="s">
        <v>102</v>
      </c>
      <c r="I2166" s="61"/>
      <c r="J2166" s="84">
        <f>K2168</f>
        <v>0</v>
      </c>
      <c r="K2166" s="84"/>
      <c r="L2166" s="61"/>
      <c r="M2166" s="61" t="s">
        <v>102</v>
      </c>
      <c r="N2166" s="68"/>
      <c r="O2166" s="84">
        <f>J2166</f>
        <v>0</v>
      </c>
      <c r="P2166" s="91"/>
    </row>
    <row r="2167" spans="2:16" ht="15.75" hidden="1" x14ac:dyDescent="0.25">
      <c r="B2167" s="74"/>
      <c r="C2167" s="14" t="s">
        <v>33</v>
      </c>
      <c r="E2167" s="86" t="str">
        <f>IFERROR(VLOOKUP(B2166,Calculations!$G$10:$M$448,7,FALSE),0)</f>
        <v xml:space="preserve">  </v>
      </c>
      <c r="F2167" s="86"/>
      <c r="H2167" s="14" t="s">
        <v>35</v>
      </c>
      <c r="J2167" s="86" t="str">
        <f>K2169</f>
        <v xml:space="preserve">  </v>
      </c>
      <c r="K2167" s="86"/>
      <c r="M2167" s="14" t="s">
        <v>94</v>
      </c>
      <c r="N2167" s="73"/>
      <c r="O2167" s="86" t="str">
        <f>J2167</f>
        <v xml:space="preserve">  </v>
      </c>
      <c r="P2167" s="92"/>
    </row>
    <row r="2168" spans="2:16" ht="15.75" hidden="1" x14ac:dyDescent="0.25">
      <c r="B2168" s="74"/>
      <c r="C2168" s="73"/>
      <c r="D2168" s="14" t="s">
        <v>31</v>
      </c>
      <c r="E2168" s="86"/>
      <c r="F2168" s="86">
        <f>IFERROR(E2166+E2167,0)</f>
        <v>0</v>
      </c>
      <c r="H2168" s="73"/>
      <c r="I2168" s="14" t="s">
        <v>32</v>
      </c>
      <c r="J2168" s="86"/>
      <c r="K2168" s="86">
        <f>E2166</f>
        <v>0</v>
      </c>
      <c r="M2168" s="72"/>
      <c r="N2168" s="14" t="s">
        <v>31</v>
      </c>
      <c r="O2168" s="86"/>
      <c r="P2168" s="92">
        <f>F2168</f>
        <v>0</v>
      </c>
    </row>
    <row r="2169" spans="2:16" ht="15.75" hidden="1" x14ac:dyDescent="0.25">
      <c r="B2169" s="74"/>
      <c r="C2169" s="73"/>
      <c r="E2169" s="86"/>
      <c r="F2169" s="86"/>
      <c r="H2169" s="73"/>
      <c r="I2169" s="14" t="s">
        <v>33</v>
      </c>
      <c r="J2169" s="86"/>
      <c r="K2169" s="86" t="str">
        <f>E2167</f>
        <v xml:space="preserve">  </v>
      </c>
      <c r="M2169" s="72"/>
      <c r="N2169" s="73"/>
      <c r="O2169" s="86"/>
      <c r="P2169" s="92"/>
    </row>
    <row r="2170" spans="2:16" ht="15.75" hidden="1" x14ac:dyDescent="0.25">
      <c r="B2170" s="74"/>
      <c r="C2170" s="73"/>
      <c r="E2170" s="86"/>
      <c r="F2170" s="86"/>
      <c r="H2170" s="73"/>
      <c r="J2170" s="86"/>
      <c r="K2170" s="86"/>
      <c r="M2170" s="72"/>
      <c r="N2170" s="73"/>
      <c r="O2170" s="86"/>
      <c r="P2170" s="92"/>
    </row>
    <row r="2171" spans="2:16" ht="15.75" hidden="1" x14ac:dyDescent="0.25">
      <c r="B2171" s="70" t="str">
        <f>B2166</f>
        <v xml:space="preserve">  </v>
      </c>
      <c r="C2171" s="133" t="s">
        <v>34</v>
      </c>
      <c r="D2171" s="133"/>
      <c r="E2171" s="133"/>
      <c r="F2171" s="133"/>
      <c r="H2171" s="14" t="s">
        <v>103</v>
      </c>
      <c r="J2171" s="86" t="str">
        <f>IFERROR(VLOOKUP(B2171,Calculations!$Z$10:$AB$448,3,FALSE),0)</f>
        <v xml:space="preserve">  </v>
      </c>
      <c r="K2171" s="86"/>
      <c r="M2171" s="14" t="s">
        <v>104</v>
      </c>
      <c r="O2171" s="86" t="str">
        <f>J2171</f>
        <v xml:space="preserve">  </v>
      </c>
      <c r="P2171" s="92"/>
    </row>
    <row r="2172" spans="2:16" ht="15.75" hidden="1" x14ac:dyDescent="0.25">
      <c r="B2172" s="74"/>
      <c r="C2172" s="133"/>
      <c r="D2172" s="133"/>
      <c r="E2172" s="133"/>
      <c r="F2172" s="133"/>
      <c r="H2172" s="77"/>
      <c r="I2172" s="14" t="s">
        <v>91</v>
      </c>
      <c r="J2172" s="86"/>
      <c r="K2172" s="86" t="str">
        <f>J2171</f>
        <v xml:space="preserve">  </v>
      </c>
      <c r="M2172" s="77"/>
      <c r="N2172" s="14" t="s">
        <v>91</v>
      </c>
      <c r="O2172" s="86"/>
      <c r="P2172" s="92" t="str">
        <f>O2171</f>
        <v xml:space="preserve">  </v>
      </c>
    </row>
    <row r="2173" spans="2:16" ht="15.75" hidden="1" x14ac:dyDescent="0.25">
      <c r="B2173" s="74"/>
      <c r="C2173" s="133"/>
      <c r="D2173" s="133"/>
      <c r="E2173" s="133"/>
      <c r="F2173" s="133"/>
      <c r="H2173" s="77"/>
      <c r="J2173" s="86"/>
      <c r="K2173" s="86"/>
      <c r="M2173" s="77"/>
      <c r="O2173" s="86"/>
      <c r="P2173" s="92"/>
    </row>
    <row r="2174" spans="2:16" ht="15.75" hidden="1" x14ac:dyDescent="0.25">
      <c r="B2174" s="74"/>
      <c r="C2174" s="81"/>
      <c r="D2174" s="81"/>
      <c r="E2174" s="81"/>
      <c r="F2174" s="81"/>
      <c r="H2174" s="77"/>
      <c r="J2174" s="86"/>
      <c r="K2174" s="86"/>
      <c r="M2174" s="77"/>
      <c r="O2174" s="86"/>
      <c r="P2174" s="92"/>
    </row>
    <row r="2175" spans="2:16" ht="15.75" hidden="1" x14ac:dyDescent="0.25">
      <c r="B2175" s="70" t="str">
        <f>B2171</f>
        <v xml:space="preserve">  </v>
      </c>
      <c r="C2175" s="14" t="s">
        <v>106</v>
      </c>
      <c r="E2175" s="86" t="str">
        <f>IFERROR(VLOOKUP(B2175,Calculations!$G$10:$W$448,17,FALSE),0)</f>
        <v xml:space="preserve">  </v>
      </c>
      <c r="F2175" s="86"/>
      <c r="H2175" s="133" t="s">
        <v>34</v>
      </c>
      <c r="I2175" s="133"/>
      <c r="J2175" s="133"/>
      <c r="K2175" s="133"/>
      <c r="M2175" s="14" t="s">
        <v>105</v>
      </c>
      <c r="O2175" s="86" t="str">
        <f>E2175</f>
        <v xml:space="preserve">  </v>
      </c>
      <c r="P2175" s="92"/>
    </row>
    <row r="2176" spans="2:16" ht="15.75" hidden="1" x14ac:dyDescent="0.25">
      <c r="B2176" s="75"/>
      <c r="C2176" s="82"/>
      <c r="D2176" s="76" t="s">
        <v>31</v>
      </c>
      <c r="E2176" s="89"/>
      <c r="F2176" s="89" t="str">
        <f>E2175</f>
        <v xml:space="preserve">  </v>
      </c>
      <c r="G2176" s="76"/>
      <c r="H2176" s="134"/>
      <c r="I2176" s="134"/>
      <c r="J2176" s="134"/>
      <c r="K2176" s="134"/>
      <c r="L2176" s="76"/>
      <c r="M2176" s="82"/>
      <c r="N2176" s="76" t="s">
        <v>31</v>
      </c>
      <c r="O2176" s="89"/>
      <c r="P2176" s="90" t="str">
        <f>O2175</f>
        <v xml:space="preserve">  </v>
      </c>
    </row>
    <row r="2177" spans="2:16" ht="15.75" hidden="1" x14ac:dyDescent="0.25">
      <c r="B2177" s="60" t="str">
        <f>IFERROR(IF(EOMONTH(B2175,1)&gt;Questionnaire!$I$9,"  ",EOMONTH(B2175,1)),"  ")</f>
        <v xml:space="preserve">  </v>
      </c>
      <c r="C2177" s="61" t="s">
        <v>32</v>
      </c>
      <c r="D2177" s="61"/>
      <c r="E2177" s="84">
        <f>IFERROR(-VLOOKUP(B2177,Calculations!$G$10:$N$448,8,FALSE),0)</f>
        <v>0</v>
      </c>
      <c r="F2177" s="84"/>
      <c r="G2177" s="61"/>
      <c r="H2177" s="61" t="s">
        <v>102</v>
      </c>
      <c r="I2177" s="61"/>
      <c r="J2177" s="84">
        <f>K2179</f>
        <v>0</v>
      </c>
      <c r="K2177" s="84"/>
      <c r="L2177" s="61"/>
      <c r="M2177" s="61" t="s">
        <v>102</v>
      </c>
      <c r="N2177" s="68"/>
      <c r="O2177" s="84">
        <f>J2177</f>
        <v>0</v>
      </c>
      <c r="P2177" s="91"/>
    </row>
    <row r="2178" spans="2:16" ht="15.75" hidden="1" x14ac:dyDescent="0.25">
      <c r="B2178" s="74"/>
      <c r="C2178" s="14" t="s">
        <v>33</v>
      </c>
      <c r="E2178" s="86" t="str">
        <f>IFERROR(VLOOKUP(B2177,Calculations!$G$10:$M$448,7,FALSE),0)</f>
        <v xml:space="preserve">  </v>
      </c>
      <c r="F2178" s="86"/>
      <c r="H2178" s="14" t="s">
        <v>35</v>
      </c>
      <c r="J2178" s="86" t="str">
        <f>K2180</f>
        <v xml:space="preserve">  </v>
      </c>
      <c r="K2178" s="86"/>
      <c r="M2178" s="14" t="s">
        <v>94</v>
      </c>
      <c r="N2178" s="73"/>
      <c r="O2178" s="86" t="str">
        <f>J2178</f>
        <v xml:space="preserve">  </v>
      </c>
      <c r="P2178" s="92"/>
    </row>
    <row r="2179" spans="2:16" ht="15.75" hidden="1" x14ac:dyDescent="0.25">
      <c r="B2179" s="74"/>
      <c r="C2179" s="73"/>
      <c r="D2179" s="14" t="s">
        <v>31</v>
      </c>
      <c r="E2179" s="86"/>
      <c r="F2179" s="86">
        <f>IFERROR(E2177+E2178,0)</f>
        <v>0</v>
      </c>
      <c r="H2179" s="73"/>
      <c r="I2179" s="14" t="s">
        <v>32</v>
      </c>
      <c r="J2179" s="86"/>
      <c r="K2179" s="86">
        <f>E2177</f>
        <v>0</v>
      </c>
      <c r="M2179" s="72"/>
      <c r="N2179" s="14" t="s">
        <v>31</v>
      </c>
      <c r="O2179" s="86"/>
      <c r="P2179" s="92">
        <f>F2179</f>
        <v>0</v>
      </c>
    </row>
    <row r="2180" spans="2:16" ht="15.75" hidden="1" x14ac:dyDescent="0.25">
      <c r="B2180" s="74"/>
      <c r="C2180" s="73"/>
      <c r="E2180" s="86"/>
      <c r="F2180" s="86"/>
      <c r="H2180" s="73"/>
      <c r="I2180" s="14" t="s">
        <v>33</v>
      </c>
      <c r="J2180" s="86"/>
      <c r="K2180" s="86" t="str">
        <f>E2178</f>
        <v xml:space="preserve">  </v>
      </c>
      <c r="M2180" s="72"/>
      <c r="N2180" s="73"/>
      <c r="O2180" s="86"/>
      <c r="P2180" s="92"/>
    </row>
    <row r="2181" spans="2:16" ht="15.75" hidden="1" x14ac:dyDescent="0.25">
      <c r="B2181" s="74"/>
      <c r="C2181" s="73"/>
      <c r="E2181" s="86"/>
      <c r="F2181" s="86"/>
      <c r="H2181" s="73"/>
      <c r="J2181" s="86"/>
      <c r="K2181" s="86"/>
      <c r="M2181" s="72"/>
      <c r="N2181" s="73"/>
      <c r="O2181" s="86"/>
      <c r="P2181" s="92"/>
    </row>
    <row r="2182" spans="2:16" ht="15.75" hidden="1" x14ac:dyDescent="0.25">
      <c r="B2182" s="70" t="str">
        <f>B2177</f>
        <v xml:space="preserve">  </v>
      </c>
      <c r="C2182" s="133" t="s">
        <v>34</v>
      </c>
      <c r="D2182" s="133"/>
      <c r="E2182" s="133"/>
      <c r="F2182" s="133"/>
      <c r="H2182" s="14" t="s">
        <v>103</v>
      </c>
      <c r="J2182" s="86" t="str">
        <f>IFERROR(VLOOKUP(B2182,Calculations!$Z$10:$AB$448,3,FALSE),0)</f>
        <v xml:space="preserve">  </v>
      </c>
      <c r="K2182" s="86"/>
      <c r="M2182" s="14" t="s">
        <v>104</v>
      </c>
      <c r="O2182" s="86" t="str">
        <f>J2182</f>
        <v xml:space="preserve">  </v>
      </c>
      <c r="P2182" s="92"/>
    </row>
    <row r="2183" spans="2:16" ht="15.75" hidden="1" x14ac:dyDescent="0.25">
      <c r="B2183" s="74"/>
      <c r="C2183" s="133"/>
      <c r="D2183" s="133"/>
      <c r="E2183" s="133"/>
      <c r="F2183" s="133"/>
      <c r="H2183" s="77"/>
      <c r="I2183" s="14" t="s">
        <v>91</v>
      </c>
      <c r="J2183" s="86"/>
      <c r="K2183" s="86" t="str">
        <f>J2182</f>
        <v xml:space="preserve">  </v>
      </c>
      <c r="M2183" s="77"/>
      <c r="N2183" s="14" t="s">
        <v>91</v>
      </c>
      <c r="O2183" s="86"/>
      <c r="P2183" s="92" t="str">
        <f>O2182</f>
        <v xml:space="preserve">  </v>
      </c>
    </row>
    <row r="2184" spans="2:16" ht="15.75" hidden="1" x14ac:dyDescent="0.25">
      <c r="B2184" s="74"/>
      <c r="C2184" s="133"/>
      <c r="D2184" s="133"/>
      <c r="E2184" s="133"/>
      <c r="F2184" s="133"/>
      <c r="H2184" s="77"/>
      <c r="J2184" s="86"/>
      <c r="K2184" s="86"/>
      <c r="M2184" s="77"/>
      <c r="O2184" s="86"/>
      <c r="P2184" s="92"/>
    </row>
    <row r="2185" spans="2:16" ht="15.75" hidden="1" x14ac:dyDescent="0.25">
      <c r="B2185" s="74"/>
      <c r="C2185" s="81"/>
      <c r="D2185" s="81"/>
      <c r="E2185" s="81"/>
      <c r="F2185" s="81"/>
      <c r="H2185" s="77"/>
      <c r="J2185" s="86"/>
      <c r="K2185" s="86"/>
      <c r="M2185" s="77"/>
      <c r="O2185" s="86"/>
      <c r="P2185" s="92"/>
    </row>
    <row r="2186" spans="2:16" ht="15.75" hidden="1" x14ac:dyDescent="0.25">
      <c r="B2186" s="70" t="str">
        <f>B2182</f>
        <v xml:space="preserve">  </v>
      </c>
      <c r="C2186" s="14" t="s">
        <v>106</v>
      </c>
      <c r="E2186" s="86" t="str">
        <f>IFERROR(VLOOKUP(B2186,Calculations!$G$10:$W$448,17,FALSE),0)</f>
        <v xml:space="preserve">  </v>
      </c>
      <c r="F2186" s="86"/>
      <c r="H2186" s="133" t="s">
        <v>34</v>
      </c>
      <c r="I2186" s="133"/>
      <c r="J2186" s="133"/>
      <c r="K2186" s="133"/>
      <c r="M2186" s="14" t="s">
        <v>105</v>
      </c>
      <c r="O2186" s="86" t="str">
        <f>E2186</f>
        <v xml:space="preserve">  </v>
      </c>
      <c r="P2186" s="92"/>
    </row>
    <row r="2187" spans="2:16" ht="15.75" hidden="1" x14ac:dyDescent="0.25">
      <c r="B2187" s="75"/>
      <c r="C2187" s="82"/>
      <c r="D2187" s="76" t="s">
        <v>31</v>
      </c>
      <c r="E2187" s="89"/>
      <c r="F2187" s="89" t="str">
        <f>E2186</f>
        <v xml:space="preserve">  </v>
      </c>
      <c r="G2187" s="76"/>
      <c r="H2187" s="134"/>
      <c r="I2187" s="134"/>
      <c r="J2187" s="134"/>
      <c r="K2187" s="134"/>
      <c r="L2187" s="76"/>
      <c r="M2187" s="82"/>
      <c r="N2187" s="76" t="s">
        <v>31</v>
      </c>
      <c r="O2187" s="89"/>
      <c r="P2187" s="90" t="str">
        <f>O2186</f>
        <v xml:space="preserve">  </v>
      </c>
    </row>
    <row r="2188" spans="2:16" ht="15.75" hidden="1" x14ac:dyDescent="0.25">
      <c r="B2188" s="60" t="str">
        <f>IFERROR(IF(EOMONTH(B2186,1)&gt;Questionnaire!$I$9,"  ",EOMONTH(B2186,1)),"  ")</f>
        <v xml:space="preserve">  </v>
      </c>
      <c r="C2188" s="61" t="s">
        <v>32</v>
      </c>
      <c r="D2188" s="61"/>
      <c r="E2188" s="84">
        <f>IFERROR(-VLOOKUP(B2188,Calculations!$G$10:$N$448,8,FALSE),0)</f>
        <v>0</v>
      </c>
      <c r="F2188" s="84"/>
      <c r="G2188" s="61"/>
      <c r="H2188" s="61" t="s">
        <v>102</v>
      </c>
      <c r="I2188" s="61"/>
      <c r="J2188" s="84">
        <f>K2190</f>
        <v>0</v>
      </c>
      <c r="K2188" s="84"/>
      <c r="L2188" s="61"/>
      <c r="M2188" s="61" t="s">
        <v>102</v>
      </c>
      <c r="N2188" s="68"/>
      <c r="O2188" s="84">
        <f>J2188</f>
        <v>0</v>
      </c>
      <c r="P2188" s="91"/>
    </row>
    <row r="2189" spans="2:16" ht="15.75" hidden="1" x14ac:dyDescent="0.25">
      <c r="B2189" s="74"/>
      <c r="C2189" s="14" t="s">
        <v>33</v>
      </c>
      <c r="E2189" s="86" t="str">
        <f>IFERROR(VLOOKUP(B2188,Calculations!$G$10:$M$448,7,FALSE),0)</f>
        <v xml:space="preserve">  </v>
      </c>
      <c r="F2189" s="86"/>
      <c r="H2189" s="14" t="s">
        <v>35</v>
      </c>
      <c r="J2189" s="86" t="str">
        <f>K2191</f>
        <v xml:space="preserve">  </v>
      </c>
      <c r="K2189" s="86"/>
      <c r="M2189" s="14" t="s">
        <v>94</v>
      </c>
      <c r="N2189" s="73"/>
      <c r="O2189" s="86" t="str">
        <f>J2189</f>
        <v xml:space="preserve">  </v>
      </c>
      <c r="P2189" s="92"/>
    </row>
    <row r="2190" spans="2:16" ht="15.75" hidden="1" x14ac:dyDescent="0.25">
      <c r="B2190" s="74"/>
      <c r="C2190" s="73"/>
      <c r="D2190" s="14" t="s">
        <v>31</v>
      </c>
      <c r="E2190" s="86"/>
      <c r="F2190" s="86">
        <f>IFERROR(E2188+E2189,0)</f>
        <v>0</v>
      </c>
      <c r="H2190" s="73"/>
      <c r="I2190" s="14" t="s">
        <v>32</v>
      </c>
      <c r="J2190" s="86"/>
      <c r="K2190" s="86">
        <f>E2188</f>
        <v>0</v>
      </c>
      <c r="M2190" s="72"/>
      <c r="N2190" s="14" t="s">
        <v>31</v>
      </c>
      <c r="O2190" s="86"/>
      <c r="P2190" s="92">
        <f>F2190</f>
        <v>0</v>
      </c>
    </row>
    <row r="2191" spans="2:16" ht="15.75" hidden="1" x14ac:dyDescent="0.25">
      <c r="B2191" s="74"/>
      <c r="C2191" s="73"/>
      <c r="E2191" s="86"/>
      <c r="F2191" s="86"/>
      <c r="H2191" s="73"/>
      <c r="I2191" s="14" t="s">
        <v>33</v>
      </c>
      <c r="J2191" s="86"/>
      <c r="K2191" s="86" t="str">
        <f>E2189</f>
        <v xml:space="preserve">  </v>
      </c>
      <c r="M2191" s="72"/>
      <c r="N2191" s="73"/>
      <c r="O2191" s="86"/>
      <c r="P2191" s="92"/>
    </row>
    <row r="2192" spans="2:16" ht="15.75" hidden="1" x14ac:dyDescent="0.25">
      <c r="B2192" s="74"/>
      <c r="C2192" s="73"/>
      <c r="E2192" s="86"/>
      <c r="F2192" s="86"/>
      <c r="H2192" s="73"/>
      <c r="J2192" s="86"/>
      <c r="K2192" s="86"/>
      <c r="M2192" s="72"/>
      <c r="N2192" s="73"/>
      <c r="O2192" s="86"/>
      <c r="P2192" s="92"/>
    </row>
    <row r="2193" spans="2:16" ht="15.75" hidden="1" x14ac:dyDescent="0.25">
      <c r="B2193" s="70" t="str">
        <f>B2188</f>
        <v xml:space="preserve">  </v>
      </c>
      <c r="C2193" s="133" t="s">
        <v>34</v>
      </c>
      <c r="D2193" s="133"/>
      <c r="E2193" s="133"/>
      <c r="F2193" s="133"/>
      <c r="H2193" s="14" t="s">
        <v>103</v>
      </c>
      <c r="J2193" s="86" t="str">
        <f>IFERROR(VLOOKUP(B2193,Calculations!$Z$10:$AB$448,3,FALSE),0)</f>
        <v xml:space="preserve">  </v>
      </c>
      <c r="K2193" s="86"/>
      <c r="M2193" s="14" t="s">
        <v>104</v>
      </c>
      <c r="O2193" s="86" t="str">
        <f>J2193</f>
        <v xml:space="preserve">  </v>
      </c>
      <c r="P2193" s="92"/>
    </row>
    <row r="2194" spans="2:16" ht="15.75" hidden="1" x14ac:dyDescent="0.25">
      <c r="B2194" s="74"/>
      <c r="C2194" s="133"/>
      <c r="D2194" s="133"/>
      <c r="E2194" s="133"/>
      <c r="F2194" s="133"/>
      <c r="H2194" s="77"/>
      <c r="I2194" s="14" t="s">
        <v>91</v>
      </c>
      <c r="J2194" s="86"/>
      <c r="K2194" s="86" t="str">
        <f>J2193</f>
        <v xml:space="preserve">  </v>
      </c>
      <c r="M2194" s="77"/>
      <c r="N2194" s="14" t="s">
        <v>91</v>
      </c>
      <c r="O2194" s="86"/>
      <c r="P2194" s="92" t="str">
        <f>O2193</f>
        <v xml:space="preserve">  </v>
      </c>
    </row>
    <row r="2195" spans="2:16" ht="15.75" hidden="1" x14ac:dyDescent="0.25">
      <c r="B2195" s="74"/>
      <c r="C2195" s="133"/>
      <c r="D2195" s="133"/>
      <c r="E2195" s="133"/>
      <c r="F2195" s="133"/>
      <c r="H2195" s="77"/>
      <c r="J2195" s="86"/>
      <c r="K2195" s="86"/>
      <c r="M2195" s="77"/>
      <c r="O2195" s="86"/>
      <c r="P2195" s="92"/>
    </row>
    <row r="2196" spans="2:16" ht="15.75" hidden="1" x14ac:dyDescent="0.25">
      <c r="B2196" s="74"/>
      <c r="C2196" s="81"/>
      <c r="D2196" s="81"/>
      <c r="E2196" s="81"/>
      <c r="F2196" s="81"/>
      <c r="H2196" s="77"/>
      <c r="J2196" s="86"/>
      <c r="K2196" s="86"/>
      <c r="M2196" s="77"/>
      <c r="O2196" s="86"/>
      <c r="P2196" s="92"/>
    </row>
    <row r="2197" spans="2:16" ht="15.75" hidden="1" x14ac:dyDescent="0.25">
      <c r="B2197" s="70" t="str">
        <f>B2193</f>
        <v xml:space="preserve">  </v>
      </c>
      <c r="C2197" s="14" t="s">
        <v>106</v>
      </c>
      <c r="E2197" s="86" t="str">
        <f>IFERROR(VLOOKUP(B2197,Calculations!$G$10:$W$448,17,FALSE),0)</f>
        <v xml:space="preserve">  </v>
      </c>
      <c r="F2197" s="86"/>
      <c r="H2197" s="133" t="s">
        <v>34</v>
      </c>
      <c r="I2197" s="133"/>
      <c r="J2197" s="133"/>
      <c r="K2197" s="133"/>
      <c r="M2197" s="14" t="s">
        <v>105</v>
      </c>
      <c r="O2197" s="86" t="str">
        <f>E2197</f>
        <v xml:space="preserve">  </v>
      </c>
      <c r="P2197" s="92"/>
    </row>
    <row r="2198" spans="2:16" ht="15.75" hidden="1" x14ac:dyDescent="0.25">
      <c r="B2198" s="75"/>
      <c r="C2198" s="82"/>
      <c r="D2198" s="76" t="s">
        <v>31</v>
      </c>
      <c r="E2198" s="89"/>
      <c r="F2198" s="89" t="str">
        <f>E2197</f>
        <v xml:space="preserve">  </v>
      </c>
      <c r="G2198" s="76"/>
      <c r="H2198" s="134"/>
      <c r="I2198" s="134"/>
      <c r="J2198" s="134"/>
      <c r="K2198" s="134"/>
      <c r="L2198" s="76"/>
      <c r="M2198" s="82"/>
      <c r="N2198" s="76" t="s">
        <v>31</v>
      </c>
      <c r="O2198" s="89"/>
      <c r="P2198" s="90" t="str">
        <f>O2197</f>
        <v xml:space="preserve">  </v>
      </c>
    </row>
    <row r="2199" spans="2:16" ht="15.75" hidden="1" x14ac:dyDescent="0.25">
      <c r="B2199" s="60" t="str">
        <f>IFERROR(IF(EOMONTH(B2197,1)&gt;Questionnaire!$I$9,"  ",EOMONTH(B2197,1)),"  ")</f>
        <v xml:space="preserve">  </v>
      </c>
      <c r="C2199" s="61" t="s">
        <v>32</v>
      </c>
      <c r="D2199" s="61"/>
      <c r="E2199" s="84">
        <f>IFERROR(-VLOOKUP(B2199,Calculations!$G$10:$N$448,8,FALSE),0)</f>
        <v>0</v>
      </c>
      <c r="F2199" s="84"/>
      <c r="G2199" s="61"/>
      <c r="H2199" s="61" t="s">
        <v>102</v>
      </c>
      <c r="I2199" s="61"/>
      <c r="J2199" s="84">
        <f>K2201</f>
        <v>0</v>
      </c>
      <c r="K2199" s="84"/>
      <c r="L2199" s="61"/>
      <c r="M2199" s="61" t="s">
        <v>102</v>
      </c>
      <c r="N2199" s="68"/>
      <c r="O2199" s="84">
        <f>J2199</f>
        <v>0</v>
      </c>
      <c r="P2199" s="91"/>
    </row>
    <row r="2200" spans="2:16" ht="15.75" hidden="1" x14ac:dyDescent="0.25">
      <c r="B2200" s="74"/>
      <c r="C2200" s="14" t="s">
        <v>33</v>
      </c>
      <c r="E2200" s="86" t="str">
        <f>IFERROR(VLOOKUP(B2199,Calculations!$G$10:$M$448,7,FALSE),0)</f>
        <v xml:space="preserve">  </v>
      </c>
      <c r="F2200" s="86"/>
      <c r="H2200" s="14" t="s">
        <v>35</v>
      </c>
      <c r="J2200" s="86" t="str">
        <f>K2202</f>
        <v xml:space="preserve">  </v>
      </c>
      <c r="K2200" s="86"/>
      <c r="M2200" s="14" t="s">
        <v>94</v>
      </c>
      <c r="N2200" s="73"/>
      <c r="O2200" s="86" t="str">
        <f>J2200</f>
        <v xml:space="preserve">  </v>
      </c>
      <c r="P2200" s="92"/>
    </row>
    <row r="2201" spans="2:16" ht="15.75" hidden="1" x14ac:dyDescent="0.25">
      <c r="B2201" s="74"/>
      <c r="C2201" s="73"/>
      <c r="D2201" s="14" t="s">
        <v>31</v>
      </c>
      <c r="E2201" s="86"/>
      <c r="F2201" s="86">
        <f>IFERROR(E2199+E2200,0)</f>
        <v>0</v>
      </c>
      <c r="H2201" s="73"/>
      <c r="I2201" s="14" t="s">
        <v>32</v>
      </c>
      <c r="J2201" s="86"/>
      <c r="K2201" s="86">
        <f>E2199</f>
        <v>0</v>
      </c>
      <c r="M2201" s="72"/>
      <c r="N2201" s="14" t="s">
        <v>31</v>
      </c>
      <c r="O2201" s="86"/>
      <c r="P2201" s="92">
        <f>F2201</f>
        <v>0</v>
      </c>
    </row>
    <row r="2202" spans="2:16" ht="15.75" hidden="1" x14ac:dyDescent="0.25">
      <c r="B2202" s="74"/>
      <c r="C2202" s="73"/>
      <c r="E2202" s="86"/>
      <c r="F2202" s="86"/>
      <c r="H2202" s="73"/>
      <c r="I2202" s="14" t="s">
        <v>33</v>
      </c>
      <c r="J2202" s="86"/>
      <c r="K2202" s="86" t="str">
        <f>E2200</f>
        <v xml:space="preserve">  </v>
      </c>
      <c r="M2202" s="72"/>
      <c r="N2202" s="73"/>
      <c r="O2202" s="86"/>
      <c r="P2202" s="92"/>
    </row>
    <row r="2203" spans="2:16" ht="15.75" hidden="1" x14ac:dyDescent="0.25">
      <c r="B2203" s="74"/>
      <c r="C2203" s="73"/>
      <c r="E2203" s="86"/>
      <c r="F2203" s="86"/>
      <c r="H2203" s="73"/>
      <c r="J2203" s="86"/>
      <c r="K2203" s="86"/>
      <c r="M2203" s="72"/>
      <c r="N2203" s="73"/>
      <c r="O2203" s="86"/>
      <c r="P2203" s="92"/>
    </row>
    <row r="2204" spans="2:16" ht="15.75" hidden="1" x14ac:dyDescent="0.25">
      <c r="B2204" s="70" t="str">
        <f>B2199</f>
        <v xml:space="preserve">  </v>
      </c>
      <c r="C2204" s="133" t="s">
        <v>34</v>
      </c>
      <c r="D2204" s="133"/>
      <c r="E2204" s="133"/>
      <c r="F2204" s="133"/>
      <c r="H2204" s="14" t="s">
        <v>103</v>
      </c>
      <c r="J2204" s="86" t="str">
        <f>IFERROR(VLOOKUP(B2204,Calculations!$Z$10:$AB$448,3,FALSE),0)</f>
        <v xml:space="preserve">  </v>
      </c>
      <c r="K2204" s="86"/>
      <c r="M2204" s="14" t="s">
        <v>104</v>
      </c>
      <c r="O2204" s="86" t="str">
        <f>J2204</f>
        <v xml:space="preserve">  </v>
      </c>
      <c r="P2204" s="92"/>
    </row>
    <row r="2205" spans="2:16" ht="15.75" hidden="1" x14ac:dyDescent="0.25">
      <c r="B2205" s="74"/>
      <c r="C2205" s="133"/>
      <c r="D2205" s="133"/>
      <c r="E2205" s="133"/>
      <c r="F2205" s="133"/>
      <c r="H2205" s="77"/>
      <c r="I2205" s="14" t="s">
        <v>91</v>
      </c>
      <c r="J2205" s="86"/>
      <c r="K2205" s="86" t="str">
        <f>J2204</f>
        <v xml:space="preserve">  </v>
      </c>
      <c r="M2205" s="77"/>
      <c r="N2205" s="14" t="s">
        <v>91</v>
      </c>
      <c r="O2205" s="86"/>
      <c r="P2205" s="92" t="str">
        <f>O2204</f>
        <v xml:space="preserve">  </v>
      </c>
    </row>
    <row r="2206" spans="2:16" ht="15.75" hidden="1" x14ac:dyDescent="0.25">
      <c r="B2206" s="74"/>
      <c r="C2206" s="133"/>
      <c r="D2206" s="133"/>
      <c r="E2206" s="133"/>
      <c r="F2206" s="133"/>
      <c r="H2206" s="77"/>
      <c r="J2206" s="86"/>
      <c r="K2206" s="86"/>
      <c r="M2206" s="77"/>
      <c r="O2206" s="86"/>
      <c r="P2206" s="92"/>
    </row>
    <row r="2207" spans="2:16" ht="15.75" hidden="1" x14ac:dyDescent="0.25">
      <c r="B2207" s="74"/>
      <c r="C2207" s="81"/>
      <c r="D2207" s="81"/>
      <c r="E2207" s="81"/>
      <c r="F2207" s="81"/>
      <c r="H2207" s="77"/>
      <c r="J2207" s="86"/>
      <c r="K2207" s="86"/>
      <c r="M2207" s="77"/>
      <c r="O2207" s="86"/>
      <c r="P2207" s="92"/>
    </row>
    <row r="2208" spans="2:16" ht="15.75" hidden="1" x14ac:dyDescent="0.25">
      <c r="B2208" s="70" t="str">
        <f>B2204</f>
        <v xml:space="preserve">  </v>
      </c>
      <c r="C2208" s="14" t="s">
        <v>106</v>
      </c>
      <c r="E2208" s="86" t="str">
        <f>IFERROR(VLOOKUP(B2208,Calculations!$G$10:$W$448,17,FALSE),0)</f>
        <v xml:space="preserve">  </v>
      </c>
      <c r="F2208" s="86"/>
      <c r="H2208" s="133" t="s">
        <v>34</v>
      </c>
      <c r="I2208" s="133"/>
      <c r="J2208" s="133"/>
      <c r="K2208" s="133"/>
      <c r="M2208" s="14" t="s">
        <v>105</v>
      </c>
      <c r="O2208" s="86" t="str">
        <f>E2208</f>
        <v xml:space="preserve">  </v>
      </c>
      <c r="P2208" s="92"/>
    </row>
    <row r="2209" spans="2:16" ht="15.75" hidden="1" x14ac:dyDescent="0.25">
      <c r="B2209" s="75"/>
      <c r="C2209" s="82"/>
      <c r="D2209" s="76" t="s">
        <v>31</v>
      </c>
      <c r="E2209" s="89"/>
      <c r="F2209" s="89" t="str">
        <f>E2208</f>
        <v xml:space="preserve">  </v>
      </c>
      <c r="G2209" s="76"/>
      <c r="H2209" s="134"/>
      <c r="I2209" s="134"/>
      <c r="J2209" s="134"/>
      <c r="K2209" s="134"/>
      <c r="L2209" s="76"/>
      <c r="M2209" s="82"/>
      <c r="N2209" s="76" t="s">
        <v>31</v>
      </c>
      <c r="O2209" s="89"/>
      <c r="P2209" s="90" t="str">
        <f>O2208</f>
        <v xml:space="preserve">  </v>
      </c>
    </row>
    <row r="2210" spans="2:16" ht="15.75" hidden="1" x14ac:dyDescent="0.25">
      <c r="B2210" s="60" t="str">
        <f>IFERROR(IF(EOMONTH(B2208,1)&gt;Questionnaire!$I$9,"  ",EOMONTH(B2208,1)),"  ")</f>
        <v xml:space="preserve">  </v>
      </c>
      <c r="C2210" s="61" t="s">
        <v>32</v>
      </c>
      <c r="D2210" s="61"/>
      <c r="E2210" s="84">
        <f>IFERROR(-VLOOKUP(B2210,Calculations!$G$10:$N$448,8,FALSE),0)</f>
        <v>0</v>
      </c>
      <c r="F2210" s="84"/>
      <c r="G2210" s="61"/>
      <c r="H2210" s="61" t="s">
        <v>102</v>
      </c>
      <c r="I2210" s="61"/>
      <c r="J2210" s="84">
        <f>K2212</f>
        <v>0</v>
      </c>
      <c r="K2210" s="84"/>
      <c r="L2210" s="61"/>
      <c r="M2210" s="61" t="s">
        <v>102</v>
      </c>
      <c r="N2210" s="68"/>
      <c r="O2210" s="84">
        <f>J2210</f>
        <v>0</v>
      </c>
      <c r="P2210" s="91"/>
    </row>
    <row r="2211" spans="2:16" ht="15.75" hidden="1" x14ac:dyDescent="0.25">
      <c r="B2211" s="74"/>
      <c r="C2211" s="14" t="s">
        <v>33</v>
      </c>
      <c r="E2211" s="86" t="str">
        <f>IFERROR(VLOOKUP(B2210,Calculations!$G$10:$M$448,7,FALSE),0)</f>
        <v xml:space="preserve">  </v>
      </c>
      <c r="F2211" s="86"/>
      <c r="H2211" s="14" t="s">
        <v>35</v>
      </c>
      <c r="J2211" s="86" t="str">
        <f>K2213</f>
        <v xml:space="preserve">  </v>
      </c>
      <c r="K2211" s="86"/>
      <c r="M2211" s="14" t="s">
        <v>94</v>
      </c>
      <c r="N2211" s="73"/>
      <c r="O2211" s="86" t="str">
        <f>J2211</f>
        <v xml:space="preserve">  </v>
      </c>
      <c r="P2211" s="92"/>
    </row>
    <row r="2212" spans="2:16" ht="15.75" hidden="1" x14ac:dyDescent="0.25">
      <c r="B2212" s="74"/>
      <c r="C2212" s="73"/>
      <c r="D2212" s="14" t="s">
        <v>31</v>
      </c>
      <c r="E2212" s="86"/>
      <c r="F2212" s="86">
        <f>IFERROR(E2210+E2211,0)</f>
        <v>0</v>
      </c>
      <c r="H2212" s="73"/>
      <c r="I2212" s="14" t="s">
        <v>32</v>
      </c>
      <c r="J2212" s="86"/>
      <c r="K2212" s="86">
        <f>E2210</f>
        <v>0</v>
      </c>
      <c r="M2212" s="72"/>
      <c r="N2212" s="14" t="s">
        <v>31</v>
      </c>
      <c r="O2212" s="86"/>
      <c r="P2212" s="92">
        <f>F2212</f>
        <v>0</v>
      </c>
    </row>
    <row r="2213" spans="2:16" ht="15.75" hidden="1" x14ac:dyDescent="0.25">
      <c r="B2213" s="74"/>
      <c r="C2213" s="73"/>
      <c r="E2213" s="86"/>
      <c r="F2213" s="86"/>
      <c r="H2213" s="73"/>
      <c r="I2213" s="14" t="s">
        <v>33</v>
      </c>
      <c r="J2213" s="86"/>
      <c r="K2213" s="86" t="str">
        <f>E2211</f>
        <v xml:space="preserve">  </v>
      </c>
      <c r="M2213" s="72"/>
      <c r="N2213" s="73"/>
      <c r="O2213" s="86"/>
      <c r="P2213" s="92"/>
    </row>
    <row r="2214" spans="2:16" ht="15.75" hidden="1" x14ac:dyDescent="0.25">
      <c r="B2214" s="74"/>
      <c r="C2214" s="73"/>
      <c r="E2214" s="86"/>
      <c r="F2214" s="86"/>
      <c r="H2214" s="73"/>
      <c r="J2214" s="86"/>
      <c r="K2214" s="86"/>
      <c r="M2214" s="72"/>
      <c r="N2214" s="73"/>
      <c r="O2214" s="86"/>
      <c r="P2214" s="92"/>
    </row>
    <row r="2215" spans="2:16" ht="15.75" hidden="1" x14ac:dyDescent="0.25">
      <c r="B2215" s="70" t="str">
        <f>B2210</f>
        <v xml:space="preserve">  </v>
      </c>
      <c r="C2215" s="133" t="s">
        <v>34</v>
      </c>
      <c r="D2215" s="133"/>
      <c r="E2215" s="133"/>
      <c r="F2215" s="133"/>
      <c r="H2215" s="14" t="s">
        <v>103</v>
      </c>
      <c r="J2215" s="86" t="str">
        <f>IFERROR(VLOOKUP(B2215,Calculations!$Z$10:$AB$448,3,FALSE),0)</f>
        <v xml:space="preserve">  </v>
      </c>
      <c r="K2215" s="86"/>
      <c r="M2215" s="14" t="s">
        <v>104</v>
      </c>
      <c r="O2215" s="86" t="str">
        <f>J2215</f>
        <v xml:space="preserve">  </v>
      </c>
      <c r="P2215" s="92"/>
    </row>
    <row r="2216" spans="2:16" ht="15.75" hidden="1" x14ac:dyDescent="0.25">
      <c r="B2216" s="74"/>
      <c r="C2216" s="133"/>
      <c r="D2216" s="133"/>
      <c r="E2216" s="133"/>
      <c r="F2216" s="133"/>
      <c r="H2216" s="77"/>
      <c r="I2216" s="14" t="s">
        <v>91</v>
      </c>
      <c r="J2216" s="86"/>
      <c r="K2216" s="86" t="str">
        <f>J2215</f>
        <v xml:space="preserve">  </v>
      </c>
      <c r="M2216" s="77"/>
      <c r="N2216" s="14" t="s">
        <v>91</v>
      </c>
      <c r="O2216" s="86"/>
      <c r="P2216" s="92" t="str">
        <f>O2215</f>
        <v xml:space="preserve">  </v>
      </c>
    </row>
    <row r="2217" spans="2:16" ht="15.75" hidden="1" x14ac:dyDescent="0.25">
      <c r="B2217" s="74"/>
      <c r="C2217" s="133"/>
      <c r="D2217" s="133"/>
      <c r="E2217" s="133"/>
      <c r="F2217" s="133"/>
      <c r="H2217" s="77"/>
      <c r="J2217" s="86"/>
      <c r="K2217" s="86"/>
      <c r="M2217" s="77"/>
      <c r="O2217" s="86"/>
      <c r="P2217" s="92"/>
    </row>
    <row r="2218" spans="2:16" ht="15.75" hidden="1" x14ac:dyDescent="0.25">
      <c r="B2218" s="74"/>
      <c r="C2218" s="81"/>
      <c r="D2218" s="81"/>
      <c r="E2218" s="81"/>
      <c r="F2218" s="81"/>
      <c r="H2218" s="77"/>
      <c r="J2218" s="86"/>
      <c r="K2218" s="86"/>
      <c r="M2218" s="77"/>
      <c r="O2218" s="86"/>
      <c r="P2218" s="92"/>
    </row>
    <row r="2219" spans="2:16" ht="15.75" hidden="1" x14ac:dyDescent="0.25">
      <c r="B2219" s="70" t="str">
        <f>B2215</f>
        <v xml:space="preserve">  </v>
      </c>
      <c r="C2219" s="14" t="s">
        <v>106</v>
      </c>
      <c r="E2219" s="86" t="str">
        <f>IFERROR(VLOOKUP(B2219,Calculations!$G$10:$W$448,17,FALSE),0)</f>
        <v xml:space="preserve">  </v>
      </c>
      <c r="F2219" s="86"/>
      <c r="H2219" s="133" t="s">
        <v>34</v>
      </c>
      <c r="I2219" s="133"/>
      <c r="J2219" s="133"/>
      <c r="K2219" s="133"/>
      <c r="M2219" s="14" t="s">
        <v>105</v>
      </c>
      <c r="O2219" s="86" t="str">
        <f>E2219</f>
        <v xml:space="preserve">  </v>
      </c>
      <c r="P2219" s="92"/>
    </row>
    <row r="2220" spans="2:16" ht="15.75" hidden="1" x14ac:dyDescent="0.25">
      <c r="B2220" s="75"/>
      <c r="C2220" s="82"/>
      <c r="D2220" s="76" t="s">
        <v>31</v>
      </c>
      <c r="E2220" s="89"/>
      <c r="F2220" s="89" t="str">
        <f>E2219</f>
        <v xml:space="preserve">  </v>
      </c>
      <c r="G2220" s="76"/>
      <c r="H2220" s="134"/>
      <c r="I2220" s="134"/>
      <c r="J2220" s="134"/>
      <c r="K2220" s="134"/>
      <c r="L2220" s="76"/>
      <c r="M2220" s="82"/>
      <c r="N2220" s="76" t="s">
        <v>31</v>
      </c>
      <c r="O2220" s="89"/>
      <c r="P2220" s="90" t="str">
        <f>O2219</f>
        <v xml:space="preserve">  </v>
      </c>
    </row>
    <row r="2221" spans="2:16" ht="15.75" hidden="1" x14ac:dyDescent="0.25">
      <c r="B2221" s="60" t="str">
        <f>IFERROR(IF(EOMONTH(B2219,1)&gt;Questionnaire!$I$9,"  ",EOMONTH(B2219,1)),"  ")</f>
        <v xml:space="preserve">  </v>
      </c>
      <c r="C2221" s="61" t="s">
        <v>32</v>
      </c>
      <c r="D2221" s="61"/>
      <c r="E2221" s="84">
        <f>IFERROR(-VLOOKUP(B2221,Calculations!$G$10:$N$448,8,FALSE),0)</f>
        <v>0</v>
      </c>
      <c r="F2221" s="84"/>
      <c r="G2221" s="61"/>
      <c r="H2221" s="61" t="s">
        <v>102</v>
      </c>
      <c r="I2221" s="61"/>
      <c r="J2221" s="84">
        <f>K2223</f>
        <v>0</v>
      </c>
      <c r="K2221" s="84"/>
      <c r="L2221" s="61"/>
      <c r="M2221" s="61" t="s">
        <v>102</v>
      </c>
      <c r="N2221" s="68"/>
      <c r="O2221" s="84">
        <f>J2221</f>
        <v>0</v>
      </c>
      <c r="P2221" s="91"/>
    </row>
    <row r="2222" spans="2:16" ht="15.75" hidden="1" x14ac:dyDescent="0.25">
      <c r="B2222" s="74"/>
      <c r="C2222" s="14" t="s">
        <v>33</v>
      </c>
      <c r="E2222" s="86" t="str">
        <f>IFERROR(VLOOKUP(B2221,Calculations!$G$10:$M$448,7,FALSE),0)</f>
        <v xml:space="preserve">  </v>
      </c>
      <c r="F2222" s="86"/>
      <c r="H2222" s="14" t="s">
        <v>35</v>
      </c>
      <c r="J2222" s="86" t="str">
        <f>K2224</f>
        <v xml:space="preserve">  </v>
      </c>
      <c r="K2222" s="86"/>
      <c r="M2222" s="14" t="s">
        <v>94</v>
      </c>
      <c r="N2222" s="73"/>
      <c r="O2222" s="86" t="str">
        <f>J2222</f>
        <v xml:space="preserve">  </v>
      </c>
      <c r="P2222" s="92"/>
    </row>
    <row r="2223" spans="2:16" ht="15.75" hidden="1" x14ac:dyDescent="0.25">
      <c r="B2223" s="74"/>
      <c r="C2223" s="73"/>
      <c r="D2223" s="14" t="s">
        <v>31</v>
      </c>
      <c r="E2223" s="86"/>
      <c r="F2223" s="86">
        <f>IFERROR(E2221+E2222,0)</f>
        <v>0</v>
      </c>
      <c r="H2223" s="73"/>
      <c r="I2223" s="14" t="s">
        <v>32</v>
      </c>
      <c r="J2223" s="86"/>
      <c r="K2223" s="86">
        <f>E2221</f>
        <v>0</v>
      </c>
      <c r="M2223" s="72"/>
      <c r="N2223" s="14" t="s">
        <v>31</v>
      </c>
      <c r="O2223" s="86"/>
      <c r="P2223" s="92">
        <f>F2223</f>
        <v>0</v>
      </c>
    </row>
    <row r="2224" spans="2:16" ht="15.75" hidden="1" x14ac:dyDescent="0.25">
      <c r="B2224" s="74"/>
      <c r="C2224" s="73"/>
      <c r="E2224" s="86"/>
      <c r="F2224" s="86"/>
      <c r="H2224" s="73"/>
      <c r="I2224" s="14" t="s">
        <v>33</v>
      </c>
      <c r="J2224" s="86"/>
      <c r="K2224" s="86" t="str">
        <f>E2222</f>
        <v xml:space="preserve">  </v>
      </c>
      <c r="M2224" s="72"/>
      <c r="N2224" s="73"/>
      <c r="O2224" s="86"/>
      <c r="P2224" s="92"/>
    </row>
    <row r="2225" spans="2:16" ht="15.75" hidden="1" x14ac:dyDescent="0.25">
      <c r="B2225" s="74"/>
      <c r="C2225" s="73"/>
      <c r="E2225" s="86"/>
      <c r="F2225" s="86"/>
      <c r="H2225" s="73"/>
      <c r="J2225" s="86"/>
      <c r="K2225" s="86"/>
      <c r="M2225" s="72"/>
      <c r="N2225" s="73"/>
      <c r="O2225" s="86"/>
      <c r="P2225" s="92"/>
    </row>
    <row r="2226" spans="2:16" ht="15.75" hidden="1" x14ac:dyDescent="0.25">
      <c r="B2226" s="70" t="str">
        <f>B2221</f>
        <v xml:space="preserve">  </v>
      </c>
      <c r="C2226" s="133" t="s">
        <v>34</v>
      </c>
      <c r="D2226" s="133"/>
      <c r="E2226" s="133"/>
      <c r="F2226" s="133"/>
      <c r="H2226" s="14" t="s">
        <v>103</v>
      </c>
      <c r="J2226" s="86" t="str">
        <f>IFERROR(VLOOKUP(B2226,Calculations!$Z$10:$AB$448,3,FALSE),0)</f>
        <v xml:space="preserve">  </v>
      </c>
      <c r="K2226" s="86"/>
      <c r="M2226" s="14" t="s">
        <v>104</v>
      </c>
      <c r="O2226" s="86" t="str">
        <f>J2226</f>
        <v xml:space="preserve">  </v>
      </c>
      <c r="P2226" s="92"/>
    </row>
    <row r="2227" spans="2:16" ht="15.75" hidden="1" x14ac:dyDescent="0.25">
      <c r="B2227" s="74"/>
      <c r="C2227" s="133"/>
      <c r="D2227" s="133"/>
      <c r="E2227" s="133"/>
      <c r="F2227" s="133"/>
      <c r="H2227" s="77"/>
      <c r="I2227" s="14" t="s">
        <v>91</v>
      </c>
      <c r="J2227" s="86"/>
      <c r="K2227" s="86" t="str">
        <f>J2226</f>
        <v xml:space="preserve">  </v>
      </c>
      <c r="M2227" s="77"/>
      <c r="N2227" s="14" t="s">
        <v>91</v>
      </c>
      <c r="O2227" s="86"/>
      <c r="P2227" s="92" t="str">
        <f>O2226</f>
        <v xml:space="preserve">  </v>
      </c>
    </row>
    <row r="2228" spans="2:16" ht="15.75" hidden="1" x14ac:dyDescent="0.25">
      <c r="B2228" s="74"/>
      <c r="C2228" s="133"/>
      <c r="D2228" s="133"/>
      <c r="E2228" s="133"/>
      <c r="F2228" s="133"/>
      <c r="H2228" s="77"/>
      <c r="J2228" s="86"/>
      <c r="K2228" s="86"/>
      <c r="M2228" s="77"/>
      <c r="O2228" s="86"/>
      <c r="P2228" s="92"/>
    </row>
    <row r="2229" spans="2:16" ht="15.75" hidden="1" x14ac:dyDescent="0.25">
      <c r="B2229" s="74"/>
      <c r="C2229" s="81"/>
      <c r="D2229" s="81"/>
      <c r="E2229" s="81"/>
      <c r="F2229" s="81"/>
      <c r="H2229" s="77"/>
      <c r="J2229" s="86"/>
      <c r="K2229" s="86"/>
      <c r="M2229" s="77"/>
      <c r="O2229" s="86"/>
      <c r="P2229" s="92"/>
    </row>
    <row r="2230" spans="2:16" ht="15.75" hidden="1" x14ac:dyDescent="0.25">
      <c r="B2230" s="70" t="str">
        <f>B2226</f>
        <v xml:space="preserve">  </v>
      </c>
      <c r="C2230" s="14" t="s">
        <v>106</v>
      </c>
      <c r="E2230" s="86" t="str">
        <f>IFERROR(VLOOKUP(B2230,Calculations!$G$10:$W$448,17,FALSE),0)</f>
        <v xml:space="preserve">  </v>
      </c>
      <c r="F2230" s="86"/>
      <c r="H2230" s="133" t="s">
        <v>34</v>
      </c>
      <c r="I2230" s="133"/>
      <c r="J2230" s="133"/>
      <c r="K2230" s="133"/>
      <c r="M2230" s="14" t="s">
        <v>105</v>
      </c>
      <c r="O2230" s="86" t="str">
        <f>E2230</f>
        <v xml:space="preserve">  </v>
      </c>
      <c r="P2230" s="92"/>
    </row>
    <row r="2231" spans="2:16" ht="15.75" hidden="1" x14ac:dyDescent="0.25">
      <c r="B2231" s="75"/>
      <c r="C2231" s="82"/>
      <c r="D2231" s="76" t="s">
        <v>31</v>
      </c>
      <c r="E2231" s="89"/>
      <c r="F2231" s="89" t="str">
        <f>E2230</f>
        <v xml:space="preserve">  </v>
      </c>
      <c r="G2231" s="76"/>
      <c r="H2231" s="134"/>
      <c r="I2231" s="134"/>
      <c r="J2231" s="134"/>
      <c r="K2231" s="134"/>
      <c r="L2231" s="76"/>
      <c r="M2231" s="82"/>
      <c r="N2231" s="76" t="s">
        <v>31</v>
      </c>
      <c r="O2231" s="89"/>
      <c r="P2231" s="90" t="str">
        <f>O2230</f>
        <v xml:space="preserve">  </v>
      </c>
    </row>
    <row r="2232" spans="2:16" ht="15.75" hidden="1" x14ac:dyDescent="0.25">
      <c r="B2232" s="60" t="str">
        <f>IFERROR(IF(EOMONTH(B2230,1)&gt;Questionnaire!$I$9,"  ",EOMONTH(B2230,1)),"  ")</f>
        <v xml:space="preserve">  </v>
      </c>
      <c r="C2232" s="61" t="s">
        <v>32</v>
      </c>
      <c r="D2232" s="61"/>
      <c r="E2232" s="84">
        <f>IFERROR(-VLOOKUP(B2232,Calculations!$G$10:$N$448,8,FALSE),0)</f>
        <v>0</v>
      </c>
      <c r="F2232" s="84"/>
      <c r="G2232" s="61"/>
      <c r="H2232" s="61" t="s">
        <v>102</v>
      </c>
      <c r="I2232" s="61"/>
      <c r="J2232" s="84">
        <f>K2234</f>
        <v>0</v>
      </c>
      <c r="K2232" s="84"/>
      <c r="L2232" s="61"/>
      <c r="M2232" s="61" t="s">
        <v>102</v>
      </c>
      <c r="N2232" s="68"/>
      <c r="O2232" s="84">
        <f>J2232</f>
        <v>0</v>
      </c>
      <c r="P2232" s="91"/>
    </row>
    <row r="2233" spans="2:16" ht="15.75" hidden="1" x14ac:dyDescent="0.25">
      <c r="B2233" s="74"/>
      <c r="C2233" s="14" t="s">
        <v>33</v>
      </c>
      <c r="E2233" s="86" t="str">
        <f>IFERROR(VLOOKUP(B2232,Calculations!$G$10:$M$448,7,FALSE),0)</f>
        <v xml:space="preserve">  </v>
      </c>
      <c r="F2233" s="86"/>
      <c r="H2233" s="14" t="s">
        <v>35</v>
      </c>
      <c r="J2233" s="86" t="str">
        <f>K2235</f>
        <v xml:space="preserve">  </v>
      </c>
      <c r="K2233" s="86"/>
      <c r="M2233" s="14" t="s">
        <v>94</v>
      </c>
      <c r="N2233" s="73"/>
      <c r="O2233" s="86" t="str">
        <f>J2233</f>
        <v xml:space="preserve">  </v>
      </c>
      <c r="P2233" s="92"/>
    </row>
    <row r="2234" spans="2:16" ht="15.75" hidden="1" x14ac:dyDescent="0.25">
      <c r="B2234" s="74"/>
      <c r="C2234" s="73"/>
      <c r="D2234" s="14" t="s">
        <v>31</v>
      </c>
      <c r="E2234" s="86"/>
      <c r="F2234" s="86">
        <f>IFERROR(E2232+E2233,0)</f>
        <v>0</v>
      </c>
      <c r="H2234" s="73"/>
      <c r="I2234" s="14" t="s">
        <v>32</v>
      </c>
      <c r="J2234" s="86"/>
      <c r="K2234" s="86">
        <f>E2232</f>
        <v>0</v>
      </c>
      <c r="M2234" s="72"/>
      <c r="N2234" s="14" t="s">
        <v>31</v>
      </c>
      <c r="O2234" s="86"/>
      <c r="P2234" s="92">
        <f>F2234</f>
        <v>0</v>
      </c>
    </row>
    <row r="2235" spans="2:16" ht="15.75" hidden="1" x14ac:dyDescent="0.25">
      <c r="B2235" s="74"/>
      <c r="C2235" s="73"/>
      <c r="E2235" s="86"/>
      <c r="F2235" s="86"/>
      <c r="H2235" s="73"/>
      <c r="I2235" s="14" t="s">
        <v>33</v>
      </c>
      <c r="J2235" s="86"/>
      <c r="K2235" s="86" t="str">
        <f>E2233</f>
        <v xml:space="preserve">  </v>
      </c>
      <c r="M2235" s="72"/>
      <c r="N2235" s="73"/>
      <c r="O2235" s="86"/>
      <c r="P2235" s="92"/>
    </row>
    <row r="2236" spans="2:16" ht="15.75" hidden="1" x14ac:dyDescent="0.25">
      <c r="B2236" s="74"/>
      <c r="C2236" s="73"/>
      <c r="E2236" s="86"/>
      <c r="F2236" s="86"/>
      <c r="H2236" s="73"/>
      <c r="J2236" s="86"/>
      <c r="K2236" s="86"/>
      <c r="M2236" s="72"/>
      <c r="N2236" s="73"/>
      <c r="O2236" s="86"/>
      <c r="P2236" s="92"/>
    </row>
    <row r="2237" spans="2:16" ht="15.75" hidden="1" x14ac:dyDescent="0.25">
      <c r="B2237" s="70" t="str">
        <f>B2232</f>
        <v xml:space="preserve">  </v>
      </c>
      <c r="C2237" s="133" t="s">
        <v>34</v>
      </c>
      <c r="D2237" s="133"/>
      <c r="E2237" s="133"/>
      <c r="F2237" s="133"/>
      <c r="H2237" s="14" t="s">
        <v>103</v>
      </c>
      <c r="J2237" s="86" t="str">
        <f>IFERROR(VLOOKUP(B2237,Calculations!$Z$10:$AB$448,3,FALSE),0)</f>
        <v xml:space="preserve">  </v>
      </c>
      <c r="K2237" s="86"/>
      <c r="M2237" s="14" t="s">
        <v>104</v>
      </c>
      <c r="O2237" s="86" t="str">
        <f>J2237</f>
        <v xml:space="preserve">  </v>
      </c>
      <c r="P2237" s="92"/>
    </row>
    <row r="2238" spans="2:16" ht="15.75" hidden="1" x14ac:dyDescent="0.25">
      <c r="B2238" s="74"/>
      <c r="C2238" s="133"/>
      <c r="D2238" s="133"/>
      <c r="E2238" s="133"/>
      <c r="F2238" s="133"/>
      <c r="H2238" s="77"/>
      <c r="I2238" s="14" t="s">
        <v>91</v>
      </c>
      <c r="J2238" s="86"/>
      <c r="K2238" s="86" t="str">
        <f>J2237</f>
        <v xml:space="preserve">  </v>
      </c>
      <c r="M2238" s="77"/>
      <c r="N2238" s="14" t="s">
        <v>91</v>
      </c>
      <c r="O2238" s="86"/>
      <c r="P2238" s="92" t="str">
        <f>O2237</f>
        <v xml:space="preserve">  </v>
      </c>
    </row>
    <row r="2239" spans="2:16" ht="15.75" hidden="1" x14ac:dyDescent="0.25">
      <c r="B2239" s="74"/>
      <c r="C2239" s="133"/>
      <c r="D2239" s="133"/>
      <c r="E2239" s="133"/>
      <c r="F2239" s="133"/>
      <c r="H2239" s="77"/>
      <c r="J2239" s="86"/>
      <c r="K2239" s="86"/>
      <c r="M2239" s="77"/>
      <c r="O2239" s="86"/>
      <c r="P2239" s="92"/>
    </row>
    <row r="2240" spans="2:16" ht="15.75" hidden="1" x14ac:dyDescent="0.25">
      <c r="B2240" s="74"/>
      <c r="C2240" s="81"/>
      <c r="D2240" s="81"/>
      <c r="E2240" s="81"/>
      <c r="F2240" s="81"/>
      <c r="H2240" s="77"/>
      <c r="J2240" s="86"/>
      <c r="K2240" s="86"/>
      <c r="M2240" s="77"/>
      <c r="O2240" s="86"/>
      <c r="P2240" s="92"/>
    </row>
    <row r="2241" spans="2:16" ht="15.75" hidden="1" x14ac:dyDescent="0.25">
      <c r="B2241" s="70" t="str">
        <f>B2237</f>
        <v xml:space="preserve">  </v>
      </c>
      <c r="C2241" s="14" t="s">
        <v>106</v>
      </c>
      <c r="E2241" s="86" t="str">
        <f>IFERROR(VLOOKUP(B2241,Calculations!$G$10:$W$448,17,FALSE),0)</f>
        <v xml:space="preserve">  </v>
      </c>
      <c r="F2241" s="86"/>
      <c r="H2241" s="133" t="s">
        <v>34</v>
      </c>
      <c r="I2241" s="133"/>
      <c r="J2241" s="133"/>
      <c r="K2241" s="133"/>
      <c r="M2241" s="14" t="s">
        <v>105</v>
      </c>
      <c r="O2241" s="86" t="str">
        <f>E2241</f>
        <v xml:space="preserve">  </v>
      </c>
      <c r="P2241" s="92"/>
    </row>
    <row r="2242" spans="2:16" ht="15.75" hidden="1" x14ac:dyDescent="0.25">
      <c r="B2242" s="75"/>
      <c r="C2242" s="82"/>
      <c r="D2242" s="76" t="s">
        <v>31</v>
      </c>
      <c r="E2242" s="89"/>
      <c r="F2242" s="89" t="str">
        <f>E2241</f>
        <v xml:space="preserve">  </v>
      </c>
      <c r="G2242" s="76"/>
      <c r="H2242" s="134"/>
      <c r="I2242" s="134"/>
      <c r="J2242" s="134"/>
      <c r="K2242" s="134"/>
      <c r="L2242" s="76"/>
      <c r="M2242" s="82"/>
      <c r="N2242" s="76" t="s">
        <v>31</v>
      </c>
      <c r="O2242" s="89"/>
      <c r="P2242" s="90" t="str">
        <f>O2241</f>
        <v xml:space="preserve">  </v>
      </c>
    </row>
    <row r="2243" spans="2:16" ht="15.75" hidden="1" x14ac:dyDescent="0.25">
      <c r="B2243" s="60" t="str">
        <f>IFERROR(IF(EOMONTH(B2241,1)&gt;Questionnaire!$I$9,"  ",EOMONTH(B2241,1)),"  ")</f>
        <v xml:space="preserve">  </v>
      </c>
      <c r="C2243" s="61" t="s">
        <v>32</v>
      </c>
      <c r="D2243" s="61"/>
      <c r="E2243" s="84">
        <f>IFERROR(-VLOOKUP(B2243,Calculations!$G$10:$N$448,8,FALSE),0)</f>
        <v>0</v>
      </c>
      <c r="F2243" s="84"/>
      <c r="G2243" s="61"/>
      <c r="H2243" s="61" t="s">
        <v>102</v>
      </c>
      <c r="I2243" s="61"/>
      <c r="J2243" s="84">
        <f>K2245</f>
        <v>0</v>
      </c>
      <c r="K2243" s="84"/>
      <c r="L2243" s="61"/>
      <c r="M2243" s="61" t="s">
        <v>102</v>
      </c>
      <c r="N2243" s="68"/>
      <c r="O2243" s="84">
        <f>J2243</f>
        <v>0</v>
      </c>
      <c r="P2243" s="91"/>
    </row>
    <row r="2244" spans="2:16" ht="15.75" hidden="1" x14ac:dyDescent="0.25">
      <c r="B2244" s="74"/>
      <c r="C2244" s="14" t="s">
        <v>33</v>
      </c>
      <c r="E2244" s="86" t="str">
        <f>IFERROR(VLOOKUP(B2243,Calculations!$G$10:$M$448,7,FALSE),0)</f>
        <v xml:space="preserve">  </v>
      </c>
      <c r="F2244" s="86"/>
      <c r="H2244" s="14" t="s">
        <v>35</v>
      </c>
      <c r="J2244" s="86" t="str">
        <f>K2246</f>
        <v xml:space="preserve">  </v>
      </c>
      <c r="K2244" s="86"/>
      <c r="M2244" s="14" t="s">
        <v>94</v>
      </c>
      <c r="N2244" s="73"/>
      <c r="O2244" s="86" t="str">
        <f>J2244</f>
        <v xml:space="preserve">  </v>
      </c>
      <c r="P2244" s="92"/>
    </row>
    <row r="2245" spans="2:16" ht="15.75" hidden="1" x14ac:dyDescent="0.25">
      <c r="B2245" s="74"/>
      <c r="C2245" s="73"/>
      <c r="D2245" s="14" t="s">
        <v>31</v>
      </c>
      <c r="E2245" s="86"/>
      <c r="F2245" s="86">
        <f>IFERROR(E2243+E2244,0)</f>
        <v>0</v>
      </c>
      <c r="H2245" s="73"/>
      <c r="I2245" s="14" t="s">
        <v>32</v>
      </c>
      <c r="J2245" s="86"/>
      <c r="K2245" s="86">
        <f>E2243</f>
        <v>0</v>
      </c>
      <c r="M2245" s="72"/>
      <c r="N2245" s="14" t="s">
        <v>31</v>
      </c>
      <c r="O2245" s="86"/>
      <c r="P2245" s="92">
        <f>F2245</f>
        <v>0</v>
      </c>
    </row>
    <row r="2246" spans="2:16" ht="15.75" hidden="1" x14ac:dyDescent="0.25">
      <c r="B2246" s="74"/>
      <c r="C2246" s="73"/>
      <c r="E2246" s="86"/>
      <c r="F2246" s="86"/>
      <c r="H2246" s="73"/>
      <c r="I2246" s="14" t="s">
        <v>33</v>
      </c>
      <c r="J2246" s="86"/>
      <c r="K2246" s="86" t="str">
        <f>E2244</f>
        <v xml:space="preserve">  </v>
      </c>
      <c r="M2246" s="72"/>
      <c r="N2246" s="73"/>
      <c r="O2246" s="86"/>
      <c r="P2246" s="92"/>
    </row>
    <row r="2247" spans="2:16" ht="15.75" hidden="1" x14ac:dyDescent="0.25">
      <c r="B2247" s="74"/>
      <c r="C2247" s="73"/>
      <c r="E2247" s="86"/>
      <c r="F2247" s="86"/>
      <c r="H2247" s="73"/>
      <c r="J2247" s="86"/>
      <c r="K2247" s="86"/>
      <c r="M2247" s="72"/>
      <c r="N2247" s="73"/>
      <c r="O2247" s="86"/>
      <c r="P2247" s="92"/>
    </row>
    <row r="2248" spans="2:16" ht="15.75" hidden="1" x14ac:dyDescent="0.25">
      <c r="B2248" s="70" t="str">
        <f>B2243</f>
        <v xml:space="preserve">  </v>
      </c>
      <c r="C2248" s="133" t="s">
        <v>34</v>
      </c>
      <c r="D2248" s="133"/>
      <c r="E2248" s="133"/>
      <c r="F2248" s="133"/>
      <c r="H2248" s="14" t="s">
        <v>103</v>
      </c>
      <c r="J2248" s="86" t="str">
        <f>IFERROR(VLOOKUP(B2248,Calculations!$Z$10:$AB$448,3,FALSE),0)</f>
        <v xml:space="preserve">  </v>
      </c>
      <c r="K2248" s="86"/>
      <c r="M2248" s="14" t="s">
        <v>104</v>
      </c>
      <c r="O2248" s="86" t="str">
        <f>J2248</f>
        <v xml:space="preserve">  </v>
      </c>
      <c r="P2248" s="92"/>
    </row>
    <row r="2249" spans="2:16" ht="15.75" hidden="1" x14ac:dyDescent="0.25">
      <c r="B2249" s="74"/>
      <c r="C2249" s="133"/>
      <c r="D2249" s="133"/>
      <c r="E2249" s="133"/>
      <c r="F2249" s="133"/>
      <c r="H2249" s="77"/>
      <c r="I2249" s="14" t="s">
        <v>91</v>
      </c>
      <c r="J2249" s="86"/>
      <c r="K2249" s="86" t="str">
        <f>J2248</f>
        <v xml:space="preserve">  </v>
      </c>
      <c r="M2249" s="77"/>
      <c r="N2249" s="14" t="s">
        <v>91</v>
      </c>
      <c r="O2249" s="86"/>
      <c r="P2249" s="92" t="str">
        <f>O2248</f>
        <v xml:space="preserve">  </v>
      </c>
    </row>
    <row r="2250" spans="2:16" ht="15.75" hidden="1" x14ac:dyDescent="0.25">
      <c r="B2250" s="74"/>
      <c r="C2250" s="133"/>
      <c r="D2250" s="133"/>
      <c r="E2250" s="133"/>
      <c r="F2250" s="133"/>
      <c r="H2250" s="77"/>
      <c r="J2250" s="86"/>
      <c r="K2250" s="86"/>
      <c r="M2250" s="77"/>
      <c r="O2250" s="86"/>
      <c r="P2250" s="92"/>
    </row>
    <row r="2251" spans="2:16" ht="15.75" hidden="1" x14ac:dyDescent="0.25">
      <c r="B2251" s="74"/>
      <c r="C2251" s="81"/>
      <c r="D2251" s="81"/>
      <c r="E2251" s="81"/>
      <c r="F2251" s="81"/>
      <c r="H2251" s="77"/>
      <c r="J2251" s="86"/>
      <c r="K2251" s="86"/>
      <c r="M2251" s="77"/>
      <c r="O2251" s="86"/>
      <c r="P2251" s="92"/>
    </row>
    <row r="2252" spans="2:16" ht="15.75" hidden="1" x14ac:dyDescent="0.25">
      <c r="B2252" s="70" t="str">
        <f>B2248</f>
        <v xml:space="preserve">  </v>
      </c>
      <c r="C2252" s="14" t="s">
        <v>106</v>
      </c>
      <c r="E2252" s="86" t="str">
        <f>IFERROR(VLOOKUP(B2252,Calculations!$G$10:$W$448,17,FALSE),0)</f>
        <v xml:space="preserve">  </v>
      </c>
      <c r="F2252" s="86"/>
      <c r="H2252" s="133" t="s">
        <v>34</v>
      </c>
      <c r="I2252" s="133"/>
      <c r="J2252" s="133"/>
      <c r="K2252" s="133"/>
      <c r="M2252" s="14" t="s">
        <v>105</v>
      </c>
      <c r="O2252" s="86" t="str">
        <f>E2252</f>
        <v xml:space="preserve">  </v>
      </c>
      <c r="P2252" s="92"/>
    </row>
    <row r="2253" spans="2:16" ht="15.75" hidden="1" x14ac:dyDescent="0.25">
      <c r="B2253" s="75"/>
      <c r="C2253" s="82"/>
      <c r="D2253" s="76" t="s">
        <v>31</v>
      </c>
      <c r="E2253" s="89"/>
      <c r="F2253" s="89" t="str">
        <f>E2252</f>
        <v xml:space="preserve">  </v>
      </c>
      <c r="G2253" s="76"/>
      <c r="H2253" s="134"/>
      <c r="I2253" s="134"/>
      <c r="J2253" s="134"/>
      <c r="K2253" s="134"/>
      <c r="L2253" s="76"/>
      <c r="M2253" s="82"/>
      <c r="N2253" s="76" t="s">
        <v>31</v>
      </c>
      <c r="O2253" s="89"/>
      <c r="P2253" s="90" t="str">
        <f>O2252</f>
        <v xml:space="preserve">  </v>
      </c>
    </row>
    <row r="2254" spans="2:16" ht="15.75" hidden="1" x14ac:dyDescent="0.25">
      <c r="B2254" s="60" t="str">
        <f>IFERROR(IF(EOMONTH(B2252,1)&gt;Questionnaire!$I$9,"  ",EOMONTH(B2252,1)),"  ")</f>
        <v xml:space="preserve">  </v>
      </c>
      <c r="C2254" s="61" t="s">
        <v>32</v>
      </c>
      <c r="D2254" s="61"/>
      <c r="E2254" s="84">
        <f>IFERROR(-VLOOKUP(B2254,Calculations!$G$10:$N$448,8,FALSE),0)</f>
        <v>0</v>
      </c>
      <c r="F2254" s="84"/>
      <c r="G2254" s="61"/>
      <c r="H2254" s="61" t="s">
        <v>102</v>
      </c>
      <c r="I2254" s="61"/>
      <c r="J2254" s="84">
        <f>K2256</f>
        <v>0</v>
      </c>
      <c r="K2254" s="84"/>
      <c r="L2254" s="61"/>
      <c r="M2254" s="61" t="s">
        <v>102</v>
      </c>
      <c r="N2254" s="68"/>
      <c r="O2254" s="84">
        <f>J2254</f>
        <v>0</v>
      </c>
      <c r="P2254" s="91"/>
    </row>
    <row r="2255" spans="2:16" ht="15.75" hidden="1" x14ac:dyDescent="0.25">
      <c r="B2255" s="74"/>
      <c r="C2255" s="14" t="s">
        <v>33</v>
      </c>
      <c r="E2255" s="86" t="str">
        <f>IFERROR(VLOOKUP(B2254,Calculations!$G$10:$M$448,7,FALSE),0)</f>
        <v xml:space="preserve">  </v>
      </c>
      <c r="F2255" s="86"/>
      <c r="H2255" s="14" t="s">
        <v>35</v>
      </c>
      <c r="J2255" s="86" t="str">
        <f>K2257</f>
        <v xml:space="preserve">  </v>
      </c>
      <c r="K2255" s="86"/>
      <c r="M2255" s="14" t="s">
        <v>94</v>
      </c>
      <c r="N2255" s="73"/>
      <c r="O2255" s="86" t="str">
        <f>J2255</f>
        <v xml:space="preserve">  </v>
      </c>
      <c r="P2255" s="92"/>
    </row>
    <row r="2256" spans="2:16" ht="15.75" hidden="1" x14ac:dyDescent="0.25">
      <c r="B2256" s="74"/>
      <c r="C2256" s="73"/>
      <c r="D2256" s="14" t="s">
        <v>31</v>
      </c>
      <c r="E2256" s="86"/>
      <c r="F2256" s="86">
        <f>IFERROR(E2254+E2255,0)</f>
        <v>0</v>
      </c>
      <c r="H2256" s="73"/>
      <c r="I2256" s="14" t="s">
        <v>32</v>
      </c>
      <c r="J2256" s="86"/>
      <c r="K2256" s="86">
        <f>E2254</f>
        <v>0</v>
      </c>
      <c r="M2256" s="72"/>
      <c r="N2256" s="14" t="s">
        <v>31</v>
      </c>
      <c r="O2256" s="86"/>
      <c r="P2256" s="92">
        <f>F2256</f>
        <v>0</v>
      </c>
    </row>
    <row r="2257" spans="2:16" ht="15.75" hidden="1" x14ac:dyDescent="0.25">
      <c r="B2257" s="74"/>
      <c r="C2257" s="73"/>
      <c r="E2257" s="86"/>
      <c r="F2257" s="86"/>
      <c r="H2257" s="73"/>
      <c r="I2257" s="14" t="s">
        <v>33</v>
      </c>
      <c r="J2257" s="86"/>
      <c r="K2257" s="86" t="str">
        <f>E2255</f>
        <v xml:space="preserve">  </v>
      </c>
      <c r="M2257" s="72"/>
      <c r="N2257" s="73"/>
      <c r="O2257" s="86"/>
      <c r="P2257" s="92"/>
    </row>
    <row r="2258" spans="2:16" ht="15.75" hidden="1" x14ac:dyDescent="0.25">
      <c r="B2258" s="74"/>
      <c r="C2258" s="73"/>
      <c r="E2258" s="86"/>
      <c r="F2258" s="86"/>
      <c r="H2258" s="73"/>
      <c r="J2258" s="86"/>
      <c r="K2258" s="86"/>
      <c r="M2258" s="72"/>
      <c r="N2258" s="73"/>
      <c r="O2258" s="86"/>
      <c r="P2258" s="92"/>
    </row>
    <row r="2259" spans="2:16" ht="15.75" hidden="1" x14ac:dyDescent="0.25">
      <c r="B2259" s="70" t="str">
        <f>B2254</f>
        <v xml:space="preserve">  </v>
      </c>
      <c r="C2259" s="133" t="s">
        <v>34</v>
      </c>
      <c r="D2259" s="133"/>
      <c r="E2259" s="133"/>
      <c r="F2259" s="133"/>
      <c r="H2259" s="14" t="s">
        <v>103</v>
      </c>
      <c r="J2259" s="86" t="str">
        <f>IFERROR(VLOOKUP(B2259,Calculations!$Z$10:$AB$448,3,FALSE),0)</f>
        <v xml:space="preserve">  </v>
      </c>
      <c r="K2259" s="86"/>
      <c r="M2259" s="14" t="s">
        <v>104</v>
      </c>
      <c r="O2259" s="86" t="str">
        <f>J2259</f>
        <v xml:space="preserve">  </v>
      </c>
      <c r="P2259" s="92"/>
    </row>
    <row r="2260" spans="2:16" ht="15.75" hidden="1" x14ac:dyDescent="0.25">
      <c r="B2260" s="74"/>
      <c r="C2260" s="133"/>
      <c r="D2260" s="133"/>
      <c r="E2260" s="133"/>
      <c r="F2260" s="133"/>
      <c r="H2260" s="77"/>
      <c r="I2260" s="14" t="s">
        <v>91</v>
      </c>
      <c r="J2260" s="86"/>
      <c r="K2260" s="86" t="str">
        <f>J2259</f>
        <v xml:space="preserve">  </v>
      </c>
      <c r="M2260" s="77"/>
      <c r="N2260" s="14" t="s">
        <v>91</v>
      </c>
      <c r="O2260" s="86"/>
      <c r="P2260" s="92" t="str">
        <f>O2259</f>
        <v xml:space="preserve">  </v>
      </c>
    </row>
    <row r="2261" spans="2:16" ht="15.75" hidden="1" x14ac:dyDescent="0.25">
      <c r="B2261" s="74"/>
      <c r="C2261" s="133"/>
      <c r="D2261" s="133"/>
      <c r="E2261" s="133"/>
      <c r="F2261" s="133"/>
      <c r="H2261" s="77"/>
      <c r="J2261" s="86"/>
      <c r="K2261" s="86"/>
      <c r="M2261" s="77"/>
      <c r="O2261" s="86"/>
      <c r="P2261" s="92"/>
    </row>
    <row r="2262" spans="2:16" ht="15.75" hidden="1" x14ac:dyDescent="0.25">
      <c r="B2262" s="74"/>
      <c r="C2262" s="81"/>
      <c r="D2262" s="81"/>
      <c r="E2262" s="81"/>
      <c r="F2262" s="81"/>
      <c r="H2262" s="77"/>
      <c r="J2262" s="86"/>
      <c r="K2262" s="86"/>
      <c r="M2262" s="77"/>
      <c r="O2262" s="86"/>
      <c r="P2262" s="92"/>
    </row>
    <row r="2263" spans="2:16" ht="15.75" hidden="1" x14ac:dyDescent="0.25">
      <c r="B2263" s="70" t="str">
        <f>B2259</f>
        <v xml:space="preserve">  </v>
      </c>
      <c r="C2263" s="14" t="s">
        <v>106</v>
      </c>
      <c r="E2263" s="86" t="str">
        <f>IFERROR(VLOOKUP(B2263,Calculations!$G$10:$W$448,17,FALSE),0)</f>
        <v xml:space="preserve">  </v>
      </c>
      <c r="F2263" s="86"/>
      <c r="H2263" s="133" t="s">
        <v>34</v>
      </c>
      <c r="I2263" s="133"/>
      <c r="J2263" s="133"/>
      <c r="K2263" s="133"/>
      <c r="M2263" s="14" t="s">
        <v>105</v>
      </c>
      <c r="O2263" s="86" t="str">
        <f>E2263</f>
        <v xml:space="preserve">  </v>
      </c>
      <c r="P2263" s="92"/>
    </row>
    <row r="2264" spans="2:16" ht="15.75" hidden="1" x14ac:dyDescent="0.25">
      <c r="B2264" s="75"/>
      <c r="C2264" s="82"/>
      <c r="D2264" s="76" t="s">
        <v>31</v>
      </c>
      <c r="E2264" s="89"/>
      <c r="F2264" s="89" t="str">
        <f>E2263</f>
        <v xml:space="preserve">  </v>
      </c>
      <c r="G2264" s="76"/>
      <c r="H2264" s="134"/>
      <c r="I2264" s="134"/>
      <c r="J2264" s="134"/>
      <c r="K2264" s="134"/>
      <c r="L2264" s="76"/>
      <c r="M2264" s="82"/>
      <c r="N2264" s="76" t="s">
        <v>31</v>
      </c>
      <c r="O2264" s="89"/>
      <c r="P2264" s="90" t="str">
        <f>O2263</f>
        <v xml:space="preserve">  </v>
      </c>
    </row>
    <row r="2265" spans="2:16" ht="15.75" hidden="1" x14ac:dyDescent="0.25">
      <c r="B2265" s="60" t="str">
        <f>IFERROR(IF(EOMONTH(B2263,1)&gt;Questionnaire!$I$9,"  ",EOMONTH(B2263,1)),"  ")</f>
        <v xml:space="preserve">  </v>
      </c>
      <c r="C2265" s="61" t="s">
        <v>32</v>
      </c>
      <c r="D2265" s="61"/>
      <c r="E2265" s="84">
        <f>IFERROR(-VLOOKUP(B2265,Calculations!$G$10:$N$448,8,FALSE),0)</f>
        <v>0</v>
      </c>
      <c r="F2265" s="84"/>
      <c r="G2265" s="61"/>
      <c r="H2265" s="61" t="s">
        <v>102</v>
      </c>
      <c r="I2265" s="61"/>
      <c r="J2265" s="84">
        <f>K2267</f>
        <v>0</v>
      </c>
      <c r="K2265" s="84"/>
      <c r="L2265" s="61"/>
      <c r="M2265" s="61" t="s">
        <v>102</v>
      </c>
      <c r="N2265" s="68"/>
      <c r="O2265" s="84">
        <f>J2265</f>
        <v>0</v>
      </c>
      <c r="P2265" s="91"/>
    </row>
    <row r="2266" spans="2:16" ht="15.75" hidden="1" x14ac:dyDescent="0.25">
      <c r="B2266" s="74"/>
      <c r="C2266" s="14" t="s">
        <v>33</v>
      </c>
      <c r="E2266" s="86" t="str">
        <f>IFERROR(VLOOKUP(B2265,Calculations!$G$10:$M$448,7,FALSE),0)</f>
        <v xml:space="preserve">  </v>
      </c>
      <c r="F2266" s="86"/>
      <c r="H2266" s="14" t="s">
        <v>35</v>
      </c>
      <c r="J2266" s="86" t="str">
        <f>K2268</f>
        <v xml:space="preserve">  </v>
      </c>
      <c r="K2266" s="86"/>
      <c r="M2266" s="14" t="s">
        <v>94</v>
      </c>
      <c r="N2266" s="73"/>
      <c r="O2266" s="86" t="str">
        <f>J2266</f>
        <v xml:space="preserve">  </v>
      </c>
      <c r="P2266" s="92"/>
    </row>
    <row r="2267" spans="2:16" ht="15.75" hidden="1" x14ac:dyDescent="0.25">
      <c r="B2267" s="74"/>
      <c r="C2267" s="73"/>
      <c r="D2267" s="14" t="s">
        <v>31</v>
      </c>
      <c r="E2267" s="86"/>
      <c r="F2267" s="86">
        <f>IFERROR(E2265+E2266,0)</f>
        <v>0</v>
      </c>
      <c r="H2267" s="73"/>
      <c r="I2267" s="14" t="s">
        <v>32</v>
      </c>
      <c r="J2267" s="86"/>
      <c r="K2267" s="86">
        <f>E2265</f>
        <v>0</v>
      </c>
      <c r="M2267" s="72"/>
      <c r="N2267" s="14" t="s">
        <v>31</v>
      </c>
      <c r="O2267" s="86"/>
      <c r="P2267" s="92">
        <f>F2267</f>
        <v>0</v>
      </c>
    </row>
    <row r="2268" spans="2:16" ht="15.75" hidden="1" x14ac:dyDescent="0.25">
      <c r="B2268" s="74"/>
      <c r="C2268" s="73"/>
      <c r="E2268" s="86"/>
      <c r="F2268" s="86"/>
      <c r="H2268" s="73"/>
      <c r="I2268" s="14" t="s">
        <v>33</v>
      </c>
      <c r="J2268" s="86"/>
      <c r="K2268" s="86" t="str">
        <f>E2266</f>
        <v xml:space="preserve">  </v>
      </c>
      <c r="M2268" s="72"/>
      <c r="N2268" s="73"/>
      <c r="O2268" s="86"/>
      <c r="P2268" s="92"/>
    </row>
    <row r="2269" spans="2:16" ht="15.75" hidden="1" x14ac:dyDescent="0.25">
      <c r="B2269" s="74"/>
      <c r="C2269" s="73"/>
      <c r="E2269" s="86"/>
      <c r="F2269" s="86"/>
      <c r="H2269" s="73"/>
      <c r="J2269" s="86"/>
      <c r="K2269" s="86"/>
      <c r="M2269" s="72"/>
      <c r="N2269" s="73"/>
      <c r="O2269" s="86"/>
      <c r="P2269" s="92"/>
    </row>
    <row r="2270" spans="2:16" ht="15.75" hidden="1" x14ac:dyDescent="0.25">
      <c r="B2270" s="70" t="str">
        <f>B2265</f>
        <v xml:space="preserve">  </v>
      </c>
      <c r="C2270" s="133" t="s">
        <v>34</v>
      </c>
      <c r="D2270" s="133"/>
      <c r="E2270" s="133"/>
      <c r="F2270" s="133"/>
      <c r="H2270" s="14" t="s">
        <v>103</v>
      </c>
      <c r="J2270" s="86" t="str">
        <f>IFERROR(VLOOKUP(B2270,Calculations!$Z$10:$AB$448,3,FALSE),0)</f>
        <v xml:space="preserve">  </v>
      </c>
      <c r="K2270" s="86"/>
      <c r="M2270" s="14" t="s">
        <v>104</v>
      </c>
      <c r="O2270" s="86" t="str">
        <f>J2270</f>
        <v xml:space="preserve">  </v>
      </c>
      <c r="P2270" s="92"/>
    </row>
    <row r="2271" spans="2:16" ht="15.75" hidden="1" x14ac:dyDescent="0.25">
      <c r="B2271" s="74"/>
      <c r="C2271" s="133"/>
      <c r="D2271" s="133"/>
      <c r="E2271" s="133"/>
      <c r="F2271" s="133"/>
      <c r="H2271" s="77"/>
      <c r="I2271" s="14" t="s">
        <v>91</v>
      </c>
      <c r="J2271" s="86"/>
      <c r="K2271" s="86" t="str">
        <f>J2270</f>
        <v xml:space="preserve">  </v>
      </c>
      <c r="M2271" s="77"/>
      <c r="N2271" s="14" t="s">
        <v>91</v>
      </c>
      <c r="O2271" s="86"/>
      <c r="P2271" s="92" t="str">
        <f>O2270</f>
        <v xml:space="preserve">  </v>
      </c>
    </row>
    <row r="2272" spans="2:16" ht="15.75" hidden="1" x14ac:dyDescent="0.25">
      <c r="B2272" s="74"/>
      <c r="C2272" s="133"/>
      <c r="D2272" s="133"/>
      <c r="E2272" s="133"/>
      <c r="F2272" s="133"/>
      <c r="H2272" s="77"/>
      <c r="J2272" s="86"/>
      <c r="K2272" s="86"/>
      <c r="M2272" s="77"/>
      <c r="O2272" s="86"/>
      <c r="P2272" s="92"/>
    </row>
    <row r="2273" spans="2:16" ht="15.75" hidden="1" x14ac:dyDescent="0.25">
      <c r="B2273" s="74"/>
      <c r="C2273" s="81"/>
      <c r="D2273" s="81"/>
      <c r="E2273" s="81"/>
      <c r="F2273" s="81"/>
      <c r="H2273" s="77"/>
      <c r="J2273" s="86"/>
      <c r="K2273" s="86"/>
      <c r="M2273" s="77"/>
      <c r="O2273" s="86"/>
      <c r="P2273" s="92"/>
    </row>
    <row r="2274" spans="2:16" ht="15.75" hidden="1" x14ac:dyDescent="0.25">
      <c r="B2274" s="70" t="str">
        <f>B2270</f>
        <v xml:space="preserve">  </v>
      </c>
      <c r="C2274" s="14" t="s">
        <v>106</v>
      </c>
      <c r="E2274" s="86" t="str">
        <f>IFERROR(VLOOKUP(B2274,Calculations!$G$10:$W$448,17,FALSE),0)</f>
        <v xml:space="preserve">  </v>
      </c>
      <c r="F2274" s="86"/>
      <c r="H2274" s="133" t="s">
        <v>34</v>
      </c>
      <c r="I2274" s="133"/>
      <c r="J2274" s="133"/>
      <c r="K2274" s="133"/>
      <c r="M2274" s="14" t="s">
        <v>105</v>
      </c>
      <c r="O2274" s="86" t="str">
        <f>E2274</f>
        <v xml:space="preserve">  </v>
      </c>
      <c r="P2274" s="92"/>
    </row>
    <row r="2275" spans="2:16" ht="15.75" hidden="1" x14ac:dyDescent="0.25">
      <c r="B2275" s="75"/>
      <c r="C2275" s="82"/>
      <c r="D2275" s="76" t="s">
        <v>31</v>
      </c>
      <c r="E2275" s="89"/>
      <c r="F2275" s="89" t="str">
        <f>E2274</f>
        <v xml:space="preserve">  </v>
      </c>
      <c r="G2275" s="76"/>
      <c r="H2275" s="134"/>
      <c r="I2275" s="134"/>
      <c r="J2275" s="134"/>
      <c r="K2275" s="134"/>
      <c r="L2275" s="76"/>
      <c r="M2275" s="82"/>
      <c r="N2275" s="76" t="s">
        <v>31</v>
      </c>
      <c r="O2275" s="89"/>
      <c r="P2275" s="90" t="str">
        <f>O2274</f>
        <v xml:space="preserve">  </v>
      </c>
    </row>
    <row r="2276" spans="2:16" ht="15.75" hidden="1" x14ac:dyDescent="0.25">
      <c r="B2276" s="60" t="str">
        <f>IFERROR(IF(EOMONTH(B2274,1)&gt;Questionnaire!$I$9,"  ",EOMONTH(B2274,1)),"  ")</f>
        <v xml:space="preserve">  </v>
      </c>
      <c r="C2276" s="61" t="s">
        <v>32</v>
      </c>
      <c r="D2276" s="61"/>
      <c r="E2276" s="84">
        <f>IFERROR(-VLOOKUP(B2276,Calculations!$G$10:$N$448,8,FALSE),0)</f>
        <v>0</v>
      </c>
      <c r="F2276" s="84"/>
      <c r="G2276" s="61"/>
      <c r="H2276" s="61" t="s">
        <v>102</v>
      </c>
      <c r="I2276" s="61"/>
      <c r="J2276" s="84">
        <f>K2278</f>
        <v>0</v>
      </c>
      <c r="K2276" s="84"/>
      <c r="L2276" s="61"/>
      <c r="M2276" s="61" t="s">
        <v>102</v>
      </c>
      <c r="N2276" s="68"/>
      <c r="O2276" s="84">
        <f>J2276</f>
        <v>0</v>
      </c>
      <c r="P2276" s="91"/>
    </row>
    <row r="2277" spans="2:16" ht="15.75" hidden="1" x14ac:dyDescent="0.25">
      <c r="B2277" s="74"/>
      <c r="C2277" s="14" t="s">
        <v>33</v>
      </c>
      <c r="E2277" s="86" t="str">
        <f>IFERROR(VLOOKUP(B2276,Calculations!$G$10:$M$448,7,FALSE),0)</f>
        <v xml:space="preserve">  </v>
      </c>
      <c r="F2277" s="86"/>
      <c r="H2277" s="14" t="s">
        <v>35</v>
      </c>
      <c r="J2277" s="86" t="str">
        <f>K2279</f>
        <v xml:space="preserve">  </v>
      </c>
      <c r="K2277" s="86"/>
      <c r="M2277" s="14" t="s">
        <v>94</v>
      </c>
      <c r="N2277" s="73"/>
      <c r="O2277" s="86" t="str">
        <f>J2277</f>
        <v xml:space="preserve">  </v>
      </c>
      <c r="P2277" s="92"/>
    </row>
    <row r="2278" spans="2:16" ht="15.75" hidden="1" x14ac:dyDescent="0.25">
      <c r="B2278" s="74"/>
      <c r="C2278" s="73"/>
      <c r="D2278" s="14" t="s">
        <v>31</v>
      </c>
      <c r="E2278" s="86"/>
      <c r="F2278" s="86">
        <f>IFERROR(E2276+E2277,0)</f>
        <v>0</v>
      </c>
      <c r="H2278" s="73"/>
      <c r="I2278" s="14" t="s">
        <v>32</v>
      </c>
      <c r="J2278" s="86"/>
      <c r="K2278" s="86">
        <f>E2276</f>
        <v>0</v>
      </c>
      <c r="M2278" s="72"/>
      <c r="N2278" s="14" t="s">
        <v>31</v>
      </c>
      <c r="O2278" s="86"/>
      <c r="P2278" s="92">
        <f>F2278</f>
        <v>0</v>
      </c>
    </row>
    <row r="2279" spans="2:16" ht="15.75" hidden="1" x14ac:dyDescent="0.25">
      <c r="B2279" s="74"/>
      <c r="C2279" s="73"/>
      <c r="E2279" s="86"/>
      <c r="F2279" s="86"/>
      <c r="H2279" s="73"/>
      <c r="I2279" s="14" t="s">
        <v>33</v>
      </c>
      <c r="J2279" s="86"/>
      <c r="K2279" s="86" t="str">
        <f>E2277</f>
        <v xml:space="preserve">  </v>
      </c>
      <c r="M2279" s="72"/>
      <c r="N2279" s="73"/>
      <c r="O2279" s="86"/>
      <c r="P2279" s="92"/>
    </row>
    <row r="2280" spans="2:16" ht="15.75" hidden="1" x14ac:dyDescent="0.25">
      <c r="B2280" s="74"/>
      <c r="C2280" s="73"/>
      <c r="E2280" s="86"/>
      <c r="F2280" s="86"/>
      <c r="H2280" s="73"/>
      <c r="J2280" s="86"/>
      <c r="K2280" s="86"/>
      <c r="M2280" s="72"/>
      <c r="N2280" s="73"/>
      <c r="O2280" s="86"/>
      <c r="P2280" s="92"/>
    </row>
    <row r="2281" spans="2:16" ht="15.75" hidden="1" x14ac:dyDescent="0.25">
      <c r="B2281" s="70" t="str">
        <f>B2276</f>
        <v xml:space="preserve">  </v>
      </c>
      <c r="C2281" s="133" t="s">
        <v>34</v>
      </c>
      <c r="D2281" s="133"/>
      <c r="E2281" s="133"/>
      <c r="F2281" s="133"/>
      <c r="H2281" s="14" t="s">
        <v>103</v>
      </c>
      <c r="J2281" s="86" t="str">
        <f>IFERROR(VLOOKUP(B2281,Calculations!$Z$10:$AB$448,3,FALSE),0)</f>
        <v xml:space="preserve">  </v>
      </c>
      <c r="K2281" s="86"/>
      <c r="M2281" s="14" t="s">
        <v>104</v>
      </c>
      <c r="O2281" s="86" t="str">
        <f>J2281</f>
        <v xml:space="preserve">  </v>
      </c>
      <c r="P2281" s="92"/>
    </row>
    <row r="2282" spans="2:16" ht="15.75" hidden="1" x14ac:dyDescent="0.25">
      <c r="B2282" s="74"/>
      <c r="C2282" s="133"/>
      <c r="D2282" s="133"/>
      <c r="E2282" s="133"/>
      <c r="F2282" s="133"/>
      <c r="H2282" s="77"/>
      <c r="I2282" s="14" t="s">
        <v>91</v>
      </c>
      <c r="J2282" s="86"/>
      <c r="K2282" s="86" t="str">
        <f>J2281</f>
        <v xml:space="preserve">  </v>
      </c>
      <c r="M2282" s="77"/>
      <c r="N2282" s="14" t="s">
        <v>91</v>
      </c>
      <c r="O2282" s="86"/>
      <c r="P2282" s="92" t="str">
        <f>O2281</f>
        <v xml:space="preserve">  </v>
      </c>
    </row>
    <row r="2283" spans="2:16" ht="15.75" hidden="1" x14ac:dyDescent="0.25">
      <c r="B2283" s="74"/>
      <c r="C2283" s="133"/>
      <c r="D2283" s="133"/>
      <c r="E2283" s="133"/>
      <c r="F2283" s="133"/>
      <c r="H2283" s="77"/>
      <c r="J2283" s="86"/>
      <c r="K2283" s="86"/>
      <c r="M2283" s="77"/>
      <c r="O2283" s="86"/>
      <c r="P2283" s="92"/>
    </row>
    <row r="2284" spans="2:16" ht="15.75" hidden="1" x14ac:dyDescent="0.25">
      <c r="B2284" s="74"/>
      <c r="C2284" s="81"/>
      <c r="D2284" s="81"/>
      <c r="E2284" s="81"/>
      <c r="F2284" s="81"/>
      <c r="H2284" s="77"/>
      <c r="J2284" s="86"/>
      <c r="K2284" s="86"/>
      <c r="M2284" s="77"/>
      <c r="O2284" s="86"/>
      <c r="P2284" s="92"/>
    </row>
    <row r="2285" spans="2:16" ht="15.75" hidden="1" x14ac:dyDescent="0.25">
      <c r="B2285" s="70" t="str">
        <f>B2281</f>
        <v xml:space="preserve">  </v>
      </c>
      <c r="C2285" s="14" t="s">
        <v>106</v>
      </c>
      <c r="E2285" s="86" t="str">
        <f>IFERROR(VLOOKUP(B2285,Calculations!$G$10:$W$448,17,FALSE),0)</f>
        <v xml:space="preserve">  </v>
      </c>
      <c r="F2285" s="86"/>
      <c r="H2285" s="133" t="s">
        <v>34</v>
      </c>
      <c r="I2285" s="133"/>
      <c r="J2285" s="133"/>
      <c r="K2285" s="133"/>
      <c r="M2285" s="14" t="s">
        <v>105</v>
      </c>
      <c r="O2285" s="86" t="str">
        <f>E2285</f>
        <v xml:space="preserve">  </v>
      </c>
      <c r="P2285" s="92"/>
    </row>
    <row r="2286" spans="2:16" ht="15.75" hidden="1" x14ac:dyDescent="0.25">
      <c r="B2286" s="75"/>
      <c r="C2286" s="82"/>
      <c r="D2286" s="76" t="s">
        <v>31</v>
      </c>
      <c r="E2286" s="89"/>
      <c r="F2286" s="89" t="str">
        <f>E2285</f>
        <v xml:space="preserve">  </v>
      </c>
      <c r="G2286" s="76"/>
      <c r="H2286" s="134"/>
      <c r="I2286" s="134"/>
      <c r="J2286" s="134"/>
      <c r="K2286" s="134"/>
      <c r="L2286" s="76"/>
      <c r="M2286" s="82"/>
      <c r="N2286" s="76" t="s">
        <v>31</v>
      </c>
      <c r="O2286" s="89"/>
      <c r="P2286" s="90" t="str">
        <f>O2285</f>
        <v xml:space="preserve">  </v>
      </c>
    </row>
    <row r="2287" spans="2:16" ht="15.75" hidden="1" x14ac:dyDescent="0.25">
      <c r="B2287" s="60" t="str">
        <f>IFERROR(IF(EOMONTH(B2285,1)&gt;Questionnaire!$I$9,"  ",EOMONTH(B2285,1)),"  ")</f>
        <v xml:space="preserve">  </v>
      </c>
      <c r="C2287" s="61" t="s">
        <v>32</v>
      </c>
      <c r="D2287" s="61"/>
      <c r="E2287" s="84">
        <f>IFERROR(-VLOOKUP(B2296,Calculations!$G$10:$N$448,8,FALSE),0)</f>
        <v>0</v>
      </c>
      <c r="F2287" s="84"/>
      <c r="G2287" s="61"/>
      <c r="H2287" s="61" t="s">
        <v>102</v>
      </c>
      <c r="I2287" s="61"/>
      <c r="J2287" s="84" t="str">
        <f>K2289</f>
        <v xml:space="preserve">  </v>
      </c>
      <c r="K2287" s="84"/>
      <c r="L2287" s="61"/>
      <c r="M2287" s="61" t="s">
        <v>102</v>
      </c>
      <c r="N2287" s="68"/>
      <c r="O2287" s="84">
        <f>J2296</f>
        <v>0</v>
      </c>
      <c r="P2287" s="91"/>
    </row>
    <row r="2288" spans="2:16" ht="15.75" hidden="1" x14ac:dyDescent="0.25">
      <c r="B2288" s="74"/>
      <c r="C2288" s="14" t="s">
        <v>33</v>
      </c>
      <c r="E2288" s="86" t="str">
        <f>IFERROR(VLOOKUP(B2296,Calculations!$G$10:$M$448,7,FALSE),0)</f>
        <v xml:space="preserve">  </v>
      </c>
      <c r="F2288" s="86"/>
      <c r="H2288" s="14" t="s">
        <v>35</v>
      </c>
      <c r="J2288" s="86" t="str">
        <f>K2290</f>
        <v xml:space="preserve">  </v>
      </c>
      <c r="K2288" s="86"/>
      <c r="M2288" s="14" t="s">
        <v>94</v>
      </c>
      <c r="N2288" s="73"/>
      <c r="O2288" s="86" t="str">
        <f>J2288</f>
        <v xml:space="preserve">  </v>
      </c>
      <c r="P2288" s="92"/>
    </row>
    <row r="2289" spans="2:16" ht="15.75" hidden="1" x14ac:dyDescent="0.25">
      <c r="B2289" s="74"/>
      <c r="C2289" s="73"/>
      <c r="D2289" s="14" t="s">
        <v>31</v>
      </c>
      <c r="E2289" s="86"/>
      <c r="F2289" s="86">
        <f>IFERROR(E2296+E2288,0)</f>
        <v>0</v>
      </c>
      <c r="H2289" s="73"/>
      <c r="I2289" s="14" t="s">
        <v>32</v>
      </c>
      <c r="J2289" s="86"/>
      <c r="K2289" s="86" t="str">
        <f>E2296</f>
        <v xml:space="preserve">  </v>
      </c>
      <c r="M2289" s="72"/>
      <c r="N2289" s="14" t="s">
        <v>31</v>
      </c>
      <c r="O2289" s="86"/>
      <c r="P2289" s="92">
        <f>F2289</f>
        <v>0</v>
      </c>
    </row>
    <row r="2290" spans="2:16" ht="15.75" hidden="1" x14ac:dyDescent="0.25">
      <c r="B2290" s="74"/>
      <c r="C2290" s="73"/>
      <c r="E2290" s="86"/>
      <c r="F2290" s="86"/>
      <c r="H2290" s="73"/>
      <c r="I2290" s="14" t="s">
        <v>33</v>
      </c>
      <c r="J2290" s="86"/>
      <c r="K2290" s="86" t="str">
        <f>E2288</f>
        <v xml:space="preserve">  </v>
      </c>
      <c r="M2290" s="72"/>
      <c r="N2290" s="73"/>
      <c r="O2290" s="86"/>
      <c r="P2290" s="92"/>
    </row>
    <row r="2291" spans="2:16" ht="15.75" hidden="1" x14ac:dyDescent="0.25">
      <c r="B2291" s="74"/>
      <c r="C2291" s="73"/>
      <c r="E2291" s="86"/>
      <c r="F2291" s="86"/>
      <c r="H2291" s="73"/>
      <c r="J2291" s="86"/>
      <c r="K2291" s="86"/>
      <c r="M2291" s="72"/>
      <c r="N2291" s="73"/>
      <c r="O2291" s="86"/>
      <c r="P2291" s="92"/>
    </row>
    <row r="2292" spans="2:16" ht="15.75" hidden="1" x14ac:dyDescent="0.25">
      <c r="B2292" s="70" t="str">
        <f>B2287</f>
        <v xml:space="preserve">  </v>
      </c>
      <c r="C2292" s="133" t="s">
        <v>34</v>
      </c>
      <c r="D2292" s="133"/>
      <c r="E2292" s="133"/>
      <c r="F2292" s="133"/>
      <c r="H2292" s="14" t="s">
        <v>103</v>
      </c>
      <c r="J2292" s="86" t="str">
        <f>IFERROR(VLOOKUP(B2292,Calculations!$Z$10:$AB$448,3,FALSE),0)</f>
        <v xml:space="preserve">  </v>
      </c>
      <c r="K2292" s="86"/>
      <c r="M2292" s="14" t="s">
        <v>104</v>
      </c>
      <c r="O2292" s="86" t="str">
        <f>J2292</f>
        <v xml:space="preserve">  </v>
      </c>
      <c r="P2292" s="92"/>
    </row>
    <row r="2293" spans="2:16" ht="15.75" hidden="1" x14ac:dyDescent="0.25">
      <c r="B2293" s="74"/>
      <c r="C2293" s="133"/>
      <c r="D2293" s="133"/>
      <c r="E2293" s="133"/>
      <c r="F2293" s="133"/>
      <c r="H2293" s="77"/>
      <c r="I2293" s="14" t="s">
        <v>91</v>
      </c>
      <c r="J2293" s="86"/>
      <c r="K2293" s="86" t="str">
        <f>J2292</f>
        <v xml:space="preserve">  </v>
      </c>
      <c r="M2293" s="77"/>
      <c r="N2293" s="14" t="s">
        <v>91</v>
      </c>
      <c r="O2293" s="86"/>
      <c r="P2293" s="92" t="str">
        <f>O2292</f>
        <v xml:space="preserve">  </v>
      </c>
    </row>
    <row r="2294" spans="2:16" ht="15.75" hidden="1" x14ac:dyDescent="0.25">
      <c r="B2294" s="74"/>
      <c r="C2294" s="133"/>
      <c r="D2294" s="133"/>
      <c r="E2294" s="133"/>
      <c r="F2294" s="133"/>
      <c r="H2294" s="77"/>
      <c r="J2294" s="86"/>
      <c r="K2294" s="86"/>
      <c r="M2294" s="77"/>
      <c r="O2294" s="86"/>
      <c r="P2294" s="92"/>
    </row>
    <row r="2295" spans="2:16" ht="15.75" hidden="1" x14ac:dyDescent="0.25">
      <c r="B2295" s="74"/>
      <c r="C2295" s="81"/>
      <c r="D2295" s="81"/>
      <c r="E2295" s="81"/>
      <c r="F2295" s="81"/>
      <c r="H2295" s="77"/>
      <c r="J2295" s="86"/>
      <c r="K2295" s="86"/>
      <c r="M2295" s="77"/>
      <c r="O2295" s="86"/>
      <c r="P2295" s="92"/>
    </row>
    <row r="2296" spans="2:16" ht="15.75" hidden="1" x14ac:dyDescent="0.25">
      <c r="B2296" s="70" t="str">
        <f>B2292</f>
        <v xml:space="preserve">  </v>
      </c>
      <c r="C2296" s="14" t="s">
        <v>106</v>
      </c>
      <c r="E2296" s="86" t="str">
        <f>IFERROR(VLOOKUP(B2296,Calculations!$G$10:$W$448,17,FALSE),0)</f>
        <v xml:space="preserve">  </v>
      </c>
      <c r="F2296" s="86"/>
      <c r="H2296" s="133" t="s">
        <v>34</v>
      </c>
      <c r="I2296" s="133"/>
      <c r="J2296" s="133"/>
      <c r="K2296" s="133"/>
      <c r="M2296" s="14" t="s">
        <v>105</v>
      </c>
      <c r="O2296" s="86" t="str">
        <f>E2296</f>
        <v xml:space="preserve">  </v>
      </c>
      <c r="P2296" s="92"/>
    </row>
    <row r="2297" spans="2:16" ht="15.75" hidden="1" x14ac:dyDescent="0.25">
      <c r="B2297" s="75"/>
      <c r="C2297" s="82"/>
      <c r="D2297" s="76" t="s">
        <v>31</v>
      </c>
      <c r="E2297" s="89"/>
      <c r="F2297" s="89" t="str">
        <f>E2296</f>
        <v xml:space="preserve">  </v>
      </c>
      <c r="G2297" s="76"/>
      <c r="H2297" s="134"/>
      <c r="I2297" s="134"/>
      <c r="J2297" s="134"/>
      <c r="K2297" s="134"/>
      <c r="L2297" s="76"/>
      <c r="M2297" s="82"/>
      <c r="N2297" s="76" t="s">
        <v>31</v>
      </c>
      <c r="O2297" s="89"/>
      <c r="P2297" s="90" t="str">
        <f>O2296</f>
        <v xml:space="preserve">  </v>
      </c>
    </row>
    <row r="2298" spans="2:16" ht="15.75" hidden="1" x14ac:dyDescent="0.25">
      <c r="B2298" s="60" t="str">
        <f>IFERROR(IF(EOMONTH(B2296,1)&gt;Questionnaire!$I$9,"  ",EOMONTH(B2296,1)),"  ")</f>
        <v xml:space="preserve">  </v>
      </c>
      <c r="C2298" s="61" t="s">
        <v>32</v>
      </c>
      <c r="D2298" s="61"/>
      <c r="E2298" s="84">
        <f>IFERROR(-VLOOKUP(B2298,Calculations!$G$10:$N$448,8,FALSE),0)</f>
        <v>0</v>
      </c>
      <c r="F2298" s="84"/>
      <c r="G2298" s="61"/>
      <c r="H2298" s="61" t="s">
        <v>102</v>
      </c>
      <c r="I2298" s="61"/>
      <c r="J2298" s="84">
        <f>K2300</f>
        <v>0</v>
      </c>
      <c r="K2298" s="84"/>
      <c r="L2298" s="61"/>
      <c r="M2298" s="61" t="s">
        <v>102</v>
      </c>
      <c r="N2298" s="68"/>
      <c r="O2298" s="84">
        <f>J2298</f>
        <v>0</v>
      </c>
      <c r="P2298" s="91"/>
    </row>
    <row r="2299" spans="2:16" ht="15.75" hidden="1" x14ac:dyDescent="0.25">
      <c r="B2299" s="74"/>
      <c r="C2299" s="14" t="s">
        <v>33</v>
      </c>
      <c r="E2299" s="86" t="str">
        <f>IFERROR(VLOOKUP(B2298,Calculations!$G$10:$M$448,7,FALSE),0)</f>
        <v xml:space="preserve">  </v>
      </c>
      <c r="F2299" s="86"/>
      <c r="H2299" s="14" t="s">
        <v>35</v>
      </c>
      <c r="J2299" s="86" t="str">
        <f>K2301</f>
        <v xml:space="preserve">  </v>
      </c>
      <c r="K2299" s="86"/>
      <c r="M2299" s="14" t="s">
        <v>94</v>
      </c>
      <c r="N2299" s="73"/>
      <c r="O2299" s="86" t="str">
        <f>J2299</f>
        <v xml:space="preserve">  </v>
      </c>
      <c r="P2299" s="92"/>
    </row>
    <row r="2300" spans="2:16" ht="15.75" hidden="1" x14ac:dyDescent="0.25">
      <c r="B2300" s="74"/>
      <c r="C2300" s="73"/>
      <c r="D2300" s="14" t="s">
        <v>31</v>
      </c>
      <c r="E2300" s="86"/>
      <c r="F2300" s="86">
        <f>IFERROR(E2298+E2299,0)</f>
        <v>0</v>
      </c>
      <c r="H2300" s="73"/>
      <c r="I2300" s="14" t="s">
        <v>32</v>
      </c>
      <c r="J2300" s="86"/>
      <c r="K2300" s="86">
        <f>E2298</f>
        <v>0</v>
      </c>
      <c r="M2300" s="72"/>
      <c r="N2300" s="14" t="s">
        <v>31</v>
      </c>
      <c r="O2300" s="86"/>
      <c r="P2300" s="92">
        <f>F2300</f>
        <v>0</v>
      </c>
    </row>
    <row r="2301" spans="2:16" ht="15.75" hidden="1" x14ac:dyDescent="0.25">
      <c r="B2301" s="74"/>
      <c r="C2301" s="73"/>
      <c r="E2301" s="86"/>
      <c r="F2301" s="86"/>
      <c r="H2301" s="73"/>
      <c r="I2301" s="14" t="s">
        <v>33</v>
      </c>
      <c r="J2301" s="86"/>
      <c r="K2301" s="86" t="str">
        <f>E2299</f>
        <v xml:space="preserve">  </v>
      </c>
      <c r="M2301" s="72"/>
      <c r="N2301" s="73"/>
      <c r="O2301" s="86"/>
      <c r="P2301" s="92"/>
    </row>
    <row r="2302" spans="2:16" ht="15.75" hidden="1" x14ac:dyDescent="0.25">
      <c r="B2302" s="74"/>
      <c r="C2302" s="73"/>
      <c r="E2302" s="86"/>
      <c r="F2302" s="86"/>
      <c r="H2302" s="73"/>
      <c r="J2302" s="86"/>
      <c r="K2302" s="86"/>
      <c r="M2302" s="72"/>
      <c r="N2302" s="73"/>
      <c r="O2302" s="86"/>
      <c r="P2302" s="92"/>
    </row>
    <row r="2303" spans="2:16" ht="15.75" hidden="1" x14ac:dyDescent="0.25">
      <c r="B2303" s="70" t="str">
        <f>B2298</f>
        <v xml:space="preserve">  </v>
      </c>
      <c r="C2303" s="133" t="s">
        <v>34</v>
      </c>
      <c r="D2303" s="133"/>
      <c r="E2303" s="133"/>
      <c r="F2303" s="133"/>
      <c r="H2303" s="14" t="s">
        <v>103</v>
      </c>
      <c r="J2303" s="86" t="str">
        <f>IFERROR(VLOOKUP(B2303,Calculations!$Z$10:$AB$448,3,FALSE),0)</f>
        <v xml:space="preserve">  </v>
      </c>
      <c r="K2303" s="86"/>
      <c r="M2303" s="14" t="s">
        <v>104</v>
      </c>
      <c r="O2303" s="86" t="str">
        <f>J2303</f>
        <v xml:space="preserve">  </v>
      </c>
      <c r="P2303" s="92"/>
    </row>
    <row r="2304" spans="2:16" ht="15.75" hidden="1" x14ac:dyDescent="0.25">
      <c r="B2304" s="74"/>
      <c r="C2304" s="133"/>
      <c r="D2304" s="133"/>
      <c r="E2304" s="133"/>
      <c r="F2304" s="133"/>
      <c r="H2304" s="77"/>
      <c r="I2304" s="14" t="s">
        <v>91</v>
      </c>
      <c r="J2304" s="86"/>
      <c r="K2304" s="86" t="str">
        <f>J2303</f>
        <v xml:space="preserve">  </v>
      </c>
      <c r="M2304" s="77"/>
      <c r="N2304" s="14" t="s">
        <v>91</v>
      </c>
      <c r="O2304" s="86"/>
      <c r="P2304" s="92" t="str">
        <f>O2303</f>
        <v xml:space="preserve">  </v>
      </c>
    </row>
    <row r="2305" spans="2:16" ht="15.75" hidden="1" x14ac:dyDescent="0.25">
      <c r="B2305" s="74"/>
      <c r="C2305" s="133"/>
      <c r="D2305" s="133"/>
      <c r="E2305" s="133"/>
      <c r="F2305" s="133"/>
      <c r="H2305" s="77"/>
      <c r="J2305" s="86"/>
      <c r="K2305" s="86"/>
      <c r="M2305" s="77"/>
      <c r="O2305" s="86"/>
      <c r="P2305" s="92"/>
    </row>
    <row r="2306" spans="2:16" ht="15.75" hidden="1" x14ac:dyDescent="0.25">
      <c r="B2306" s="74"/>
      <c r="C2306" s="81"/>
      <c r="D2306" s="81"/>
      <c r="E2306" s="81"/>
      <c r="F2306" s="81"/>
      <c r="H2306" s="77"/>
      <c r="J2306" s="86"/>
      <c r="K2306" s="86"/>
      <c r="M2306" s="77"/>
      <c r="O2306" s="86"/>
      <c r="P2306" s="92"/>
    </row>
    <row r="2307" spans="2:16" ht="15.75" hidden="1" x14ac:dyDescent="0.25">
      <c r="B2307" s="70" t="str">
        <f>B2303</f>
        <v xml:space="preserve">  </v>
      </c>
      <c r="C2307" s="14" t="s">
        <v>106</v>
      </c>
      <c r="E2307" s="86" t="str">
        <f>IFERROR(VLOOKUP(B2307,Calculations!$G$10:$W$448,17,FALSE),0)</f>
        <v xml:space="preserve">  </v>
      </c>
      <c r="F2307" s="86"/>
      <c r="H2307" s="133" t="s">
        <v>34</v>
      </c>
      <c r="I2307" s="133"/>
      <c r="J2307" s="133"/>
      <c r="K2307" s="133"/>
      <c r="M2307" s="14" t="s">
        <v>105</v>
      </c>
      <c r="O2307" s="86" t="str">
        <f>E2307</f>
        <v xml:space="preserve">  </v>
      </c>
      <c r="P2307" s="92"/>
    </row>
    <row r="2308" spans="2:16" ht="15.75" hidden="1" x14ac:dyDescent="0.25">
      <c r="B2308" s="75"/>
      <c r="C2308" s="82"/>
      <c r="D2308" s="76" t="s">
        <v>31</v>
      </c>
      <c r="E2308" s="89"/>
      <c r="F2308" s="89" t="str">
        <f>E2307</f>
        <v xml:space="preserve">  </v>
      </c>
      <c r="G2308" s="76"/>
      <c r="H2308" s="134"/>
      <c r="I2308" s="134"/>
      <c r="J2308" s="134"/>
      <c r="K2308" s="134"/>
      <c r="L2308" s="76"/>
      <c r="M2308" s="82"/>
      <c r="N2308" s="76" t="s">
        <v>31</v>
      </c>
      <c r="O2308" s="89"/>
      <c r="P2308" s="90" t="str">
        <f>O2307</f>
        <v xml:space="preserve">  </v>
      </c>
    </row>
    <row r="2309" spans="2:16" ht="15.75" hidden="1" x14ac:dyDescent="0.25">
      <c r="B2309" s="60" t="str">
        <f>IFERROR(IF(EOMONTH(B2307,1)&gt;Questionnaire!$I$9,"  ",EOMONTH(B2307,1)),"  ")</f>
        <v xml:space="preserve">  </v>
      </c>
      <c r="C2309" s="61" t="s">
        <v>32</v>
      </c>
      <c r="D2309" s="61"/>
      <c r="E2309" s="84">
        <f>IFERROR(-VLOOKUP(B2309,Calculations!$G$10:$N$448,8,FALSE),0)</f>
        <v>0</v>
      </c>
      <c r="F2309" s="84"/>
      <c r="G2309" s="61"/>
      <c r="H2309" s="61" t="s">
        <v>102</v>
      </c>
      <c r="I2309" s="61"/>
      <c r="J2309" s="84">
        <f>K2311</f>
        <v>0</v>
      </c>
      <c r="K2309" s="84"/>
      <c r="L2309" s="61"/>
      <c r="M2309" s="61" t="s">
        <v>102</v>
      </c>
      <c r="N2309" s="68"/>
      <c r="O2309" s="84">
        <f>J2309</f>
        <v>0</v>
      </c>
      <c r="P2309" s="91"/>
    </row>
    <row r="2310" spans="2:16" ht="15.75" hidden="1" x14ac:dyDescent="0.25">
      <c r="B2310" s="74"/>
      <c r="C2310" s="14" t="s">
        <v>33</v>
      </c>
      <c r="E2310" s="86" t="str">
        <f>IFERROR(VLOOKUP(B2309,Calculations!$G$10:$M$448,7,FALSE),0)</f>
        <v xml:space="preserve">  </v>
      </c>
      <c r="F2310" s="86"/>
      <c r="H2310" s="14" t="s">
        <v>35</v>
      </c>
      <c r="J2310" s="86" t="str">
        <f>K2312</f>
        <v xml:space="preserve">  </v>
      </c>
      <c r="K2310" s="86"/>
      <c r="M2310" s="14" t="s">
        <v>94</v>
      </c>
      <c r="N2310" s="73"/>
      <c r="O2310" s="86" t="str">
        <f>J2310</f>
        <v xml:space="preserve">  </v>
      </c>
      <c r="P2310" s="92"/>
    </row>
    <row r="2311" spans="2:16" ht="15.75" hidden="1" x14ac:dyDescent="0.25">
      <c r="B2311" s="74"/>
      <c r="C2311" s="73"/>
      <c r="D2311" s="14" t="s">
        <v>31</v>
      </c>
      <c r="E2311" s="86"/>
      <c r="F2311" s="86">
        <f>IFERROR(E2309+E2310,0)</f>
        <v>0</v>
      </c>
      <c r="H2311" s="73"/>
      <c r="I2311" s="14" t="s">
        <v>32</v>
      </c>
      <c r="J2311" s="86"/>
      <c r="K2311" s="86">
        <f>E2309</f>
        <v>0</v>
      </c>
      <c r="M2311" s="72"/>
      <c r="N2311" s="14" t="s">
        <v>31</v>
      </c>
      <c r="O2311" s="86"/>
      <c r="P2311" s="92">
        <f>F2311</f>
        <v>0</v>
      </c>
    </row>
    <row r="2312" spans="2:16" ht="15.75" hidden="1" x14ac:dyDescent="0.25">
      <c r="B2312" s="74"/>
      <c r="C2312" s="73"/>
      <c r="E2312" s="86"/>
      <c r="F2312" s="86"/>
      <c r="H2312" s="73"/>
      <c r="I2312" s="14" t="s">
        <v>33</v>
      </c>
      <c r="J2312" s="86"/>
      <c r="K2312" s="86" t="str">
        <f>E2310</f>
        <v xml:space="preserve">  </v>
      </c>
      <c r="M2312" s="72"/>
      <c r="N2312" s="73"/>
      <c r="O2312" s="86"/>
      <c r="P2312" s="92"/>
    </row>
    <row r="2313" spans="2:16" ht="15.75" hidden="1" x14ac:dyDescent="0.25">
      <c r="B2313" s="74"/>
      <c r="C2313" s="73"/>
      <c r="E2313" s="86"/>
      <c r="F2313" s="86"/>
      <c r="H2313" s="73"/>
      <c r="J2313" s="86"/>
      <c r="K2313" s="86"/>
      <c r="M2313" s="72"/>
      <c r="N2313" s="73"/>
      <c r="O2313" s="86"/>
      <c r="P2313" s="92"/>
    </row>
    <row r="2314" spans="2:16" ht="15.75" hidden="1" x14ac:dyDescent="0.25">
      <c r="B2314" s="70" t="str">
        <f>B2309</f>
        <v xml:space="preserve">  </v>
      </c>
      <c r="C2314" s="133" t="s">
        <v>34</v>
      </c>
      <c r="D2314" s="133"/>
      <c r="E2314" s="133"/>
      <c r="F2314" s="133"/>
      <c r="H2314" s="14" t="s">
        <v>103</v>
      </c>
      <c r="J2314" s="86" t="str">
        <f>IFERROR(VLOOKUP(B2314,Calculations!$Z$10:$AB$448,3,FALSE),0)</f>
        <v xml:space="preserve">  </v>
      </c>
      <c r="K2314" s="86"/>
      <c r="M2314" s="14" t="s">
        <v>104</v>
      </c>
      <c r="O2314" s="86" t="str">
        <f>J2314</f>
        <v xml:space="preserve">  </v>
      </c>
      <c r="P2314" s="92"/>
    </row>
    <row r="2315" spans="2:16" ht="15.75" hidden="1" x14ac:dyDescent="0.25">
      <c r="B2315" s="74"/>
      <c r="C2315" s="133"/>
      <c r="D2315" s="133"/>
      <c r="E2315" s="133"/>
      <c r="F2315" s="133"/>
      <c r="H2315" s="77"/>
      <c r="I2315" s="14" t="s">
        <v>91</v>
      </c>
      <c r="J2315" s="86"/>
      <c r="K2315" s="86" t="str">
        <f>J2314</f>
        <v xml:space="preserve">  </v>
      </c>
      <c r="M2315" s="77"/>
      <c r="N2315" s="14" t="s">
        <v>91</v>
      </c>
      <c r="O2315" s="86"/>
      <c r="P2315" s="92" t="str">
        <f>O2314</f>
        <v xml:space="preserve">  </v>
      </c>
    </row>
    <row r="2316" spans="2:16" ht="15.75" hidden="1" x14ac:dyDescent="0.25">
      <c r="B2316" s="74"/>
      <c r="C2316" s="133"/>
      <c r="D2316" s="133"/>
      <c r="E2316" s="133"/>
      <c r="F2316" s="133"/>
      <c r="H2316" s="77"/>
      <c r="J2316" s="86"/>
      <c r="K2316" s="86"/>
      <c r="M2316" s="77"/>
      <c r="O2316" s="86"/>
      <c r="P2316" s="92"/>
    </row>
    <row r="2317" spans="2:16" ht="15.75" hidden="1" x14ac:dyDescent="0.25">
      <c r="B2317" s="74"/>
      <c r="C2317" s="81"/>
      <c r="D2317" s="81"/>
      <c r="E2317" s="81"/>
      <c r="F2317" s="81"/>
      <c r="H2317" s="77"/>
      <c r="J2317" s="86"/>
      <c r="K2317" s="86"/>
      <c r="M2317" s="77"/>
      <c r="O2317" s="86"/>
      <c r="P2317" s="92"/>
    </row>
    <row r="2318" spans="2:16" ht="15.75" hidden="1" x14ac:dyDescent="0.25">
      <c r="B2318" s="70" t="str">
        <f>B2314</f>
        <v xml:space="preserve">  </v>
      </c>
      <c r="C2318" s="14" t="s">
        <v>106</v>
      </c>
      <c r="E2318" s="86" t="str">
        <f>IFERROR(VLOOKUP(B2318,Calculations!$G$10:$W$448,17,FALSE),0)</f>
        <v xml:space="preserve">  </v>
      </c>
      <c r="F2318" s="86"/>
      <c r="H2318" s="133" t="s">
        <v>34</v>
      </c>
      <c r="I2318" s="133"/>
      <c r="J2318" s="133"/>
      <c r="K2318" s="133"/>
      <c r="M2318" s="14" t="s">
        <v>105</v>
      </c>
      <c r="O2318" s="86" t="str">
        <f>E2318</f>
        <v xml:space="preserve">  </v>
      </c>
      <c r="P2318" s="92"/>
    </row>
    <row r="2319" spans="2:16" ht="15.75" hidden="1" x14ac:dyDescent="0.25">
      <c r="B2319" s="75"/>
      <c r="C2319" s="82"/>
      <c r="D2319" s="76" t="s">
        <v>31</v>
      </c>
      <c r="E2319" s="89"/>
      <c r="F2319" s="89" t="str">
        <f>E2318</f>
        <v xml:space="preserve">  </v>
      </c>
      <c r="G2319" s="76"/>
      <c r="H2319" s="134"/>
      <c r="I2319" s="134"/>
      <c r="J2319" s="134"/>
      <c r="K2319" s="134"/>
      <c r="L2319" s="76"/>
      <c r="M2319" s="82"/>
      <c r="N2319" s="76" t="s">
        <v>31</v>
      </c>
      <c r="O2319" s="89"/>
      <c r="P2319" s="90" t="str">
        <f>O2318</f>
        <v xml:space="preserve">  </v>
      </c>
    </row>
    <row r="2320" spans="2:16" ht="15.75" hidden="1" x14ac:dyDescent="0.25">
      <c r="B2320" s="60" t="str">
        <f>IFERROR(IF(EOMONTH(B2318,1)&gt;Questionnaire!$I$9,"  ",EOMONTH(B2318,1)),"  ")</f>
        <v xml:space="preserve">  </v>
      </c>
      <c r="C2320" s="61" t="s">
        <v>32</v>
      </c>
      <c r="D2320" s="61"/>
      <c r="E2320" s="84">
        <f>IFERROR(-VLOOKUP(B2320,Calculations!$G$10:$N$448,8,FALSE),0)</f>
        <v>0</v>
      </c>
      <c r="F2320" s="84"/>
      <c r="G2320" s="61"/>
      <c r="H2320" s="61" t="s">
        <v>102</v>
      </c>
      <c r="I2320" s="61"/>
      <c r="J2320" s="84">
        <f>K2322</f>
        <v>0</v>
      </c>
      <c r="K2320" s="84"/>
      <c r="L2320" s="61"/>
      <c r="M2320" s="61" t="s">
        <v>102</v>
      </c>
      <c r="N2320" s="68"/>
      <c r="O2320" s="84">
        <f>J2320</f>
        <v>0</v>
      </c>
      <c r="P2320" s="91"/>
    </row>
    <row r="2321" spans="2:16" ht="15.75" hidden="1" x14ac:dyDescent="0.25">
      <c r="B2321" s="74"/>
      <c r="C2321" s="14" t="s">
        <v>33</v>
      </c>
      <c r="E2321" s="86" t="str">
        <f>IFERROR(VLOOKUP(B2320,Calculations!$G$10:$M$448,7,FALSE),0)</f>
        <v xml:space="preserve">  </v>
      </c>
      <c r="F2321" s="86"/>
      <c r="H2321" s="14" t="s">
        <v>35</v>
      </c>
      <c r="J2321" s="86" t="str">
        <f>K2323</f>
        <v xml:space="preserve">  </v>
      </c>
      <c r="K2321" s="86"/>
      <c r="M2321" s="14" t="s">
        <v>94</v>
      </c>
      <c r="N2321" s="73"/>
      <c r="O2321" s="86" t="str">
        <f>J2321</f>
        <v xml:space="preserve">  </v>
      </c>
      <c r="P2321" s="92"/>
    </row>
    <row r="2322" spans="2:16" ht="15.75" hidden="1" x14ac:dyDescent="0.25">
      <c r="B2322" s="74"/>
      <c r="C2322" s="73"/>
      <c r="D2322" s="14" t="s">
        <v>31</v>
      </c>
      <c r="E2322" s="86"/>
      <c r="F2322" s="86">
        <f>IFERROR(E2320+E2321,0)</f>
        <v>0</v>
      </c>
      <c r="H2322" s="73"/>
      <c r="I2322" s="14" t="s">
        <v>32</v>
      </c>
      <c r="J2322" s="86"/>
      <c r="K2322" s="86">
        <f>E2320</f>
        <v>0</v>
      </c>
      <c r="M2322" s="72"/>
      <c r="N2322" s="14" t="s">
        <v>31</v>
      </c>
      <c r="O2322" s="86"/>
      <c r="P2322" s="92">
        <f>F2322</f>
        <v>0</v>
      </c>
    </row>
    <row r="2323" spans="2:16" ht="15.75" hidden="1" x14ac:dyDescent="0.25">
      <c r="B2323" s="74"/>
      <c r="C2323" s="73"/>
      <c r="E2323" s="86"/>
      <c r="F2323" s="86"/>
      <c r="H2323" s="73"/>
      <c r="I2323" s="14" t="s">
        <v>33</v>
      </c>
      <c r="J2323" s="86"/>
      <c r="K2323" s="86" t="str">
        <f>E2321</f>
        <v xml:space="preserve">  </v>
      </c>
      <c r="M2323" s="72"/>
      <c r="N2323" s="73"/>
      <c r="O2323" s="86"/>
      <c r="P2323" s="92"/>
    </row>
    <row r="2324" spans="2:16" ht="15.75" hidden="1" x14ac:dyDescent="0.25">
      <c r="B2324" s="74"/>
      <c r="C2324" s="73"/>
      <c r="E2324" s="86"/>
      <c r="F2324" s="86"/>
      <c r="H2324" s="73"/>
      <c r="J2324" s="86"/>
      <c r="K2324" s="86"/>
      <c r="M2324" s="72"/>
      <c r="N2324" s="73"/>
      <c r="O2324" s="86"/>
      <c r="P2324" s="92"/>
    </row>
    <row r="2325" spans="2:16" ht="15.75" hidden="1" x14ac:dyDescent="0.25">
      <c r="B2325" s="70" t="str">
        <f>B2320</f>
        <v xml:space="preserve">  </v>
      </c>
      <c r="C2325" s="133" t="s">
        <v>34</v>
      </c>
      <c r="D2325" s="133"/>
      <c r="E2325" s="133"/>
      <c r="F2325" s="133"/>
      <c r="H2325" s="14" t="s">
        <v>103</v>
      </c>
      <c r="J2325" s="86" t="str">
        <f>IFERROR(VLOOKUP(B2325,Calculations!$Z$10:$AB$448,3,FALSE),0)</f>
        <v xml:space="preserve">  </v>
      </c>
      <c r="K2325" s="86"/>
      <c r="M2325" s="14" t="s">
        <v>104</v>
      </c>
      <c r="O2325" s="86" t="str">
        <f>J2325</f>
        <v xml:space="preserve">  </v>
      </c>
      <c r="P2325" s="92"/>
    </row>
    <row r="2326" spans="2:16" ht="15.75" hidden="1" x14ac:dyDescent="0.25">
      <c r="B2326" s="74"/>
      <c r="C2326" s="133"/>
      <c r="D2326" s="133"/>
      <c r="E2326" s="133"/>
      <c r="F2326" s="133"/>
      <c r="H2326" s="77"/>
      <c r="I2326" s="14" t="s">
        <v>91</v>
      </c>
      <c r="J2326" s="86"/>
      <c r="K2326" s="86" t="str">
        <f>J2325</f>
        <v xml:space="preserve">  </v>
      </c>
      <c r="M2326" s="77"/>
      <c r="N2326" s="14" t="s">
        <v>91</v>
      </c>
      <c r="O2326" s="86"/>
      <c r="P2326" s="92" t="str">
        <f>O2325</f>
        <v xml:space="preserve">  </v>
      </c>
    </row>
    <row r="2327" spans="2:16" ht="15.75" hidden="1" x14ac:dyDescent="0.25">
      <c r="B2327" s="74"/>
      <c r="C2327" s="133"/>
      <c r="D2327" s="133"/>
      <c r="E2327" s="133"/>
      <c r="F2327" s="133"/>
      <c r="H2327" s="77"/>
      <c r="J2327" s="86"/>
      <c r="K2327" s="86"/>
      <c r="M2327" s="77"/>
      <c r="O2327" s="86"/>
      <c r="P2327" s="92"/>
    </row>
    <row r="2328" spans="2:16" ht="15.75" hidden="1" x14ac:dyDescent="0.25">
      <c r="B2328" s="74"/>
      <c r="C2328" s="81"/>
      <c r="D2328" s="81"/>
      <c r="E2328" s="81"/>
      <c r="F2328" s="81"/>
      <c r="H2328" s="77"/>
      <c r="J2328" s="86"/>
      <c r="K2328" s="86"/>
      <c r="M2328" s="77"/>
      <c r="O2328" s="86"/>
      <c r="P2328" s="92"/>
    </row>
    <row r="2329" spans="2:16" ht="15.75" hidden="1" x14ac:dyDescent="0.25">
      <c r="B2329" s="70" t="str">
        <f>B2325</f>
        <v xml:space="preserve">  </v>
      </c>
      <c r="C2329" s="14" t="s">
        <v>106</v>
      </c>
      <c r="E2329" s="86" t="str">
        <f>IFERROR(VLOOKUP(B2329,Calculations!$G$10:$W$448,17,FALSE),0)</f>
        <v xml:space="preserve">  </v>
      </c>
      <c r="F2329" s="86"/>
      <c r="H2329" s="133" t="s">
        <v>34</v>
      </c>
      <c r="I2329" s="133"/>
      <c r="J2329" s="133"/>
      <c r="K2329" s="133"/>
      <c r="M2329" s="14" t="s">
        <v>105</v>
      </c>
      <c r="O2329" s="86" t="str">
        <f>E2329</f>
        <v xml:space="preserve">  </v>
      </c>
      <c r="P2329" s="92"/>
    </row>
    <row r="2330" spans="2:16" ht="15.75" hidden="1" x14ac:dyDescent="0.25">
      <c r="B2330" s="75"/>
      <c r="C2330" s="82"/>
      <c r="D2330" s="76" t="s">
        <v>31</v>
      </c>
      <c r="E2330" s="89"/>
      <c r="F2330" s="89" t="str">
        <f>E2329</f>
        <v xml:space="preserve">  </v>
      </c>
      <c r="G2330" s="76"/>
      <c r="H2330" s="134"/>
      <c r="I2330" s="134"/>
      <c r="J2330" s="134"/>
      <c r="K2330" s="134"/>
      <c r="L2330" s="76"/>
      <c r="M2330" s="82"/>
      <c r="N2330" s="76" t="s">
        <v>31</v>
      </c>
      <c r="O2330" s="89"/>
      <c r="P2330" s="90" t="str">
        <f>O2329</f>
        <v xml:space="preserve">  </v>
      </c>
    </row>
    <row r="2331" spans="2:16" ht="15.75" hidden="1" x14ac:dyDescent="0.25">
      <c r="B2331" s="60" t="str">
        <f>IFERROR(IF(EOMONTH(B2329,1)&gt;Questionnaire!$I$9,"  ",EOMONTH(B2329,1)),"  ")</f>
        <v xml:space="preserve">  </v>
      </c>
      <c r="C2331" s="61" t="s">
        <v>32</v>
      </c>
      <c r="D2331" s="61"/>
      <c r="E2331" s="84">
        <f>IFERROR(-VLOOKUP(B2331,Calculations!$G$10:$N$448,8,FALSE),0)</f>
        <v>0</v>
      </c>
      <c r="F2331" s="84"/>
      <c r="G2331" s="61"/>
      <c r="H2331" s="61" t="s">
        <v>102</v>
      </c>
      <c r="I2331" s="61"/>
      <c r="J2331" s="84">
        <f>K2333</f>
        <v>0</v>
      </c>
      <c r="K2331" s="84"/>
      <c r="L2331" s="61"/>
      <c r="M2331" s="61" t="s">
        <v>102</v>
      </c>
      <c r="N2331" s="68"/>
      <c r="O2331" s="84">
        <f>J2331</f>
        <v>0</v>
      </c>
      <c r="P2331" s="91"/>
    </row>
    <row r="2332" spans="2:16" ht="15.75" hidden="1" x14ac:dyDescent="0.25">
      <c r="B2332" s="74"/>
      <c r="C2332" s="14" t="s">
        <v>33</v>
      </c>
      <c r="E2332" s="86" t="str">
        <f>IFERROR(VLOOKUP(B2331,Calculations!$G$10:$M$448,7,FALSE),0)</f>
        <v xml:space="preserve">  </v>
      </c>
      <c r="F2332" s="86"/>
      <c r="H2332" s="14" t="s">
        <v>35</v>
      </c>
      <c r="J2332" s="86" t="str">
        <f>K2334</f>
        <v xml:space="preserve">  </v>
      </c>
      <c r="K2332" s="86"/>
      <c r="M2332" s="14" t="s">
        <v>94</v>
      </c>
      <c r="N2332" s="73"/>
      <c r="O2332" s="86" t="str">
        <f>J2332</f>
        <v xml:space="preserve">  </v>
      </c>
      <c r="P2332" s="92"/>
    </row>
    <row r="2333" spans="2:16" ht="15.75" hidden="1" x14ac:dyDescent="0.25">
      <c r="B2333" s="74"/>
      <c r="C2333" s="73"/>
      <c r="D2333" s="14" t="s">
        <v>31</v>
      </c>
      <c r="E2333" s="86"/>
      <c r="F2333" s="86">
        <f>IFERROR(E2331+E2332,0)</f>
        <v>0</v>
      </c>
      <c r="H2333" s="73"/>
      <c r="I2333" s="14" t="s">
        <v>32</v>
      </c>
      <c r="J2333" s="86"/>
      <c r="K2333" s="86">
        <f>E2331</f>
        <v>0</v>
      </c>
      <c r="M2333" s="72"/>
      <c r="N2333" s="14" t="s">
        <v>31</v>
      </c>
      <c r="O2333" s="86"/>
      <c r="P2333" s="92">
        <f>F2333</f>
        <v>0</v>
      </c>
    </row>
    <row r="2334" spans="2:16" ht="15.75" hidden="1" x14ac:dyDescent="0.25">
      <c r="B2334" s="74"/>
      <c r="C2334" s="73"/>
      <c r="E2334" s="86"/>
      <c r="F2334" s="86"/>
      <c r="H2334" s="73"/>
      <c r="I2334" s="14" t="s">
        <v>33</v>
      </c>
      <c r="J2334" s="86"/>
      <c r="K2334" s="86" t="str">
        <f>E2332</f>
        <v xml:space="preserve">  </v>
      </c>
      <c r="M2334" s="72"/>
      <c r="N2334" s="73"/>
      <c r="O2334" s="86"/>
      <c r="P2334" s="92"/>
    </row>
    <row r="2335" spans="2:16" ht="15.75" hidden="1" x14ac:dyDescent="0.25">
      <c r="B2335" s="74"/>
      <c r="C2335" s="73"/>
      <c r="E2335" s="86"/>
      <c r="F2335" s="86"/>
      <c r="H2335" s="73"/>
      <c r="J2335" s="86"/>
      <c r="K2335" s="86"/>
      <c r="M2335" s="72"/>
      <c r="N2335" s="73"/>
      <c r="O2335" s="86"/>
      <c r="P2335" s="92"/>
    </row>
    <row r="2336" spans="2:16" ht="15.75" hidden="1" x14ac:dyDescent="0.25">
      <c r="B2336" s="70" t="str">
        <f>B2331</f>
        <v xml:space="preserve">  </v>
      </c>
      <c r="C2336" s="133" t="s">
        <v>34</v>
      </c>
      <c r="D2336" s="133"/>
      <c r="E2336" s="133"/>
      <c r="F2336" s="133"/>
      <c r="H2336" s="14" t="s">
        <v>103</v>
      </c>
      <c r="J2336" s="86" t="str">
        <f>IFERROR(VLOOKUP(B2336,Calculations!$Z$10:$AB$448,3,FALSE),0)</f>
        <v xml:space="preserve">  </v>
      </c>
      <c r="K2336" s="86"/>
      <c r="M2336" s="14" t="s">
        <v>104</v>
      </c>
      <c r="O2336" s="86" t="str">
        <f>J2336</f>
        <v xml:space="preserve">  </v>
      </c>
      <c r="P2336" s="92"/>
    </row>
    <row r="2337" spans="2:16" ht="15.75" hidden="1" x14ac:dyDescent="0.25">
      <c r="B2337" s="74"/>
      <c r="C2337" s="133"/>
      <c r="D2337" s="133"/>
      <c r="E2337" s="133"/>
      <c r="F2337" s="133"/>
      <c r="H2337" s="77"/>
      <c r="I2337" s="14" t="s">
        <v>91</v>
      </c>
      <c r="J2337" s="86"/>
      <c r="K2337" s="86" t="str">
        <f>J2336</f>
        <v xml:space="preserve">  </v>
      </c>
      <c r="M2337" s="77"/>
      <c r="N2337" s="14" t="s">
        <v>91</v>
      </c>
      <c r="O2337" s="86"/>
      <c r="P2337" s="92" t="str">
        <f>O2336</f>
        <v xml:space="preserve">  </v>
      </c>
    </row>
    <row r="2338" spans="2:16" ht="15.75" hidden="1" x14ac:dyDescent="0.25">
      <c r="B2338" s="74"/>
      <c r="C2338" s="133"/>
      <c r="D2338" s="133"/>
      <c r="E2338" s="133"/>
      <c r="F2338" s="133"/>
      <c r="H2338" s="77"/>
      <c r="J2338" s="86"/>
      <c r="K2338" s="86"/>
      <c r="M2338" s="77"/>
      <c r="O2338" s="86"/>
      <c r="P2338" s="92"/>
    </row>
    <row r="2339" spans="2:16" ht="15.75" hidden="1" x14ac:dyDescent="0.25">
      <c r="B2339" s="74"/>
      <c r="C2339" s="81"/>
      <c r="D2339" s="81"/>
      <c r="E2339" s="81"/>
      <c r="F2339" s="81"/>
      <c r="H2339" s="77"/>
      <c r="J2339" s="86"/>
      <c r="K2339" s="86"/>
      <c r="M2339" s="77"/>
      <c r="O2339" s="86"/>
      <c r="P2339" s="92"/>
    </row>
    <row r="2340" spans="2:16" ht="15.75" hidden="1" x14ac:dyDescent="0.25">
      <c r="B2340" s="70" t="str">
        <f>B2336</f>
        <v xml:space="preserve">  </v>
      </c>
      <c r="C2340" s="14" t="s">
        <v>106</v>
      </c>
      <c r="E2340" s="86" t="str">
        <f>IFERROR(VLOOKUP(B2340,Calculations!$G$10:$W$448,17,FALSE),0)</f>
        <v xml:space="preserve">  </v>
      </c>
      <c r="F2340" s="86"/>
      <c r="H2340" s="133" t="s">
        <v>34</v>
      </c>
      <c r="I2340" s="133"/>
      <c r="J2340" s="133"/>
      <c r="K2340" s="133"/>
      <c r="M2340" s="14" t="s">
        <v>105</v>
      </c>
      <c r="O2340" s="86" t="str">
        <f>E2340</f>
        <v xml:space="preserve">  </v>
      </c>
      <c r="P2340" s="92"/>
    </row>
    <row r="2341" spans="2:16" ht="15.75" hidden="1" x14ac:dyDescent="0.25">
      <c r="B2341" s="75"/>
      <c r="C2341" s="82"/>
      <c r="D2341" s="76" t="s">
        <v>31</v>
      </c>
      <c r="E2341" s="89"/>
      <c r="F2341" s="89" t="str">
        <f>E2340</f>
        <v xml:space="preserve">  </v>
      </c>
      <c r="G2341" s="76"/>
      <c r="H2341" s="134"/>
      <c r="I2341" s="134"/>
      <c r="J2341" s="134"/>
      <c r="K2341" s="134"/>
      <c r="L2341" s="76"/>
      <c r="M2341" s="82"/>
      <c r="N2341" s="76" t="s">
        <v>31</v>
      </c>
      <c r="O2341" s="89"/>
      <c r="P2341" s="90" t="str">
        <f>O2340</f>
        <v xml:space="preserve">  </v>
      </c>
    </row>
    <row r="2342" spans="2:16" ht="15.75" hidden="1" x14ac:dyDescent="0.25">
      <c r="B2342" s="60" t="str">
        <f>IFERROR(IF(EOMONTH(B2340,1)&gt;Questionnaire!$I$9,"  ",EOMONTH(B2340,1)),"  ")</f>
        <v xml:space="preserve">  </v>
      </c>
      <c r="C2342" s="61" t="s">
        <v>32</v>
      </c>
      <c r="D2342" s="61"/>
      <c r="E2342" s="84">
        <f>IFERROR(-VLOOKUP(B2342,Calculations!$G$10:$N$448,8,FALSE),0)</f>
        <v>0</v>
      </c>
      <c r="F2342" s="84"/>
      <c r="G2342" s="61"/>
      <c r="H2342" s="61" t="s">
        <v>102</v>
      </c>
      <c r="I2342" s="61"/>
      <c r="J2342" s="84">
        <f>K2344</f>
        <v>0</v>
      </c>
      <c r="K2342" s="84"/>
      <c r="L2342" s="61"/>
      <c r="M2342" s="61" t="s">
        <v>102</v>
      </c>
      <c r="N2342" s="68"/>
      <c r="O2342" s="84">
        <f>J2342</f>
        <v>0</v>
      </c>
      <c r="P2342" s="91"/>
    </row>
    <row r="2343" spans="2:16" ht="15.75" hidden="1" x14ac:dyDescent="0.25">
      <c r="B2343" s="74"/>
      <c r="C2343" s="14" t="s">
        <v>33</v>
      </c>
      <c r="E2343" s="86" t="str">
        <f>IFERROR(VLOOKUP(B2342,Calculations!$G$10:$M$448,7,FALSE),0)</f>
        <v xml:space="preserve">  </v>
      </c>
      <c r="F2343" s="86"/>
      <c r="H2343" s="14" t="s">
        <v>35</v>
      </c>
      <c r="J2343" s="86" t="str">
        <f>K2345</f>
        <v xml:space="preserve">  </v>
      </c>
      <c r="K2343" s="86"/>
      <c r="M2343" s="14" t="s">
        <v>94</v>
      </c>
      <c r="N2343" s="73"/>
      <c r="O2343" s="86" t="str">
        <f>J2343</f>
        <v xml:space="preserve">  </v>
      </c>
      <c r="P2343" s="92"/>
    </row>
    <row r="2344" spans="2:16" ht="15.75" hidden="1" x14ac:dyDescent="0.25">
      <c r="B2344" s="74"/>
      <c r="C2344" s="73"/>
      <c r="D2344" s="14" t="s">
        <v>31</v>
      </c>
      <c r="E2344" s="86"/>
      <c r="F2344" s="86">
        <f>IFERROR(E2342+E2343,0)</f>
        <v>0</v>
      </c>
      <c r="H2344" s="73"/>
      <c r="I2344" s="14" t="s">
        <v>32</v>
      </c>
      <c r="J2344" s="86"/>
      <c r="K2344" s="86">
        <f>E2342</f>
        <v>0</v>
      </c>
      <c r="M2344" s="72"/>
      <c r="N2344" s="14" t="s">
        <v>31</v>
      </c>
      <c r="O2344" s="86"/>
      <c r="P2344" s="92">
        <f>F2344</f>
        <v>0</v>
      </c>
    </row>
    <row r="2345" spans="2:16" ht="15.75" hidden="1" x14ac:dyDescent="0.25">
      <c r="B2345" s="74"/>
      <c r="C2345" s="73"/>
      <c r="E2345" s="86"/>
      <c r="F2345" s="86"/>
      <c r="H2345" s="73"/>
      <c r="I2345" s="14" t="s">
        <v>33</v>
      </c>
      <c r="J2345" s="86"/>
      <c r="K2345" s="86" t="str">
        <f>E2343</f>
        <v xml:space="preserve">  </v>
      </c>
      <c r="M2345" s="72"/>
      <c r="N2345" s="73"/>
      <c r="O2345" s="86"/>
      <c r="P2345" s="92"/>
    </row>
    <row r="2346" spans="2:16" ht="15.75" hidden="1" x14ac:dyDescent="0.25">
      <c r="B2346" s="74"/>
      <c r="C2346" s="73"/>
      <c r="E2346" s="86"/>
      <c r="F2346" s="86"/>
      <c r="H2346" s="73"/>
      <c r="J2346" s="86"/>
      <c r="K2346" s="86"/>
      <c r="M2346" s="72"/>
      <c r="N2346" s="73"/>
      <c r="O2346" s="86"/>
      <c r="P2346" s="92"/>
    </row>
    <row r="2347" spans="2:16" ht="15.75" hidden="1" x14ac:dyDescent="0.25">
      <c r="B2347" s="70" t="str">
        <f>B2342</f>
        <v xml:space="preserve">  </v>
      </c>
      <c r="C2347" s="133" t="s">
        <v>34</v>
      </c>
      <c r="D2347" s="133"/>
      <c r="E2347" s="133"/>
      <c r="F2347" s="133"/>
      <c r="H2347" s="14" t="s">
        <v>103</v>
      </c>
      <c r="J2347" s="86" t="str">
        <f>IFERROR(VLOOKUP(B2347,Calculations!$Z$10:$AB$448,3,FALSE),0)</f>
        <v xml:space="preserve">  </v>
      </c>
      <c r="K2347" s="86"/>
      <c r="M2347" s="14" t="s">
        <v>104</v>
      </c>
      <c r="O2347" s="86" t="str">
        <f>J2347</f>
        <v xml:space="preserve">  </v>
      </c>
      <c r="P2347" s="92"/>
    </row>
    <row r="2348" spans="2:16" ht="15.75" hidden="1" x14ac:dyDescent="0.25">
      <c r="B2348" s="74"/>
      <c r="C2348" s="133"/>
      <c r="D2348" s="133"/>
      <c r="E2348" s="133"/>
      <c r="F2348" s="133"/>
      <c r="H2348" s="77"/>
      <c r="I2348" s="14" t="s">
        <v>91</v>
      </c>
      <c r="J2348" s="86"/>
      <c r="K2348" s="86" t="str">
        <f>J2347</f>
        <v xml:space="preserve">  </v>
      </c>
      <c r="M2348" s="77"/>
      <c r="N2348" s="14" t="s">
        <v>91</v>
      </c>
      <c r="O2348" s="86"/>
      <c r="P2348" s="92" t="str">
        <f>O2347</f>
        <v xml:space="preserve">  </v>
      </c>
    </row>
    <row r="2349" spans="2:16" ht="15.75" hidden="1" x14ac:dyDescent="0.25">
      <c r="B2349" s="74"/>
      <c r="C2349" s="133"/>
      <c r="D2349" s="133"/>
      <c r="E2349" s="133"/>
      <c r="F2349" s="133"/>
      <c r="H2349" s="77"/>
      <c r="J2349" s="86"/>
      <c r="K2349" s="86"/>
      <c r="M2349" s="77"/>
      <c r="O2349" s="86"/>
      <c r="P2349" s="92"/>
    </row>
    <row r="2350" spans="2:16" ht="15.75" hidden="1" x14ac:dyDescent="0.25">
      <c r="B2350" s="74"/>
      <c r="C2350" s="81"/>
      <c r="D2350" s="81"/>
      <c r="E2350" s="81"/>
      <c r="F2350" s="81"/>
      <c r="H2350" s="77"/>
      <c r="J2350" s="86"/>
      <c r="K2350" s="86"/>
      <c r="M2350" s="77"/>
      <c r="O2350" s="86"/>
      <c r="P2350" s="92"/>
    </row>
    <row r="2351" spans="2:16" ht="15.75" hidden="1" x14ac:dyDescent="0.25">
      <c r="B2351" s="70" t="str">
        <f>B2347</f>
        <v xml:space="preserve">  </v>
      </c>
      <c r="C2351" s="14" t="s">
        <v>106</v>
      </c>
      <c r="E2351" s="86" t="str">
        <f>IFERROR(VLOOKUP(B2351,Calculations!$G$10:$W$448,17,FALSE),0)</f>
        <v xml:space="preserve">  </v>
      </c>
      <c r="F2351" s="86"/>
      <c r="H2351" s="133" t="s">
        <v>34</v>
      </c>
      <c r="I2351" s="133"/>
      <c r="J2351" s="133"/>
      <c r="K2351" s="133"/>
      <c r="M2351" s="14" t="s">
        <v>105</v>
      </c>
      <c r="O2351" s="86" t="str">
        <f>E2351</f>
        <v xml:space="preserve">  </v>
      </c>
      <c r="P2351" s="92"/>
    </row>
    <row r="2352" spans="2:16" ht="15.75" hidden="1" x14ac:dyDescent="0.25">
      <c r="B2352" s="75"/>
      <c r="C2352" s="82"/>
      <c r="D2352" s="76" t="s">
        <v>31</v>
      </c>
      <c r="E2352" s="89"/>
      <c r="F2352" s="89" t="str">
        <f>E2351</f>
        <v xml:space="preserve">  </v>
      </c>
      <c r="G2352" s="76"/>
      <c r="H2352" s="134"/>
      <c r="I2352" s="134"/>
      <c r="J2352" s="134"/>
      <c r="K2352" s="134"/>
      <c r="L2352" s="76"/>
      <c r="M2352" s="82"/>
      <c r="N2352" s="76" t="s">
        <v>31</v>
      </c>
      <c r="O2352" s="89"/>
      <c r="P2352" s="90" t="str">
        <f>O2351</f>
        <v xml:space="preserve">  </v>
      </c>
    </row>
    <row r="2353" spans="2:16" ht="15.75" hidden="1" x14ac:dyDescent="0.25">
      <c r="B2353" s="60" t="str">
        <f>IFERROR(IF(EOMONTH(B2351,1)&gt;Questionnaire!$I$9,"  ",EOMONTH(B2351,1)),"  ")</f>
        <v xml:space="preserve">  </v>
      </c>
      <c r="C2353" s="61" t="s">
        <v>32</v>
      </c>
      <c r="D2353" s="61"/>
      <c r="E2353" s="84">
        <f>IFERROR(-VLOOKUP(B2353,Calculations!$G$10:$N$448,8,FALSE),0)</f>
        <v>0</v>
      </c>
      <c r="F2353" s="84"/>
      <c r="G2353" s="61"/>
      <c r="H2353" s="61" t="s">
        <v>102</v>
      </c>
      <c r="I2353" s="61"/>
      <c r="J2353" s="84">
        <f>K2355</f>
        <v>0</v>
      </c>
      <c r="K2353" s="84"/>
      <c r="L2353" s="61"/>
      <c r="M2353" s="61" t="s">
        <v>102</v>
      </c>
      <c r="N2353" s="68"/>
      <c r="O2353" s="84">
        <f>J2353</f>
        <v>0</v>
      </c>
      <c r="P2353" s="91"/>
    </row>
    <row r="2354" spans="2:16" ht="15.75" hidden="1" x14ac:dyDescent="0.25">
      <c r="B2354" s="74"/>
      <c r="C2354" s="14" t="s">
        <v>33</v>
      </c>
      <c r="E2354" s="86" t="str">
        <f>IFERROR(VLOOKUP(B2353,Calculations!$G$10:$M$448,7,FALSE),0)</f>
        <v xml:space="preserve">  </v>
      </c>
      <c r="F2354" s="86"/>
      <c r="H2354" s="14" t="s">
        <v>35</v>
      </c>
      <c r="J2354" s="86" t="str">
        <f>K2356</f>
        <v xml:space="preserve">  </v>
      </c>
      <c r="K2354" s="86"/>
      <c r="M2354" s="14" t="s">
        <v>94</v>
      </c>
      <c r="N2354" s="73"/>
      <c r="O2354" s="86" t="str">
        <f>J2354</f>
        <v xml:space="preserve">  </v>
      </c>
      <c r="P2354" s="92"/>
    </row>
    <row r="2355" spans="2:16" ht="15.75" hidden="1" x14ac:dyDescent="0.25">
      <c r="B2355" s="74"/>
      <c r="C2355" s="73"/>
      <c r="D2355" s="14" t="s">
        <v>31</v>
      </c>
      <c r="E2355" s="86"/>
      <c r="F2355" s="86">
        <f>IFERROR(E2353+E2354,0)</f>
        <v>0</v>
      </c>
      <c r="H2355" s="73"/>
      <c r="I2355" s="14" t="s">
        <v>32</v>
      </c>
      <c r="J2355" s="86"/>
      <c r="K2355" s="86">
        <f>E2353</f>
        <v>0</v>
      </c>
      <c r="M2355" s="72"/>
      <c r="N2355" s="14" t="s">
        <v>31</v>
      </c>
      <c r="O2355" s="86"/>
      <c r="P2355" s="92">
        <f>F2355</f>
        <v>0</v>
      </c>
    </row>
    <row r="2356" spans="2:16" ht="15.75" hidden="1" x14ac:dyDescent="0.25">
      <c r="B2356" s="74"/>
      <c r="C2356" s="73"/>
      <c r="E2356" s="86"/>
      <c r="F2356" s="86"/>
      <c r="H2356" s="73"/>
      <c r="I2356" s="14" t="s">
        <v>33</v>
      </c>
      <c r="J2356" s="86"/>
      <c r="K2356" s="86" t="str">
        <f>E2354</f>
        <v xml:space="preserve">  </v>
      </c>
      <c r="M2356" s="72"/>
      <c r="N2356" s="73"/>
      <c r="O2356" s="86"/>
      <c r="P2356" s="92"/>
    </row>
    <row r="2357" spans="2:16" ht="15.75" hidden="1" x14ac:dyDescent="0.25">
      <c r="B2357" s="74"/>
      <c r="C2357" s="73"/>
      <c r="E2357" s="86"/>
      <c r="F2357" s="86"/>
      <c r="H2357" s="73"/>
      <c r="J2357" s="86"/>
      <c r="K2357" s="86"/>
      <c r="M2357" s="72"/>
      <c r="N2357" s="73"/>
      <c r="O2357" s="86"/>
      <c r="P2357" s="92"/>
    </row>
    <row r="2358" spans="2:16" ht="15.75" hidden="1" x14ac:dyDescent="0.25">
      <c r="B2358" s="70" t="str">
        <f>B2353</f>
        <v xml:space="preserve">  </v>
      </c>
      <c r="C2358" s="133" t="s">
        <v>34</v>
      </c>
      <c r="D2358" s="133"/>
      <c r="E2358" s="133"/>
      <c r="F2358" s="133"/>
      <c r="H2358" s="14" t="s">
        <v>103</v>
      </c>
      <c r="J2358" s="86" t="str">
        <f>IFERROR(VLOOKUP(B2358,Calculations!$Z$10:$AB$448,3,FALSE),0)</f>
        <v xml:space="preserve">  </v>
      </c>
      <c r="K2358" s="86"/>
      <c r="M2358" s="14" t="s">
        <v>104</v>
      </c>
      <c r="O2358" s="86" t="str">
        <f>J2358</f>
        <v xml:space="preserve">  </v>
      </c>
      <c r="P2358" s="92"/>
    </row>
    <row r="2359" spans="2:16" ht="15.75" hidden="1" x14ac:dyDescent="0.25">
      <c r="B2359" s="74"/>
      <c r="C2359" s="133"/>
      <c r="D2359" s="133"/>
      <c r="E2359" s="133"/>
      <c r="F2359" s="133"/>
      <c r="H2359" s="77"/>
      <c r="I2359" s="14" t="s">
        <v>91</v>
      </c>
      <c r="J2359" s="86"/>
      <c r="K2359" s="86" t="str">
        <f>J2358</f>
        <v xml:space="preserve">  </v>
      </c>
      <c r="M2359" s="77"/>
      <c r="N2359" s="14" t="s">
        <v>91</v>
      </c>
      <c r="O2359" s="86"/>
      <c r="P2359" s="92" t="str">
        <f>O2358</f>
        <v xml:space="preserve">  </v>
      </c>
    </row>
    <row r="2360" spans="2:16" ht="15.75" hidden="1" x14ac:dyDescent="0.25">
      <c r="B2360" s="74"/>
      <c r="C2360" s="133"/>
      <c r="D2360" s="133"/>
      <c r="E2360" s="133"/>
      <c r="F2360" s="133"/>
      <c r="H2360" s="77"/>
      <c r="J2360" s="86"/>
      <c r="K2360" s="86"/>
      <c r="M2360" s="77"/>
      <c r="O2360" s="86"/>
      <c r="P2360" s="92"/>
    </row>
    <row r="2361" spans="2:16" ht="15.75" hidden="1" x14ac:dyDescent="0.25">
      <c r="B2361" s="74"/>
      <c r="C2361" s="81"/>
      <c r="D2361" s="81"/>
      <c r="E2361" s="81"/>
      <c r="F2361" s="81"/>
      <c r="H2361" s="77"/>
      <c r="J2361" s="86"/>
      <c r="K2361" s="86"/>
      <c r="M2361" s="77"/>
      <c r="O2361" s="86"/>
      <c r="P2361" s="92"/>
    </row>
    <row r="2362" spans="2:16" ht="15.75" hidden="1" x14ac:dyDescent="0.25">
      <c r="B2362" s="70" t="str">
        <f>B2358</f>
        <v xml:space="preserve">  </v>
      </c>
      <c r="C2362" s="14" t="s">
        <v>106</v>
      </c>
      <c r="E2362" s="86" t="str">
        <f>IFERROR(VLOOKUP(B2362,Calculations!$G$10:$W$448,17,FALSE),0)</f>
        <v xml:space="preserve">  </v>
      </c>
      <c r="F2362" s="86"/>
      <c r="H2362" s="133" t="s">
        <v>34</v>
      </c>
      <c r="I2362" s="133"/>
      <c r="J2362" s="133"/>
      <c r="K2362" s="133"/>
      <c r="M2362" s="14" t="s">
        <v>105</v>
      </c>
      <c r="O2362" s="86" t="str">
        <f>E2362</f>
        <v xml:space="preserve">  </v>
      </c>
      <c r="P2362" s="92"/>
    </row>
    <row r="2363" spans="2:16" ht="15.75" hidden="1" x14ac:dyDescent="0.25">
      <c r="B2363" s="75"/>
      <c r="C2363" s="82"/>
      <c r="D2363" s="76" t="s">
        <v>31</v>
      </c>
      <c r="E2363" s="89"/>
      <c r="F2363" s="89" t="str">
        <f>E2362</f>
        <v xml:space="preserve">  </v>
      </c>
      <c r="G2363" s="76"/>
      <c r="H2363" s="134"/>
      <c r="I2363" s="134"/>
      <c r="J2363" s="134"/>
      <c r="K2363" s="134"/>
      <c r="L2363" s="76"/>
      <c r="M2363" s="82"/>
      <c r="N2363" s="76" t="s">
        <v>31</v>
      </c>
      <c r="O2363" s="89"/>
      <c r="P2363" s="90" t="str">
        <f>O2362</f>
        <v xml:space="preserve">  </v>
      </c>
    </row>
    <row r="2364" spans="2:16" ht="15.75" hidden="1" x14ac:dyDescent="0.25">
      <c r="B2364" s="60" t="str">
        <f>IFERROR(IF(EOMONTH(B2362,1)&gt;Questionnaire!$I$9,"  ",EOMONTH(B2362,1)),"  ")</f>
        <v xml:space="preserve">  </v>
      </c>
      <c r="C2364" s="61" t="s">
        <v>32</v>
      </c>
      <c r="D2364" s="61"/>
      <c r="E2364" s="84">
        <f>IFERROR(-VLOOKUP(B2364,Calculations!$G$10:$N$448,8,FALSE),0)</f>
        <v>0</v>
      </c>
      <c r="F2364" s="84"/>
      <c r="G2364" s="61"/>
      <c r="H2364" s="61" t="s">
        <v>102</v>
      </c>
      <c r="I2364" s="61"/>
      <c r="J2364" s="84">
        <f>K2366</f>
        <v>0</v>
      </c>
      <c r="K2364" s="84"/>
      <c r="L2364" s="61"/>
      <c r="M2364" s="61" t="s">
        <v>102</v>
      </c>
      <c r="N2364" s="68"/>
      <c r="O2364" s="84">
        <f>J2364</f>
        <v>0</v>
      </c>
      <c r="P2364" s="91"/>
    </row>
    <row r="2365" spans="2:16" ht="15.75" hidden="1" x14ac:dyDescent="0.25">
      <c r="B2365" s="74"/>
      <c r="C2365" s="14" t="s">
        <v>33</v>
      </c>
      <c r="E2365" s="86" t="str">
        <f>IFERROR(VLOOKUP(B2364,Calculations!$G$10:$M$448,7,FALSE),0)</f>
        <v xml:space="preserve">  </v>
      </c>
      <c r="F2365" s="86"/>
      <c r="H2365" s="14" t="s">
        <v>35</v>
      </c>
      <c r="J2365" s="86" t="str">
        <f>K2367</f>
        <v xml:space="preserve">  </v>
      </c>
      <c r="K2365" s="86"/>
      <c r="M2365" s="14" t="s">
        <v>94</v>
      </c>
      <c r="N2365" s="73"/>
      <c r="O2365" s="86" t="str">
        <f>J2365</f>
        <v xml:space="preserve">  </v>
      </c>
      <c r="P2365" s="92"/>
    </row>
    <row r="2366" spans="2:16" ht="15.75" hidden="1" x14ac:dyDescent="0.25">
      <c r="B2366" s="74"/>
      <c r="C2366" s="73"/>
      <c r="D2366" s="14" t="s">
        <v>31</v>
      </c>
      <c r="E2366" s="86"/>
      <c r="F2366" s="86">
        <f>IFERROR(E2364+E2365,0)</f>
        <v>0</v>
      </c>
      <c r="H2366" s="73"/>
      <c r="I2366" s="14" t="s">
        <v>32</v>
      </c>
      <c r="J2366" s="86"/>
      <c r="K2366" s="86">
        <f>E2364</f>
        <v>0</v>
      </c>
      <c r="M2366" s="72"/>
      <c r="N2366" s="14" t="s">
        <v>31</v>
      </c>
      <c r="O2366" s="86"/>
      <c r="P2366" s="92">
        <f>F2366</f>
        <v>0</v>
      </c>
    </row>
    <row r="2367" spans="2:16" ht="15.75" hidden="1" x14ac:dyDescent="0.25">
      <c r="B2367" s="74"/>
      <c r="C2367" s="73"/>
      <c r="E2367" s="86"/>
      <c r="F2367" s="86"/>
      <c r="H2367" s="73"/>
      <c r="I2367" s="14" t="s">
        <v>33</v>
      </c>
      <c r="J2367" s="86"/>
      <c r="K2367" s="86" t="str">
        <f>E2365</f>
        <v xml:space="preserve">  </v>
      </c>
      <c r="M2367" s="72"/>
      <c r="N2367" s="73"/>
      <c r="O2367" s="86"/>
      <c r="P2367" s="92"/>
    </row>
    <row r="2368" spans="2:16" ht="15.75" hidden="1" x14ac:dyDescent="0.25">
      <c r="B2368" s="74"/>
      <c r="C2368" s="73"/>
      <c r="E2368" s="86"/>
      <c r="F2368" s="86"/>
      <c r="H2368" s="73"/>
      <c r="J2368" s="86"/>
      <c r="K2368" s="86"/>
      <c r="M2368" s="72"/>
      <c r="N2368" s="73"/>
      <c r="O2368" s="86"/>
      <c r="P2368" s="92"/>
    </row>
    <row r="2369" spans="2:16" ht="15.75" hidden="1" x14ac:dyDescent="0.25">
      <c r="B2369" s="70" t="str">
        <f>B2364</f>
        <v xml:space="preserve">  </v>
      </c>
      <c r="C2369" s="133" t="s">
        <v>34</v>
      </c>
      <c r="D2369" s="133"/>
      <c r="E2369" s="133"/>
      <c r="F2369" s="133"/>
      <c r="H2369" s="14" t="s">
        <v>103</v>
      </c>
      <c r="J2369" s="86" t="str">
        <f>IFERROR(VLOOKUP(B2369,Calculations!$Z$10:$AB$448,3,FALSE),0)</f>
        <v xml:space="preserve">  </v>
      </c>
      <c r="K2369" s="86"/>
      <c r="M2369" s="14" t="s">
        <v>104</v>
      </c>
      <c r="O2369" s="86" t="str">
        <f>J2369</f>
        <v xml:space="preserve">  </v>
      </c>
      <c r="P2369" s="92"/>
    </row>
    <row r="2370" spans="2:16" ht="15.75" hidden="1" x14ac:dyDescent="0.25">
      <c r="B2370" s="74"/>
      <c r="C2370" s="133"/>
      <c r="D2370" s="133"/>
      <c r="E2370" s="133"/>
      <c r="F2370" s="133"/>
      <c r="H2370" s="77"/>
      <c r="I2370" s="14" t="s">
        <v>91</v>
      </c>
      <c r="J2370" s="86"/>
      <c r="K2370" s="86" t="str">
        <f>J2369</f>
        <v xml:space="preserve">  </v>
      </c>
      <c r="M2370" s="77"/>
      <c r="N2370" s="14" t="s">
        <v>91</v>
      </c>
      <c r="O2370" s="86"/>
      <c r="P2370" s="92" t="str">
        <f>O2369</f>
        <v xml:space="preserve">  </v>
      </c>
    </row>
    <row r="2371" spans="2:16" ht="15.75" hidden="1" x14ac:dyDescent="0.25">
      <c r="B2371" s="74"/>
      <c r="C2371" s="133"/>
      <c r="D2371" s="133"/>
      <c r="E2371" s="133"/>
      <c r="F2371" s="133"/>
      <c r="H2371" s="77"/>
      <c r="J2371" s="86"/>
      <c r="K2371" s="86"/>
      <c r="M2371" s="77"/>
      <c r="O2371" s="86"/>
      <c r="P2371" s="92"/>
    </row>
    <row r="2372" spans="2:16" ht="15.75" hidden="1" x14ac:dyDescent="0.25">
      <c r="B2372" s="74"/>
      <c r="C2372" s="81"/>
      <c r="D2372" s="81"/>
      <c r="E2372" s="81"/>
      <c r="F2372" s="81"/>
      <c r="H2372" s="77"/>
      <c r="J2372" s="86"/>
      <c r="K2372" s="86"/>
      <c r="M2372" s="77"/>
      <c r="O2372" s="86"/>
      <c r="P2372" s="92"/>
    </row>
    <row r="2373" spans="2:16" ht="15.75" hidden="1" x14ac:dyDescent="0.25">
      <c r="B2373" s="70" t="str">
        <f>B2369</f>
        <v xml:space="preserve">  </v>
      </c>
      <c r="C2373" s="14" t="s">
        <v>106</v>
      </c>
      <c r="E2373" s="86" t="str">
        <f>IFERROR(VLOOKUP(B2373,Calculations!$G$10:$W$448,17,FALSE),0)</f>
        <v xml:space="preserve">  </v>
      </c>
      <c r="F2373" s="86"/>
      <c r="H2373" s="133" t="s">
        <v>34</v>
      </c>
      <c r="I2373" s="133"/>
      <c r="J2373" s="133"/>
      <c r="K2373" s="133"/>
      <c r="M2373" s="14" t="s">
        <v>105</v>
      </c>
      <c r="O2373" s="86" t="str">
        <f>E2373</f>
        <v xml:space="preserve">  </v>
      </c>
      <c r="P2373" s="92"/>
    </row>
    <row r="2374" spans="2:16" ht="15.75" hidden="1" x14ac:dyDescent="0.25">
      <c r="B2374" s="75"/>
      <c r="C2374" s="82"/>
      <c r="D2374" s="76" t="s">
        <v>31</v>
      </c>
      <c r="E2374" s="89"/>
      <c r="F2374" s="89" t="str">
        <f>E2373</f>
        <v xml:space="preserve">  </v>
      </c>
      <c r="G2374" s="76"/>
      <c r="H2374" s="134"/>
      <c r="I2374" s="134"/>
      <c r="J2374" s="134"/>
      <c r="K2374" s="134"/>
      <c r="L2374" s="76"/>
      <c r="M2374" s="82"/>
      <c r="N2374" s="76" t="s">
        <v>31</v>
      </c>
      <c r="O2374" s="89"/>
      <c r="P2374" s="90" t="str">
        <f>O2373</f>
        <v xml:space="preserve">  </v>
      </c>
    </row>
    <row r="2375" spans="2:16" ht="15.75" hidden="1" x14ac:dyDescent="0.25">
      <c r="B2375" s="60" t="str">
        <f>IFERROR(IF(EOMONTH(B2373,1)&gt;Questionnaire!$I$9,"  ",EOMONTH(B2373,1)),"  ")</f>
        <v xml:space="preserve">  </v>
      </c>
      <c r="C2375" s="61" t="s">
        <v>32</v>
      </c>
      <c r="D2375" s="61"/>
      <c r="E2375" s="84">
        <f>IFERROR(-VLOOKUP(B2375,Calculations!$G$10:$N$448,8,FALSE),0)</f>
        <v>0</v>
      </c>
      <c r="F2375" s="84"/>
      <c r="G2375" s="61"/>
      <c r="H2375" s="61" t="s">
        <v>102</v>
      </c>
      <c r="I2375" s="61"/>
      <c r="J2375" s="84">
        <f>K2377</f>
        <v>0</v>
      </c>
      <c r="K2375" s="84"/>
      <c r="L2375" s="61"/>
      <c r="M2375" s="61" t="s">
        <v>102</v>
      </c>
      <c r="N2375" s="68"/>
      <c r="O2375" s="84">
        <f>J2375</f>
        <v>0</v>
      </c>
      <c r="P2375" s="91"/>
    </row>
    <row r="2376" spans="2:16" ht="15.75" hidden="1" x14ac:dyDescent="0.25">
      <c r="B2376" s="74"/>
      <c r="C2376" s="14" t="s">
        <v>33</v>
      </c>
      <c r="E2376" s="86" t="str">
        <f>IFERROR(VLOOKUP(B2375,Calculations!$G$10:$M$448,7,FALSE),0)</f>
        <v xml:space="preserve">  </v>
      </c>
      <c r="F2376" s="86"/>
      <c r="H2376" s="14" t="s">
        <v>35</v>
      </c>
      <c r="J2376" s="86" t="str">
        <f>K2378</f>
        <v xml:space="preserve">  </v>
      </c>
      <c r="K2376" s="86"/>
      <c r="M2376" s="14" t="s">
        <v>94</v>
      </c>
      <c r="N2376" s="73"/>
      <c r="O2376" s="86" t="str">
        <f>J2376</f>
        <v xml:space="preserve">  </v>
      </c>
      <c r="P2376" s="92"/>
    </row>
    <row r="2377" spans="2:16" ht="15.75" hidden="1" x14ac:dyDescent="0.25">
      <c r="B2377" s="74"/>
      <c r="C2377" s="73"/>
      <c r="D2377" s="14" t="s">
        <v>31</v>
      </c>
      <c r="E2377" s="86"/>
      <c r="F2377" s="86">
        <f>IFERROR(E2375+E2376,0)</f>
        <v>0</v>
      </c>
      <c r="H2377" s="73"/>
      <c r="I2377" s="14" t="s">
        <v>32</v>
      </c>
      <c r="J2377" s="86"/>
      <c r="K2377" s="86">
        <f>E2375</f>
        <v>0</v>
      </c>
      <c r="M2377" s="72"/>
      <c r="N2377" s="14" t="s">
        <v>31</v>
      </c>
      <c r="O2377" s="86"/>
      <c r="P2377" s="92">
        <f>F2377</f>
        <v>0</v>
      </c>
    </row>
    <row r="2378" spans="2:16" ht="15.75" hidden="1" x14ac:dyDescent="0.25">
      <c r="B2378" s="74"/>
      <c r="C2378" s="73"/>
      <c r="E2378" s="86"/>
      <c r="F2378" s="86"/>
      <c r="H2378" s="73"/>
      <c r="I2378" s="14" t="s">
        <v>33</v>
      </c>
      <c r="J2378" s="86"/>
      <c r="K2378" s="86" t="str">
        <f>E2376</f>
        <v xml:space="preserve">  </v>
      </c>
      <c r="M2378" s="72"/>
      <c r="N2378" s="73"/>
      <c r="O2378" s="86"/>
      <c r="P2378" s="92"/>
    </row>
    <row r="2379" spans="2:16" ht="15.75" hidden="1" x14ac:dyDescent="0.25">
      <c r="B2379" s="74"/>
      <c r="C2379" s="73"/>
      <c r="E2379" s="86"/>
      <c r="F2379" s="86"/>
      <c r="H2379" s="73"/>
      <c r="J2379" s="86"/>
      <c r="K2379" s="86"/>
      <c r="M2379" s="72"/>
      <c r="N2379" s="73"/>
      <c r="O2379" s="86"/>
      <c r="P2379" s="92"/>
    </row>
    <row r="2380" spans="2:16" ht="15.75" hidden="1" x14ac:dyDescent="0.25">
      <c r="B2380" s="70" t="str">
        <f>B2375</f>
        <v xml:space="preserve">  </v>
      </c>
      <c r="C2380" s="133" t="s">
        <v>34</v>
      </c>
      <c r="D2380" s="133"/>
      <c r="E2380" s="133"/>
      <c r="F2380" s="133"/>
      <c r="H2380" s="14" t="s">
        <v>103</v>
      </c>
      <c r="J2380" s="86" t="str">
        <f>IFERROR(VLOOKUP(B2380,Calculations!$Z$10:$AB$448,3,FALSE),0)</f>
        <v xml:space="preserve">  </v>
      </c>
      <c r="K2380" s="86"/>
      <c r="M2380" s="14" t="s">
        <v>104</v>
      </c>
      <c r="O2380" s="86" t="str">
        <f>J2380</f>
        <v xml:space="preserve">  </v>
      </c>
      <c r="P2380" s="92"/>
    </row>
    <row r="2381" spans="2:16" ht="15.75" hidden="1" x14ac:dyDescent="0.25">
      <c r="B2381" s="74"/>
      <c r="C2381" s="133"/>
      <c r="D2381" s="133"/>
      <c r="E2381" s="133"/>
      <c r="F2381" s="133"/>
      <c r="H2381" s="77"/>
      <c r="I2381" s="14" t="s">
        <v>91</v>
      </c>
      <c r="J2381" s="86"/>
      <c r="K2381" s="86" t="str">
        <f>J2380</f>
        <v xml:space="preserve">  </v>
      </c>
      <c r="M2381" s="77"/>
      <c r="N2381" s="14" t="s">
        <v>91</v>
      </c>
      <c r="O2381" s="86"/>
      <c r="P2381" s="92" t="str">
        <f>O2380</f>
        <v xml:space="preserve">  </v>
      </c>
    </row>
    <row r="2382" spans="2:16" ht="15.75" hidden="1" x14ac:dyDescent="0.25">
      <c r="B2382" s="74"/>
      <c r="C2382" s="133"/>
      <c r="D2382" s="133"/>
      <c r="E2382" s="133"/>
      <c r="F2382" s="133"/>
      <c r="H2382" s="77"/>
      <c r="J2382" s="86"/>
      <c r="K2382" s="86"/>
      <c r="M2382" s="77"/>
      <c r="O2382" s="86"/>
      <c r="P2382" s="92"/>
    </row>
    <row r="2383" spans="2:16" ht="15.75" hidden="1" x14ac:dyDescent="0.25">
      <c r="B2383" s="74"/>
      <c r="C2383" s="81"/>
      <c r="D2383" s="81"/>
      <c r="E2383" s="81"/>
      <c r="F2383" s="81"/>
      <c r="H2383" s="77"/>
      <c r="J2383" s="86"/>
      <c r="K2383" s="86"/>
      <c r="M2383" s="77"/>
      <c r="O2383" s="86"/>
      <c r="P2383" s="92"/>
    </row>
    <row r="2384" spans="2:16" ht="15.75" hidden="1" x14ac:dyDescent="0.25">
      <c r="B2384" s="70" t="str">
        <f>B2380</f>
        <v xml:space="preserve">  </v>
      </c>
      <c r="C2384" s="14" t="s">
        <v>106</v>
      </c>
      <c r="E2384" s="86" t="str">
        <f>IFERROR(VLOOKUP(B2384,Calculations!$G$10:$W$448,17,FALSE),0)</f>
        <v xml:space="preserve">  </v>
      </c>
      <c r="F2384" s="86"/>
      <c r="H2384" s="133" t="s">
        <v>34</v>
      </c>
      <c r="I2384" s="133"/>
      <c r="J2384" s="133"/>
      <c r="K2384" s="133"/>
      <c r="M2384" s="14" t="s">
        <v>105</v>
      </c>
      <c r="O2384" s="86" t="str">
        <f>E2384</f>
        <v xml:space="preserve">  </v>
      </c>
      <c r="P2384" s="92"/>
    </row>
    <row r="2385" spans="2:16" ht="15.75" hidden="1" x14ac:dyDescent="0.25">
      <c r="B2385" s="75"/>
      <c r="C2385" s="82"/>
      <c r="D2385" s="76" t="s">
        <v>31</v>
      </c>
      <c r="E2385" s="89"/>
      <c r="F2385" s="89" t="str">
        <f>E2384</f>
        <v xml:space="preserve">  </v>
      </c>
      <c r="G2385" s="76"/>
      <c r="H2385" s="134"/>
      <c r="I2385" s="134"/>
      <c r="J2385" s="134"/>
      <c r="K2385" s="134"/>
      <c r="L2385" s="76"/>
      <c r="M2385" s="82"/>
      <c r="N2385" s="76" t="s">
        <v>31</v>
      </c>
      <c r="O2385" s="89"/>
      <c r="P2385" s="90" t="str">
        <f>O2384</f>
        <v xml:space="preserve">  </v>
      </c>
    </row>
    <row r="2386" spans="2:16" ht="15.75" hidden="1" x14ac:dyDescent="0.25">
      <c r="B2386" s="60" t="str">
        <f>IFERROR(IF(EOMONTH(B2384,1)&gt;Questionnaire!$I$9,"  ",EOMONTH(B2384,1)),"  ")</f>
        <v xml:space="preserve">  </v>
      </c>
      <c r="C2386" s="61" t="s">
        <v>32</v>
      </c>
      <c r="D2386" s="61"/>
      <c r="E2386" s="84">
        <f>IFERROR(-VLOOKUP(B2386,Calculations!$G$10:$N$448,8,FALSE),0)</f>
        <v>0</v>
      </c>
      <c r="F2386" s="84"/>
      <c r="G2386" s="61"/>
      <c r="H2386" s="61" t="s">
        <v>102</v>
      </c>
      <c r="I2386" s="61"/>
      <c r="J2386" s="84">
        <f>K2388</f>
        <v>0</v>
      </c>
      <c r="K2386" s="84"/>
      <c r="L2386" s="61"/>
      <c r="M2386" s="61" t="s">
        <v>102</v>
      </c>
      <c r="N2386" s="68"/>
      <c r="O2386" s="84">
        <f>J2386</f>
        <v>0</v>
      </c>
      <c r="P2386" s="91"/>
    </row>
    <row r="2387" spans="2:16" ht="15.75" hidden="1" x14ac:dyDescent="0.25">
      <c r="B2387" s="74"/>
      <c r="C2387" s="14" t="s">
        <v>33</v>
      </c>
      <c r="E2387" s="86" t="str">
        <f>IFERROR(VLOOKUP(B2386,Calculations!$G$10:$M$448,7,FALSE),0)</f>
        <v xml:space="preserve">  </v>
      </c>
      <c r="F2387" s="86"/>
      <c r="H2387" s="14" t="s">
        <v>35</v>
      </c>
      <c r="J2387" s="86">
        <f>K2389</f>
        <v>0</v>
      </c>
      <c r="K2387" s="86"/>
      <c r="M2387" s="14" t="s">
        <v>94</v>
      </c>
      <c r="N2387" s="73"/>
      <c r="O2387" s="86">
        <f>J2396</f>
        <v>0</v>
      </c>
      <c r="P2387" s="92"/>
    </row>
    <row r="2388" spans="2:16" ht="15.75" hidden="1" x14ac:dyDescent="0.25">
      <c r="B2388" s="74"/>
      <c r="C2388" s="73"/>
      <c r="D2388" s="14" t="s">
        <v>31</v>
      </c>
      <c r="E2388" s="86"/>
      <c r="F2388" s="86">
        <f>IFERROR(E2386+E2396,0)</f>
        <v>0</v>
      </c>
      <c r="H2388" s="73"/>
      <c r="I2388" s="14" t="s">
        <v>32</v>
      </c>
      <c r="J2388" s="86"/>
      <c r="K2388" s="86">
        <f>E2386</f>
        <v>0</v>
      </c>
      <c r="M2388" s="72"/>
      <c r="N2388" s="14" t="s">
        <v>31</v>
      </c>
      <c r="O2388" s="86"/>
      <c r="P2388" s="92">
        <f>F2388</f>
        <v>0</v>
      </c>
    </row>
    <row r="2389" spans="2:16" ht="15.75" hidden="1" x14ac:dyDescent="0.25">
      <c r="B2389" s="74"/>
      <c r="C2389" s="73"/>
      <c r="E2389" s="86"/>
      <c r="F2389" s="86"/>
      <c r="H2389" s="73"/>
      <c r="I2389" s="14" t="s">
        <v>33</v>
      </c>
      <c r="J2389" s="86"/>
      <c r="K2389" s="86">
        <f>E2396</f>
        <v>0</v>
      </c>
      <c r="M2389" s="72"/>
      <c r="N2389" s="73"/>
      <c r="O2389" s="86"/>
      <c r="P2389" s="92"/>
    </row>
    <row r="2390" spans="2:16" ht="15.75" hidden="1" x14ac:dyDescent="0.25">
      <c r="B2390" s="74"/>
      <c r="C2390" s="73"/>
      <c r="E2390" s="86"/>
      <c r="F2390" s="86"/>
      <c r="H2390" s="73"/>
      <c r="J2390" s="86"/>
      <c r="K2390" s="86"/>
      <c r="M2390" s="72"/>
      <c r="N2390" s="73"/>
      <c r="O2390" s="86"/>
      <c r="P2390" s="92"/>
    </row>
    <row r="2391" spans="2:16" ht="15.75" hidden="1" x14ac:dyDescent="0.25">
      <c r="B2391" s="70" t="str">
        <f>B2386</f>
        <v xml:space="preserve">  </v>
      </c>
      <c r="C2391" s="133" t="s">
        <v>34</v>
      </c>
      <c r="D2391" s="133"/>
      <c r="E2391" s="133"/>
      <c r="F2391" s="133"/>
      <c r="H2391" s="14" t="s">
        <v>103</v>
      </c>
      <c r="J2391" s="86" t="str">
        <f>IFERROR(VLOOKUP(B2391,Calculations!$Z$10:$AB$448,3,FALSE),0)</f>
        <v xml:space="preserve">  </v>
      </c>
      <c r="K2391" s="86"/>
      <c r="M2391" s="14" t="s">
        <v>104</v>
      </c>
      <c r="O2391" s="86" t="str">
        <f>J2391</f>
        <v xml:space="preserve">  </v>
      </c>
      <c r="P2391" s="92"/>
    </row>
    <row r="2392" spans="2:16" ht="15.75" hidden="1" x14ac:dyDescent="0.25">
      <c r="B2392" s="74"/>
      <c r="C2392" s="133"/>
      <c r="D2392" s="133"/>
      <c r="E2392" s="133"/>
      <c r="F2392" s="133"/>
      <c r="H2392" s="77"/>
      <c r="I2392" s="14" t="s">
        <v>91</v>
      </c>
      <c r="J2392" s="86"/>
      <c r="K2392" s="86" t="str">
        <f>J2391</f>
        <v xml:space="preserve">  </v>
      </c>
      <c r="M2392" s="77"/>
      <c r="N2392" s="14" t="s">
        <v>91</v>
      </c>
      <c r="O2392" s="86"/>
      <c r="P2392" s="92" t="str">
        <f>O2391</f>
        <v xml:space="preserve">  </v>
      </c>
    </row>
    <row r="2393" spans="2:16" ht="15.75" hidden="1" x14ac:dyDescent="0.25">
      <c r="B2393" s="74"/>
      <c r="C2393" s="133"/>
      <c r="D2393" s="133"/>
      <c r="E2393" s="133"/>
      <c r="F2393" s="133"/>
      <c r="H2393" s="77"/>
      <c r="J2393" s="86"/>
      <c r="K2393" s="86"/>
      <c r="M2393" s="77"/>
      <c r="O2393" s="86"/>
      <c r="P2393" s="92"/>
    </row>
    <row r="2394" spans="2:16" ht="15.75" hidden="1" x14ac:dyDescent="0.25">
      <c r="B2394" s="74"/>
      <c r="C2394" s="81"/>
      <c r="D2394" s="81"/>
      <c r="E2394" s="81"/>
      <c r="F2394" s="81"/>
      <c r="H2394" s="77"/>
      <c r="J2394" s="86"/>
      <c r="K2394" s="86"/>
      <c r="M2394" s="77"/>
      <c r="O2394" s="86"/>
      <c r="P2394" s="92"/>
    </row>
    <row r="2395" spans="2:16" ht="15.75" hidden="1" x14ac:dyDescent="0.25">
      <c r="B2395" s="70" t="str">
        <f>B2391</f>
        <v xml:space="preserve">  </v>
      </c>
      <c r="C2395" s="14" t="s">
        <v>106</v>
      </c>
      <c r="E2395" s="86" t="str">
        <f>IFERROR(VLOOKUP(B2395,Calculations!$G$10:$W$448,17,FALSE),0)</f>
        <v xml:space="preserve">  </v>
      </c>
      <c r="F2395" s="86"/>
      <c r="H2395" s="133" t="s">
        <v>34</v>
      </c>
      <c r="I2395" s="133"/>
      <c r="J2395" s="133"/>
      <c r="K2395" s="133"/>
      <c r="M2395" s="14" t="s">
        <v>105</v>
      </c>
      <c r="O2395" s="86" t="str">
        <f>E2395</f>
        <v xml:space="preserve">  </v>
      </c>
      <c r="P2395" s="92"/>
    </row>
    <row r="2396" spans="2:16" ht="15.75" hidden="1" x14ac:dyDescent="0.25">
      <c r="B2396" s="75"/>
      <c r="C2396" s="82"/>
      <c r="D2396" s="76" t="s">
        <v>31</v>
      </c>
      <c r="E2396" s="89"/>
      <c r="F2396" s="89" t="str">
        <f>E2395</f>
        <v xml:space="preserve">  </v>
      </c>
      <c r="G2396" s="76"/>
      <c r="H2396" s="134"/>
      <c r="I2396" s="134"/>
      <c r="J2396" s="134"/>
      <c r="K2396" s="134"/>
      <c r="L2396" s="76"/>
      <c r="M2396" s="82"/>
      <c r="N2396" s="76" t="s">
        <v>31</v>
      </c>
      <c r="O2396" s="89"/>
      <c r="P2396" s="90" t="str">
        <f>O2395</f>
        <v xml:space="preserve">  </v>
      </c>
    </row>
    <row r="2397" spans="2:16" ht="15.75" hidden="1" x14ac:dyDescent="0.25">
      <c r="B2397" s="60" t="str">
        <f>IFERROR(IF(EOMONTH(B2395,1)&gt;Questionnaire!$I$9,"  ",EOMONTH(B2395,1)),"  ")</f>
        <v xml:space="preserve">  </v>
      </c>
      <c r="C2397" s="61" t="s">
        <v>32</v>
      </c>
      <c r="D2397" s="61"/>
      <c r="E2397" s="84">
        <f>IFERROR(-VLOOKUP(B2397,Calculations!$G$10:$N$448,8,FALSE),0)</f>
        <v>0</v>
      </c>
      <c r="F2397" s="84"/>
      <c r="G2397" s="61"/>
      <c r="H2397" s="61" t="s">
        <v>102</v>
      </c>
      <c r="I2397" s="61"/>
      <c r="J2397" s="84">
        <f>K2399</f>
        <v>0</v>
      </c>
      <c r="K2397" s="84"/>
      <c r="L2397" s="61"/>
      <c r="M2397" s="61" t="s">
        <v>102</v>
      </c>
      <c r="N2397" s="68"/>
      <c r="O2397" s="84">
        <f>J2397</f>
        <v>0</v>
      </c>
      <c r="P2397" s="91"/>
    </row>
    <row r="2398" spans="2:16" ht="15.75" hidden="1" x14ac:dyDescent="0.25">
      <c r="B2398" s="74"/>
      <c r="C2398" s="14" t="s">
        <v>33</v>
      </c>
      <c r="E2398" s="86" t="str">
        <f>IFERROR(VLOOKUP(B2397,Calculations!$G$10:$M$448,7,FALSE),0)</f>
        <v xml:space="preserve">  </v>
      </c>
      <c r="F2398" s="86"/>
      <c r="H2398" s="14" t="s">
        <v>35</v>
      </c>
      <c r="J2398" s="86" t="str">
        <f>K2400</f>
        <v xml:space="preserve">  </v>
      </c>
      <c r="K2398" s="86"/>
      <c r="M2398" s="14" t="s">
        <v>94</v>
      </c>
      <c r="N2398" s="73"/>
      <c r="O2398" s="86" t="str">
        <f>J2398</f>
        <v xml:space="preserve">  </v>
      </c>
      <c r="P2398" s="92"/>
    </row>
    <row r="2399" spans="2:16" ht="15.75" hidden="1" x14ac:dyDescent="0.25">
      <c r="B2399" s="74"/>
      <c r="C2399" s="73"/>
      <c r="D2399" s="14" t="s">
        <v>31</v>
      </c>
      <c r="E2399" s="86"/>
      <c r="F2399" s="86">
        <f>IFERROR(E2397+E2398,0)</f>
        <v>0</v>
      </c>
      <c r="H2399" s="73"/>
      <c r="I2399" s="14" t="s">
        <v>32</v>
      </c>
      <c r="J2399" s="86"/>
      <c r="K2399" s="86">
        <f>E2397</f>
        <v>0</v>
      </c>
      <c r="M2399" s="72"/>
      <c r="N2399" s="14" t="s">
        <v>31</v>
      </c>
      <c r="O2399" s="86"/>
      <c r="P2399" s="92">
        <f>F2399</f>
        <v>0</v>
      </c>
    </row>
    <row r="2400" spans="2:16" ht="15.75" hidden="1" x14ac:dyDescent="0.25">
      <c r="B2400" s="74"/>
      <c r="C2400" s="73"/>
      <c r="E2400" s="86"/>
      <c r="F2400" s="86"/>
      <c r="H2400" s="73"/>
      <c r="I2400" s="14" t="s">
        <v>33</v>
      </c>
      <c r="J2400" s="86"/>
      <c r="K2400" s="86" t="str">
        <f>E2398</f>
        <v xml:space="preserve">  </v>
      </c>
      <c r="M2400" s="72"/>
      <c r="N2400" s="73"/>
      <c r="O2400" s="86"/>
      <c r="P2400" s="92"/>
    </row>
    <row r="2401" spans="2:16" ht="15.75" hidden="1" x14ac:dyDescent="0.25">
      <c r="B2401" s="74"/>
      <c r="C2401" s="73"/>
      <c r="E2401" s="86"/>
      <c r="F2401" s="86"/>
      <c r="H2401" s="73"/>
      <c r="J2401" s="86"/>
      <c r="K2401" s="86"/>
      <c r="M2401" s="72"/>
      <c r="N2401" s="73"/>
      <c r="O2401" s="86"/>
      <c r="P2401" s="92"/>
    </row>
    <row r="2402" spans="2:16" ht="15.75" hidden="1" x14ac:dyDescent="0.25">
      <c r="B2402" s="70" t="str">
        <f>B2397</f>
        <v xml:space="preserve">  </v>
      </c>
      <c r="C2402" s="133" t="s">
        <v>34</v>
      </c>
      <c r="D2402" s="133"/>
      <c r="E2402" s="133"/>
      <c r="F2402" s="133"/>
      <c r="H2402" s="14" t="s">
        <v>103</v>
      </c>
      <c r="J2402" s="86" t="str">
        <f>IFERROR(VLOOKUP(B2402,Calculations!$Z$10:$AB$448,3,FALSE),0)</f>
        <v xml:space="preserve">  </v>
      </c>
      <c r="K2402" s="86"/>
      <c r="M2402" s="14" t="s">
        <v>104</v>
      </c>
      <c r="O2402" s="86" t="str">
        <f>J2402</f>
        <v xml:space="preserve">  </v>
      </c>
      <c r="P2402" s="92"/>
    </row>
    <row r="2403" spans="2:16" ht="15.75" hidden="1" x14ac:dyDescent="0.25">
      <c r="B2403" s="74"/>
      <c r="C2403" s="133"/>
      <c r="D2403" s="133"/>
      <c r="E2403" s="133"/>
      <c r="F2403" s="133"/>
      <c r="H2403" s="77"/>
      <c r="I2403" s="14" t="s">
        <v>91</v>
      </c>
      <c r="J2403" s="86"/>
      <c r="K2403" s="86" t="str">
        <f>J2402</f>
        <v xml:space="preserve">  </v>
      </c>
      <c r="M2403" s="77"/>
      <c r="N2403" s="14" t="s">
        <v>91</v>
      </c>
      <c r="O2403" s="86"/>
      <c r="P2403" s="92" t="str">
        <f>O2402</f>
        <v xml:space="preserve">  </v>
      </c>
    </row>
    <row r="2404" spans="2:16" ht="15.75" hidden="1" x14ac:dyDescent="0.25">
      <c r="B2404" s="74"/>
      <c r="C2404" s="133"/>
      <c r="D2404" s="133"/>
      <c r="E2404" s="133"/>
      <c r="F2404" s="133"/>
      <c r="H2404" s="77"/>
      <c r="J2404" s="86"/>
      <c r="K2404" s="86"/>
      <c r="M2404" s="77"/>
      <c r="O2404" s="86"/>
      <c r="P2404" s="92"/>
    </row>
    <row r="2405" spans="2:16" ht="15.75" hidden="1" x14ac:dyDescent="0.25">
      <c r="B2405" s="74"/>
      <c r="C2405" s="81"/>
      <c r="D2405" s="81"/>
      <c r="E2405" s="81"/>
      <c r="F2405" s="81"/>
      <c r="H2405" s="77"/>
      <c r="J2405" s="86"/>
      <c r="K2405" s="86"/>
      <c r="M2405" s="77"/>
      <c r="O2405" s="86"/>
      <c r="P2405" s="92"/>
    </row>
    <row r="2406" spans="2:16" ht="15.75" hidden="1" x14ac:dyDescent="0.25">
      <c r="B2406" s="70" t="str">
        <f>B2402</f>
        <v xml:space="preserve">  </v>
      </c>
      <c r="C2406" s="14" t="s">
        <v>106</v>
      </c>
      <c r="E2406" s="86" t="str">
        <f>IFERROR(VLOOKUP(B2406,Calculations!$G$10:$W$448,17,FALSE),0)</f>
        <v xml:space="preserve">  </v>
      </c>
      <c r="F2406" s="86"/>
      <c r="H2406" s="133" t="s">
        <v>34</v>
      </c>
      <c r="I2406" s="133"/>
      <c r="J2406" s="133"/>
      <c r="K2406" s="133"/>
      <c r="M2406" s="14" t="s">
        <v>105</v>
      </c>
      <c r="O2406" s="86" t="str">
        <f>E2406</f>
        <v xml:space="preserve">  </v>
      </c>
      <c r="P2406" s="92"/>
    </row>
    <row r="2407" spans="2:16" ht="15.75" hidden="1" x14ac:dyDescent="0.25">
      <c r="B2407" s="75"/>
      <c r="C2407" s="82"/>
      <c r="D2407" s="76" t="s">
        <v>31</v>
      </c>
      <c r="E2407" s="89"/>
      <c r="F2407" s="89" t="str">
        <f>E2406</f>
        <v xml:space="preserve">  </v>
      </c>
      <c r="G2407" s="76"/>
      <c r="H2407" s="134"/>
      <c r="I2407" s="134"/>
      <c r="J2407" s="134"/>
      <c r="K2407" s="134"/>
      <c r="L2407" s="76"/>
      <c r="M2407" s="82"/>
      <c r="N2407" s="76" t="s">
        <v>31</v>
      </c>
      <c r="O2407" s="89"/>
      <c r="P2407" s="90" t="str">
        <f>O2406</f>
        <v xml:space="preserve">  </v>
      </c>
    </row>
    <row r="2408" spans="2:16" ht="15.75" hidden="1" x14ac:dyDescent="0.25">
      <c r="B2408" s="60" t="str">
        <f>IFERROR(IF(EOMONTH(B2406,1)&gt;Questionnaire!$I$9,"  ",EOMONTH(B2406,1)),"  ")</f>
        <v xml:space="preserve">  </v>
      </c>
      <c r="C2408" s="61" t="s">
        <v>32</v>
      </c>
      <c r="D2408" s="61"/>
      <c r="E2408" s="84">
        <f>IFERROR(-VLOOKUP(B2408,Calculations!$G$10:$N$448,8,FALSE),0)</f>
        <v>0</v>
      </c>
      <c r="F2408" s="84"/>
      <c r="G2408" s="61"/>
      <c r="H2408" s="61" t="s">
        <v>102</v>
      </c>
      <c r="I2408" s="61"/>
      <c r="J2408" s="84">
        <f>K2410</f>
        <v>0</v>
      </c>
      <c r="K2408" s="84"/>
      <c r="L2408" s="61"/>
      <c r="M2408" s="61" t="s">
        <v>102</v>
      </c>
      <c r="N2408" s="68"/>
      <c r="O2408" s="84">
        <f>J2408</f>
        <v>0</v>
      </c>
      <c r="P2408" s="91"/>
    </row>
    <row r="2409" spans="2:16" ht="15.75" hidden="1" x14ac:dyDescent="0.25">
      <c r="B2409" s="74"/>
      <c r="C2409" s="14" t="s">
        <v>33</v>
      </c>
      <c r="E2409" s="86" t="str">
        <f>IFERROR(VLOOKUP(B2408,Calculations!$G$10:$M$448,7,FALSE),0)</f>
        <v xml:space="preserve">  </v>
      </c>
      <c r="F2409" s="86"/>
      <c r="H2409" s="14" t="s">
        <v>35</v>
      </c>
      <c r="J2409" s="86" t="str">
        <f>K2411</f>
        <v xml:space="preserve">  </v>
      </c>
      <c r="K2409" s="86"/>
      <c r="M2409" s="14" t="s">
        <v>94</v>
      </c>
      <c r="N2409" s="73"/>
      <c r="O2409" s="86" t="str">
        <f>J2409</f>
        <v xml:space="preserve">  </v>
      </c>
      <c r="P2409" s="92"/>
    </row>
    <row r="2410" spans="2:16" ht="15.75" hidden="1" x14ac:dyDescent="0.25">
      <c r="B2410" s="74"/>
      <c r="C2410" s="73"/>
      <c r="D2410" s="14" t="s">
        <v>31</v>
      </c>
      <c r="E2410" s="86"/>
      <c r="F2410" s="86">
        <f>IFERROR(E2408+E2409,0)</f>
        <v>0</v>
      </c>
      <c r="H2410" s="73"/>
      <c r="I2410" s="14" t="s">
        <v>32</v>
      </c>
      <c r="J2410" s="86"/>
      <c r="K2410" s="86">
        <f>E2408</f>
        <v>0</v>
      </c>
      <c r="M2410" s="72"/>
      <c r="N2410" s="14" t="s">
        <v>31</v>
      </c>
      <c r="O2410" s="86"/>
      <c r="P2410" s="92">
        <f>F2410</f>
        <v>0</v>
      </c>
    </row>
    <row r="2411" spans="2:16" ht="15.75" hidden="1" x14ac:dyDescent="0.25">
      <c r="B2411" s="74"/>
      <c r="C2411" s="73"/>
      <c r="E2411" s="86"/>
      <c r="F2411" s="86"/>
      <c r="H2411" s="73"/>
      <c r="I2411" s="14" t="s">
        <v>33</v>
      </c>
      <c r="J2411" s="86"/>
      <c r="K2411" s="86" t="str">
        <f>E2409</f>
        <v xml:space="preserve">  </v>
      </c>
      <c r="M2411" s="72"/>
      <c r="N2411" s="73"/>
      <c r="O2411" s="86"/>
      <c r="P2411" s="92"/>
    </row>
    <row r="2412" spans="2:16" ht="15.75" hidden="1" x14ac:dyDescent="0.25">
      <c r="B2412" s="74"/>
      <c r="C2412" s="73"/>
      <c r="E2412" s="86"/>
      <c r="F2412" s="86"/>
      <c r="H2412" s="73"/>
      <c r="J2412" s="86"/>
      <c r="K2412" s="86"/>
      <c r="M2412" s="72"/>
      <c r="N2412" s="73"/>
      <c r="O2412" s="86"/>
      <c r="P2412" s="92"/>
    </row>
    <row r="2413" spans="2:16" ht="15.75" hidden="1" x14ac:dyDescent="0.25">
      <c r="B2413" s="70" t="str">
        <f>B2408</f>
        <v xml:space="preserve">  </v>
      </c>
      <c r="C2413" s="133" t="s">
        <v>34</v>
      </c>
      <c r="D2413" s="133"/>
      <c r="E2413" s="133"/>
      <c r="F2413" s="133"/>
      <c r="H2413" s="14" t="s">
        <v>103</v>
      </c>
      <c r="J2413" s="86" t="str">
        <f>IFERROR(VLOOKUP(B2413,Calculations!$Z$10:$AB$448,3,FALSE),0)</f>
        <v xml:space="preserve">  </v>
      </c>
      <c r="K2413" s="86"/>
      <c r="M2413" s="14" t="s">
        <v>104</v>
      </c>
      <c r="O2413" s="86" t="str">
        <f>J2413</f>
        <v xml:space="preserve">  </v>
      </c>
      <c r="P2413" s="92"/>
    </row>
    <row r="2414" spans="2:16" ht="15.75" hidden="1" x14ac:dyDescent="0.25">
      <c r="B2414" s="74"/>
      <c r="C2414" s="133"/>
      <c r="D2414" s="133"/>
      <c r="E2414" s="133"/>
      <c r="F2414" s="133"/>
      <c r="H2414" s="77"/>
      <c r="I2414" s="14" t="s">
        <v>91</v>
      </c>
      <c r="J2414" s="86"/>
      <c r="K2414" s="86" t="str">
        <f>J2413</f>
        <v xml:space="preserve">  </v>
      </c>
      <c r="M2414" s="77"/>
      <c r="N2414" s="14" t="s">
        <v>91</v>
      </c>
      <c r="O2414" s="86"/>
      <c r="P2414" s="92" t="str">
        <f>O2413</f>
        <v xml:space="preserve">  </v>
      </c>
    </row>
    <row r="2415" spans="2:16" ht="15.75" hidden="1" x14ac:dyDescent="0.25">
      <c r="B2415" s="74"/>
      <c r="C2415" s="133"/>
      <c r="D2415" s="133"/>
      <c r="E2415" s="133"/>
      <c r="F2415" s="133"/>
      <c r="H2415" s="77"/>
      <c r="J2415" s="86"/>
      <c r="K2415" s="86"/>
      <c r="M2415" s="77"/>
      <c r="O2415" s="86"/>
      <c r="P2415" s="92"/>
    </row>
    <row r="2416" spans="2:16" ht="15.75" hidden="1" x14ac:dyDescent="0.25">
      <c r="B2416" s="74"/>
      <c r="C2416" s="81"/>
      <c r="D2416" s="81"/>
      <c r="E2416" s="81"/>
      <c r="F2416" s="81"/>
      <c r="H2416" s="77"/>
      <c r="J2416" s="86"/>
      <c r="K2416" s="86"/>
      <c r="M2416" s="77"/>
      <c r="O2416" s="86"/>
      <c r="P2416" s="92"/>
    </row>
    <row r="2417" spans="2:16" ht="15.75" hidden="1" x14ac:dyDescent="0.25">
      <c r="B2417" s="70" t="str">
        <f>B2413</f>
        <v xml:space="preserve">  </v>
      </c>
      <c r="C2417" s="14" t="s">
        <v>106</v>
      </c>
      <c r="E2417" s="86" t="str">
        <f>IFERROR(VLOOKUP(B2417,Calculations!$G$10:$W$448,17,FALSE),0)</f>
        <v xml:space="preserve">  </v>
      </c>
      <c r="F2417" s="86"/>
      <c r="H2417" s="133" t="s">
        <v>34</v>
      </c>
      <c r="I2417" s="133"/>
      <c r="J2417" s="133"/>
      <c r="K2417" s="133"/>
      <c r="M2417" s="14" t="s">
        <v>105</v>
      </c>
      <c r="O2417" s="86" t="str">
        <f>E2417</f>
        <v xml:space="preserve">  </v>
      </c>
      <c r="P2417" s="92"/>
    </row>
    <row r="2418" spans="2:16" ht="15.75" hidden="1" x14ac:dyDescent="0.25">
      <c r="B2418" s="75"/>
      <c r="C2418" s="82"/>
      <c r="D2418" s="76" t="s">
        <v>31</v>
      </c>
      <c r="E2418" s="89"/>
      <c r="F2418" s="89" t="str">
        <f>E2417</f>
        <v xml:space="preserve">  </v>
      </c>
      <c r="G2418" s="76"/>
      <c r="H2418" s="134"/>
      <c r="I2418" s="134"/>
      <c r="J2418" s="134"/>
      <c r="K2418" s="134"/>
      <c r="L2418" s="76"/>
      <c r="M2418" s="82"/>
      <c r="N2418" s="76" t="s">
        <v>31</v>
      </c>
      <c r="O2418" s="89"/>
      <c r="P2418" s="90" t="str">
        <f>O2417</f>
        <v xml:space="preserve">  </v>
      </c>
    </row>
    <row r="2419" spans="2:16" ht="15.75" hidden="1" x14ac:dyDescent="0.25">
      <c r="B2419" s="60" t="str">
        <f>IFERROR(IF(EOMONTH(B2417,1)&gt;Questionnaire!$I$9,"  ",EOMONTH(B2417,1)),"  ")</f>
        <v xml:space="preserve">  </v>
      </c>
      <c r="C2419" s="61" t="s">
        <v>32</v>
      </c>
      <c r="D2419" s="61"/>
      <c r="E2419" s="84">
        <f>IFERROR(-VLOOKUP(B2419,Calculations!$G$10:$N$448,8,FALSE),0)</f>
        <v>0</v>
      </c>
      <c r="F2419" s="84"/>
      <c r="G2419" s="61"/>
      <c r="H2419" s="61" t="s">
        <v>102</v>
      </c>
      <c r="I2419" s="61"/>
      <c r="J2419" s="84">
        <f>K2421</f>
        <v>0</v>
      </c>
      <c r="K2419" s="84"/>
      <c r="L2419" s="61"/>
      <c r="M2419" s="61" t="s">
        <v>102</v>
      </c>
      <c r="N2419" s="68"/>
      <c r="O2419" s="84">
        <f>J2419</f>
        <v>0</v>
      </c>
      <c r="P2419" s="91"/>
    </row>
    <row r="2420" spans="2:16" ht="15.75" hidden="1" x14ac:dyDescent="0.25">
      <c r="B2420" s="74"/>
      <c r="C2420" s="14" t="s">
        <v>33</v>
      </c>
      <c r="E2420" s="86" t="str">
        <f>IFERROR(VLOOKUP(B2419,Calculations!$G$10:$M$448,7,FALSE),0)</f>
        <v xml:space="preserve">  </v>
      </c>
      <c r="F2420" s="86"/>
      <c r="H2420" s="14" t="s">
        <v>35</v>
      </c>
      <c r="J2420" s="86" t="str">
        <f>K2422</f>
        <v xml:space="preserve">  </v>
      </c>
      <c r="K2420" s="86"/>
      <c r="M2420" s="14" t="s">
        <v>94</v>
      </c>
      <c r="N2420" s="73"/>
      <c r="O2420" s="86" t="str">
        <f>J2420</f>
        <v xml:space="preserve">  </v>
      </c>
      <c r="P2420" s="92"/>
    </row>
    <row r="2421" spans="2:16" ht="15.75" hidden="1" x14ac:dyDescent="0.25">
      <c r="B2421" s="74"/>
      <c r="C2421" s="73"/>
      <c r="D2421" s="14" t="s">
        <v>31</v>
      </c>
      <c r="E2421" s="86"/>
      <c r="F2421" s="86">
        <f>IFERROR(E2419+E2420,0)</f>
        <v>0</v>
      </c>
      <c r="H2421" s="73"/>
      <c r="I2421" s="14" t="s">
        <v>32</v>
      </c>
      <c r="J2421" s="86"/>
      <c r="K2421" s="86">
        <f>E2419</f>
        <v>0</v>
      </c>
      <c r="M2421" s="72"/>
      <c r="N2421" s="14" t="s">
        <v>31</v>
      </c>
      <c r="O2421" s="86"/>
      <c r="P2421" s="92">
        <f>F2421</f>
        <v>0</v>
      </c>
    </row>
    <row r="2422" spans="2:16" ht="15.75" hidden="1" x14ac:dyDescent="0.25">
      <c r="B2422" s="74"/>
      <c r="C2422" s="73"/>
      <c r="E2422" s="86"/>
      <c r="F2422" s="86"/>
      <c r="H2422" s="73"/>
      <c r="I2422" s="14" t="s">
        <v>33</v>
      </c>
      <c r="J2422" s="86"/>
      <c r="K2422" s="86" t="str">
        <f>E2420</f>
        <v xml:space="preserve">  </v>
      </c>
      <c r="M2422" s="72"/>
      <c r="N2422" s="73"/>
      <c r="O2422" s="86"/>
      <c r="P2422" s="92"/>
    </row>
    <row r="2423" spans="2:16" ht="15.75" hidden="1" x14ac:dyDescent="0.25">
      <c r="B2423" s="74"/>
      <c r="C2423" s="73"/>
      <c r="E2423" s="86"/>
      <c r="F2423" s="86"/>
      <c r="H2423" s="73"/>
      <c r="J2423" s="86"/>
      <c r="K2423" s="86"/>
      <c r="M2423" s="72"/>
      <c r="N2423" s="73"/>
      <c r="O2423" s="86"/>
      <c r="P2423" s="92"/>
    </row>
    <row r="2424" spans="2:16" ht="15.75" hidden="1" x14ac:dyDescent="0.25">
      <c r="B2424" s="70" t="str">
        <f>B2419</f>
        <v xml:space="preserve">  </v>
      </c>
      <c r="C2424" s="133" t="s">
        <v>34</v>
      </c>
      <c r="D2424" s="133"/>
      <c r="E2424" s="133"/>
      <c r="F2424" s="133"/>
      <c r="H2424" s="14" t="s">
        <v>103</v>
      </c>
      <c r="J2424" s="86" t="str">
        <f>IFERROR(VLOOKUP(B2424,Calculations!$Z$10:$AB$448,3,FALSE),0)</f>
        <v xml:space="preserve">  </v>
      </c>
      <c r="K2424" s="86"/>
      <c r="M2424" s="14" t="s">
        <v>104</v>
      </c>
      <c r="O2424" s="86" t="str">
        <f>J2424</f>
        <v xml:space="preserve">  </v>
      </c>
      <c r="P2424" s="92"/>
    </row>
    <row r="2425" spans="2:16" ht="15.75" hidden="1" x14ac:dyDescent="0.25">
      <c r="B2425" s="74"/>
      <c r="C2425" s="133"/>
      <c r="D2425" s="133"/>
      <c r="E2425" s="133"/>
      <c r="F2425" s="133"/>
      <c r="H2425" s="77"/>
      <c r="I2425" s="14" t="s">
        <v>91</v>
      </c>
      <c r="J2425" s="86"/>
      <c r="K2425" s="86" t="str">
        <f>J2424</f>
        <v xml:space="preserve">  </v>
      </c>
      <c r="M2425" s="77"/>
      <c r="N2425" s="14" t="s">
        <v>91</v>
      </c>
      <c r="O2425" s="86"/>
      <c r="P2425" s="92" t="str">
        <f>O2424</f>
        <v xml:space="preserve">  </v>
      </c>
    </row>
    <row r="2426" spans="2:16" ht="15.75" hidden="1" x14ac:dyDescent="0.25">
      <c r="B2426" s="74"/>
      <c r="C2426" s="133"/>
      <c r="D2426" s="133"/>
      <c r="E2426" s="133"/>
      <c r="F2426" s="133"/>
      <c r="H2426" s="77"/>
      <c r="J2426" s="86"/>
      <c r="K2426" s="86"/>
      <c r="M2426" s="77"/>
      <c r="O2426" s="86"/>
      <c r="P2426" s="92"/>
    </row>
    <row r="2427" spans="2:16" ht="15.75" hidden="1" x14ac:dyDescent="0.25">
      <c r="B2427" s="74"/>
      <c r="C2427" s="81"/>
      <c r="D2427" s="81"/>
      <c r="E2427" s="81"/>
      <c r="F2427" s="81"/>
      <c r="H2427" s="77"/>
      <c r="J2427" s="86"/>
      <c r="K2427" s="86"/>
      <c r="M2427" s="77"/>
      <c r="O2427" s="86"/>
      <c r="P2427" s="92"/>
    </row>
    <row r="2428" spans="2:16" ht="15.75" hidden="1" x14ac:dyDescent="0.25">
      <c r="B2428" s="70" t="str">
        <f>B2424</f>
        <v xml:space="preserve">  </v>
      </c>
      <c r="C2428" s="14" t="s">
        <v>106</v>
      </c>
      <c r="E2428" s="86" t="str">
        <f>IFERROR(VLOOKUP(B2428,Calculations!$G$10:$W$448,17,FALSE),0)</f>
        <v xml:space="preserve">  </v>
      </c>
      <c r="F2428" s="86"/>
      <c r="H2428" s="133" t="s">
        <v>34</v>
      </c>
      <c r="I2428" s="133"/>
      <c r="J2428" s="133"/>
      <c r="K2428" s="133"/>
      <c r="M2428" s="14" t="s">
        <v>105</v>
      </c>
      <c r="O2428" s="86" t="str">
        <f>E2428</f>
        <v xml:space="preserve">  </v>
      </c>
      <c r="P2428" s="92"/>
    </row>
    <row r="2429" spans="2:16" ht="15.75" hidden="1" x14ac:dyDescent="0.25">
      <c r="B2429" s="75"/>
      <c r="C2429" s="82"/>
      <c r="D2429" s="76" t="s">
        <v>31</v>
      </c>
      <c r="E2429" s="89"/>
      <c r="F2429" s="89" t="str">
        <f>E2428</f>
        <v xml:space="preserve">  </v>
      </c>
      <c r="G2429" s="76"/>
      <c r="H2429" s="134"/>
      <c r="I2429" s="134"/>
      <c r="J2429" s="134"/>
      <c r="K2429" s="134"/>
      <c r="L2429" s="76"/>
      <c r="M2429" s="82"/>
      <c r="N2429" s="76" t="s">
        <v>31</v>
      </c>
      <c r="O2429" s="89"/>
      <c r="P2429" s="90" t="str">
        <f>O2428</f>
        <v xml:space="preserve">  </v>
      </c>
    </row>
    <row r="2430" spans="2:16" ht="15.75" hidden="1" x14ac:dyDescent="0.25">
      <c r="B2430" s="60" t="str">
        <f>IFERROR(IF(EOMONTH(B2428,1)&gt;Questionnaire!$I$9,"  ",EOMONTH(B2428,1)),"  ")</f>
        <v xml:space="preserve">  </v>
      </c>
      <c r="C2430" s="61" t="s">
        <v>32</v>
      </c>
      <c r="D2430" s="61"/>
      <c r="E2430" s="84">
        <f>IFERROR(-VLOOKUP(B2430,Calculations!$G$10:$N$448,8,FALSE),0)</f>
        <v>0</v>
      </c>
      <c r="F2430" s="84"/>
      <c r="G2430" s="61"/>
      <c r="H2430" s="61" t="s">
        <v>102</v>
      </c>
      <c r="I2430" s="61"/>
      <c r="J2430" s="84">
        <f>K2432</f>
        <v>0</v>
      </c>
      <c r="K2430" s="84"/>
      <c r="L2430" s="61"/>
      <c r="M2430" s="61" t="s">
        <v>102</v>
      </c>
      <c r="N2430" s="68"/>
      <c r="O2430" s="84">
        <f>J2430</f>
        <v>0</v>
      </c>
      <c r="P2430" s="91"/>
    </row>
    <row r="2431" spans="2:16" ht="15.75" hidden="1" x14ac:dyDescent="0.25">
      <c r="B2431" s="74"/>
      <c r="C2431" s="14" t="s">
        <v>33</v>
      </c>
      <c r="E2431" s="86" t="str">
        <f>IFERROR(VLOOKUP(B2430,Calculations!$G$10:$M$448,7,FALSE),0)</f>
        <v xml:space="preserve">  </v>
      </c>
      <c r="F2431" s="86"/>
      <c r="H2431" s="14" t="s">
        <v>35</v>
      </c>
      <c r="J2431" s="86" t="str">
        <f>K2433</f>
        <v xml:space="preserve">  </v>
      </c>
      <c r="K2431" s="86"/>
      <c r="M2431" s="14" t="s">
        <v>94</v>
      </c>
      <c r="N2431" s="73"/>
      <c r="O2431" s="86" t="str">
        <f>J2431</f>
        <v xml:space="preserve">  </v>
      </c>
      <c r="P2431" s="92"/>
    </row>
    <row r="2432" spans="2:16" ht="15.75" hidden="1" x14ac:dyDescent="0.25">
      <c r="B2432" s="74"/>
      <c r="C2432" s="73"/>
      <c r="D2432" s="14" t="s">
        <v>31</v>
      </c>
      <c r="E2432" s="86"/>
      <c r="F2432" s="86">
        <f>IFERROR(E2430+E2431,0)</f>
        <v>0</v>
      </c>
      <c r="H2432" s="73"/>
      <c r="I2432" s="14" t="s">
        <v>32</v>
      </c>
      <c r="J2432" s="86"/>
      <c r="K2432" s="86">
        <f>E2430</f>
        <v>0</v>
      </c>
      <c r="M2432" s="72"/>
      <c r="N2432" s="14" t="s">
        <v>31</v>
      </c>
      <c r="O2432" s="86"/>
      <c r="P2432" s="92">
        <f>F2432</f>
        <v>0</v>
      </c>
    </row>
    <row r="2433" spans="2:16" ht="15.75" hidden="1" x14ac:dyDescent="0.25">
      <c r="B2433" s="74"/>
      <c r="C2433" s="73"/>
      <c r="E2433" s="86"/>
      <c r="F2433" s="86"/>
      <c r="H2433" s="73"/>
      <c r="I2433" s="14" t="s">
        <v>33</v>
      </c>
      <c r="J2433" s="86"/>
      <c r="K2433" s="86" t="str">
        <f>E2431</f>
        <v xml:space="preserve">  </v>
      </c>
      <c r="M2433" s="72"/>
      <c r="N2433" s="73"/>
      <c r="O2433" s="86"/>
      <c r="P2433" s="92"/>
    </row>
    <row r="2434" spans="2:16" ht="15.75" hidden="1" x14ac:dyDescent="0.25">
      <c r="B2434" s="74"/>
      <c r="C2434" s="73"/>
      <c r="E2434" s="86"/>
      <c r="F2434" s="86"/>
      <c r="H2434" s="73"/>
      <c r="J2434" s="86"/>
      <c r="K2434" s="86"/>
      <c r="M2434" s="72"/>
      <c r="N2434" s="73"/>
      <c r="O2434" s="86"/>
      <c r="P2434" s="92"/>
    </row>
    <row r="2435" spans="2:16" ht="15.75" hidden="1" x14ac:dyDescent="0.25">
      <c r="B2435" s="70" t="str">
        <f>B2430</f>
        <v xml:space="preserve">  </v>
      </c>
      <c r="C2435" s="133" t="s">
        <v>34</v>
      </c>
      <c r="D2435" s="133"/>
      <c r="E2435" s="133"/>
      <c r="F2435" s="133"/>
      <c r="H2435" s="14" t="s">
        <v>103</v>
      </c>
      <c r="J2435" s="86" t="str">
        <f>IFERROR(VLOOKUP(B2435,Calculations!$Z$10:$AB$448,3,FALSE),0)</f>
        <v xml:space="preserve">  </v>
      </c>
      <c r="K2435" s="86"/>
      <c r="M2435" s="14" t="s">
        <v>104</v>
      </c>
      <c r="O2435" s="86" t="str">
        <f>J2435</f>
        <v xml:space="preserve">  </v>
      </c>
      <c r="P2435" s="92"/>
    </row>
    <row r="2436" spans="2:16" ht="15.75" hidden="1" x14ac:dyDescent="0.25">
      <c r="B2436" s="74"/>
      <c r="C2436" s="133"/>
      <c r="D2436" s="133"/>
      <c r="E2436" s="133"/>
      <c r="F2436" s="133"/>
      <c r="H2436" s="77"/>
      <c r="I2436" s="14" t="s">
        <v>91</v>
      </c>
      <c r="J2436" s="86"/>
      <c r="K2436" s="86" t="str">
        <f>J2435</f>
        <v xml:space="preserve">  </v>
      </c>
      <c r="M2436" s="77"/>
      <c r="N2436" s="14" t="s">
        <v>91</v>
      </c>
      <c r="O2436" s="86"/>
      <c r="P2436" s="92" t="str">
        <f>O2435</f>
        <v xml:space="preserve">  </v>
      </c>
    </row>
    <row r="2437" spans="2:16" ht="15.75" hidden="1" x14ac:dyDescent="0.25">
      <c r="B2437" s="74"/>
      <c r="C2437" s="133"/>
      <c r="D2437" s="133"/>
      <c r="E2437" s="133"/>
      <c r="F2437" s="133"/>
      <c r="H2437" s="77"/>
      <c r="J2437" s="86"/>
      <c r="K2437" s="86"/>
      <c r="M2437" s="77"/>
      <c r="O2437" s="86"/>
      <c r="P2437" s="92"/>
    </row>
    <row r="2438" spans="2:16" ht="15.75" hidden="1" x14ac:dyDescent="0.25">
      <c r="B2438" s="74"/>
      <c r="C2438" s="81"/>
      <c r="D2438" s="81"/>
      <c r="E2438" s="81"/>
      <c r="F2438" s="81"/>
      <c r="H2438" s="77"/>
      <c r="J2438" s="86"/>
      <c r="K2438" s="86"/>
      <c r="M2438" s="77"/>
      <c r="O2438" s="86"/>
      <c r="P2438" s="92"/>
    </row>
    <row r="2439" spans="2:16" ht="15.75" hidden="1" x14ac:dyDescent="0.25">
      <c r="B2439" s="70" t="str">
        <f>B2435</f>
        <v xml:space="preserve">  </v>
      </c>
      <c r="C2439" s="14" t="s">
        <v>106</v>
      </c>
      <c r="E2439" s="86" t="str">
        <f>IFERROR(VLOOKUP(B2439,Calculations!$G$10:$W$448,17,FALSE),0)</f>
        <v xml:space="preserve">  </v>
      </c>
      <c r="F2439" s="86"/>
      <c r="H2439" s="133" t="s">
        <v>34</v>
      </c>
      <c r="I2439" s="133"/>
      <c r="J2439" s="133"/>
      <c r="K2439" s="133"/>
      <c r="M2439" s="14" t="s">
        <v>105</v>
      </c>
      <c r="O2439" s="86" t="str">
        <f>E2439</f>
        <v xml:space="preserve">  </v>
      </c>
      <c r="P2439" s="92"/>
    </row>
    <row r="2440" spans="2:16" ht="15.75" hidden="1" x14ac:dyDescent="0.25">
      <c r="B2440" s="75"/>
      <c r="C2440" s="82"/>
      <c r="D2440" s="76" t="s">
        <v>31</v>
      </c>
      <c r="E2440" s="89"/>
      <c r="F2440" s="89" t="str">
        <f>E2439</f>
        <v xml:space="preserve">  </v>
      </c>
      <c r="G2440" s="76"/>
      <c r="H2440" s="134"/>
      <c r="I2440" s="134"/>
      <c r="J2440" s="134"/>
      <c r="K2440" s="134"/>
      <c r="L2440" s="76"/>
      <c r="M2440" s="82"/>
      <c r="N2440" s="76" t="s">
        <v>31</v>
      </c>
      <c r="O2440" s="89"/>
      <c r="P2440" s="90" t="str">
        <f>O2439</f>
        <v xml:space="preserve">  </v>
      </c>
    </row>
    <row r="2441" spans="2:16" ht="15.75" hidden="1" x14ac:dyDescent="0.25">
      <c r="B2441" s="60" t="str">
        <f>IFERROR(IF(EOMONTH(B2439,1)&gt;Questionnaire!$I$9,"  ",EOMONTH(B2439,1)),"  ")</f>
        <v xml:space="preserve">  </v>
      </c>
      <c r="C2441" s="61" t="s">
        <v>32</v>
      </c>
      <c r="D2441" s="61"/>
      <c r="E2441" s="84">
        <f>IFERROR(-VLOOKUP(B2441,Calculations!$G$10:$N$448,8,FALSE),0)</f>
        <v>0</v>
      </c>
      <c r="F2441" s="84"/>
      <c r="G2441" s="61"/>
      <c r="H2441" s="61" t="s">
        <v>102</v>
      </c>
      <c r="I2441" s="61"/>
      <c r="J2441" s="84">
        <f>K2443</f>
        <v>0</v>
      </c>
      <c r="K2441" s="84"/>
      <c r="L2441" s="61"/>
      <c r="M2441" s="61" t="s">
        <v>102</v>
      </c>
      <c r="N2441" s="68"/>
      <c r="O2441" s="84">
        <f>J2441</f>
        <v>0</v>
      </c>
      <c r="P2441" s="91"/>
    </row>
    <row r="2442" spans="2:16" ht="15.75" hidden="1" x14ac:dyDescent="0.25">
      <c r="B2442" s="74"/>
      <c r="C2442" s="14" t="s">
        <v>33</v>
      </c>
      <c r="E2442" s="86" t="str">
        <f>IFERROR(VLOOKUP(B2441,Calculations!$G$10:$M$448,7,FALSE),0)</f>
        <v xml:space="preserve">  </v>
      </c>
      <c r="F2442" s="86"/>
      <c r="H2442" s="14" t="s">
        <v>35</v>
      </c>
      <c r="J2442" s="86" t="str">
        <f>K2444</f>
        <v xml:space="preserve">  </v>
      </c>
      <c r="K2442" s="86"/>
      <c r="M2442" s="14" t="s">
        <v>94</v>
      </c>
      <c r="N2442" s="73"/>
      <c r="O2442" s="86" t="str">
        <f>J2442</f>
        <v xml:space="preserve">  </v>
      </c>
      <c r="P2442" s="92"/>
    </row>
    <row r="2443" spans="2:16" ht="15.75" hidden="1" x14ac:dyDescent="0.25">
      <c r="B2443" s="74"/>
      <c r="C2443" s="73"/>
      <c r="D2443" s="14" t="s">
        <v>31</v>
      </c>
      <c r="E2443" s="86"/>
      <c r="F2443" s="86">
        <f>IFERROR(E2441+E2442,0)</f>
        <v>0</v>
      </c>
      <c r="H2443" s="73"/>
      <c r="I2443" s="14" t="s">
        <v>32</v>
      </c>
      <c r="J2443" s="86"/>
      <c r="K2443" s="86">
        <f>E2441</f>
        <v>0</v>
      </c>
      <c r="M2443" s="72"/>
      <c r="N2443" s="14" t="s">
        <v>31</v>
      </c>
      <c r="O2443" s="86"/>
      <c r="P2443" s="92">
        <f>F2443</f>
        <v>0</v>
      </c>
    </row>
    <row r="2444" spans="2:16" ht="15.75" hidden="1" x14ac:dyDescent="0.25">
      <c r="B2444" s="74"/>
      <c r="C2444" s="73"/>
      <c r="E2444" s="86"/>
      <c r="F2444" s="86"/>
      <c r="H2444" s="73"/>
      <c r="I2444" s="14" t="s">
        <v>33</v>
      </c>
      <c r="J2444" s="86"/>
      <c r="K2444" s="86" t="str">
        <f>E2442</f>
        <v xml:space="preserve">  </v>
      </c>
      <c r="M2444" s="72"/>
      <c r="N2444" s="73"/>
      <c r="O2444" s="86"/>
      <c r="P2444" s="92"/>
    </row>
    <row r="2445" spans="2:16" ht="15.75" hidden="1" x14ac:dyDescent="0.25">
      <c r="B2445" s="74"/>
      <c r="C2445" s="73"/>
      <c r="E2445" s="86"/>
      <c r="F2445" s="86"/>
      <c r="H2445" s="73"/>
      <c r="J2445" s="86"/>
      <c r="K2445" s="86"/>
      <c r="M2445" s="72"/>
      <c r="N2445" s="73"/>
      <c r="O2445" s="86"/>
      <c r="P2445" s="92"/>
    </row>
    <row r="2446" spans="2:16" ht="15.75" hidden="1" x14ac:dyDescent="0.25">
      <c r="B2446" s="70" t="str">
        <f>B2441</f>
        <v xml:space="preserve">  </v>
      </c>
      <c r="C2446" s="133" t="s">
        <v>34</v>
      </c>
      <c r="D2446" s="133"/>
      <c r="E2446" s="133"/>
      <c r="F2446" s="133"/>
      <c r="H2446" s="14" t="s">
        <v>103</v>
      </c>
      <c r="J2446" s="86" t="str">
        <f>IFERROR(VLOOKUP(B2446,Calculations!$Z$10:$AB$448,3,FALSE),0)</f>
        <v xml:space="preserve">  </v>
      </c>
      <c r="K2446" s="86"/>
      <c r="M2446" s="14" t="s">
        <v>104</v>
      </c>
      <c r="O2446" s="86" t="str">
        <f>J2446</f>
        <v xml:space="preserve">  </v>
      </c>
      <c r="P2446" s="92"/>
    </row>
    <row r="2447" spans="2:16" ht="15.75" hidden="1" x14ac:dyDescent="0.25">
      <c r="B2447" s="74"/>
      <c r="C2447" s="133"/>
      <c r="D2447" s="133"/>
      <c r="E2447" s="133"/>
      <c r="F2447" s="133"/>
      <c r="H2447" s="77"/>
      <c r="I2447" s="14" t="s">
        <v>91</v>
      </c>
      <c r="J2447" s="86"/>
      <c r="K2447" s="86" t="str">
        <f>J2446</f>
        <v xml:space="preserve">  </v>
      </c>
      <c r="M2447" s="77"/>
      <c r="N2447" s="14" t="s">
        <v>91</v>
      </c>
      <c r="O2447" s="86"/>
      <c r="P2447" s="92" t="str">
        <f>O2446</f>
        <v xml:space="preserve">  </v>
      </c>
    </row>
    <row r="2448" spans="2:16" ht="15.75" hidden="1" x14ac:dyDescent="0.25">
      <c r="B2448" s="74"/>
      <c r="C2448" s="133"/>
      <c r="D2448" s="133"/>
      <c r="E2448" s="133"/>
      <c r="F2448" s="133"/>
      <c r="H2448" s="77"/>
      <c r="J2448" s="86"/>
      <c r="K2448" s="86"/>
      <c r="M2448" s="77"/>
      <c r="O2448" s="86"/>
      <c r="P2448" s="92"/>
    </row>
    <row r="2449" spans="2:16" ht="15.75" hidden="1" x14ac:dyDescent="0.25">
      <c r="B2449" s="74"/>
      <c r="C2449" s="81"/>
      <c r="D2449" s="81"/>
      <c r="E2449" s="81"/>
      <c r="F2449" s="81"/>
      <c r="H2449" s="77"/>
      <c r="J2449" s="86"/>
      <c r="K2449" s="86"/>
      <c r="M2449" s="77"/>
      <c r="O2449" s="86"/>
      <c r="P2449" s="92"/>
    </row>
    <row r="2450" spans="2:16" ht="15.75" hidden="1" x14ac:dyDescent="0.25">
      <c r="B2450" s="70" t="str">
        <f>B2446</f>
        <v xml:space="preserve">  </v>
      </c>
      <c r="C2450" s="14" t="s">
        <v>106</v>
      </c>
      <c r="E2450" s="86" t="str">
        <f>IFERROR(VLOOKUP(B2450,Calculations!$G$10:$W$448,17,FALSE),0)</f>
        <v xml:space="preserve">  </v>
      </c>
      <c r="F2450" s="86"/>
      <c r="H2450" s="133" t="s">
        <v>34</v>
      </c>
      <c r="I2450" s="133"/>
      <c r="J2450" s="133"/>
      <c r="K2450" s="133"/>
      <c r="M2450" s="14" t="s">
        <v>105</v>
      </c>
      <c r="O2450" s="86" t="str">
        <f>E2450</f>
        <v xml:space="preserve">  </v>
      </c>
      <c r="P2450" s="92"/>
    </row>
    <row r="2451" spans="2:16" ht="15.75" hidden="1" x14ac:dyDescent="0.25">
      <c r="B2451" s="75"/>
      <c r="C2451" s="82"/>
      <c r="D2451" s="76" t="s">
        <v>31</v>
      </c>
      <c r="E2451" s="89"/>
      <c r="F2451" s="89" t="str">
        <f>E2450</f>
        <v xml:space="preserve">  </v>
      </c>
      <c r="G2451" s="76"/>
      <c r="H2451" s="134"/>
      <c r="I2451" s="134"/>
      <c r="J2451" s="134"/>
      <c r="K2451" s="134"/>
      <c r="L2451" s="76"/>
      <c r="M2451" s="82"/>
      <c r="N2451" s="76" t="s">
        <v>31</v>
      </c>
      <c r="O2451" s="89"/>
      <c r="P2451" s="90" t="str">
        <f>O2450</f>
        <v xml:space="preserve">  </v>
      </c>
    </row>
    <row r="2452" spans="2:16" ht="15.75" hidden="1" x14ac:dyDescent="0.25">
      <c r="B2452" s="60" t="str">
        <f>IFERROR(IF(EOMONTH(B2450,1)&gt;Questionnaire!$I$9,"  ",EOMONTH(B2450,1)),"  ")</f>
        <v xml:space="preserve">  </v>
      </c>
      <c r="C2452" s="61" t="s">
        <v>32</v>
      </c>
      <c r="D2452" s="61"/>
      <c r="E2452" s="84">
        <f>IFERROR(-VLOOKUP(B2452,Calculations!$G$10:$N$448,8,FALSE),0)</f>
        <v>0</v>
      </c>
      <c r="F2452" s="84"/>
      <c r="G2452" s="61"/>
      <c r="H2452" s="61" t="s">
        <v>102</v>
      </c>
      <c r="I2452" s="61"/>
      <c r="J2452" s="84">
        <f>K2454</f>
        <v>0</v>
      </c>
      <c r="K2452" s="84"/>
      <c r="L2452" s="61"/>
      <c r="M2452" s="61" t="s">
        <v>102</v>
      </c>
      <c r="N2452" s="68"/>
      <c r="O2452" s="84">
        <f>J2452</f>
        <v>0</v>
      </c>
      <c r="P2452" s="91"/>
    </row>
    <row r="2453" spans="2:16" ht="15.75" hidden="1" x14ac:dyDescent="0.25">
      <c r="B2453" s="74"/>
      <c r="C2453" s="14" t="s">
        <v>33</v>
      </c>
      <c r="E2453" s="86" t="str">
        <f>IFERROR(VLOOKUP(B2452,Calculations!$G$10:$M$448,7,FALSE),0)</f>
        <v xml:space="preserve">  </v>
      </c>
      <c r="F2453" s="86"/>
      <c r="H2453" s="14" t="s">
        <v>35</v>
      </c>
      <c r="J2453" s="86" t="str">
        <f>K2455</f>
        <v xml:space="preserve">  </v>
      </c>
      <c r="K2453" s="86"/>
      <c r="M2453" s="14" t="s">
        <v>94</v>
      </c>
      <c r="N2453" s="73"/>
      <c r="O2453" s="86" t="str">
        <f>J2453</f>
        <v xml:space="preserve">  </v>
      </c>
      <c r="P2453" s="92"/>
    </row>
    <row r="2454" spans="2:16" ht="15.75" hidden="1" x14ac:dyDescent="0.25">
      <c r="B2454" s="74"/>
      <c r="C2454" s="73"/>
      <c r="D2454" s="14" t="s">
        <v>31</v>
      </c>
      <c r="E2454" s="86"/>
      <c r="F2454" s="86">
        <f>IFERROR(E2452+E2453,0)</f>
        <v>0</v>
      </c>
      <c r="H2454" s="73"/>
      <c r="I2454" s="14" t="s">
        <v>32</v>
      </c>
      <c r="J2454" s="86"/>
      <c r="K2454" s="86">
        <f>E2452</f>
        <v>0</v>
      </c>
      <c r="M2454" s="72"/>
      <c r="N2454" s="14" t="s">
        <v>31</v>
      </c>
      <c r="O2454" s="86"/>
      <c r="P2454" s="92">
        <f>F2454</f>
        <v>0</v>
      </c>
    </row>
    <row r="2455" spans="2:16" ht="15.75" hidden="1" x14ac:dyDescent="0.25">
      <c r="B2455" s="74"/>
      <c r="C2455" s="73"/>
      <c r="E2455" s="86"/>
      <c r="F2455" s="86"/>
      <c r="H2455" s="73"/>
      <c r="I2455" s="14" t="s">
        <v>33</v>
      </c>
      <c r="J2455" s="86"/>
      <c r="K2455" s="86" t="str">
        <f>E2453</f>
        <v xml:space="preserve">  </v>
      </c>
      <c r="M2455" s="72"/>
      <c r="N2455" s="73"/>
      <c r="O2455" s="86"/>
      <c r="P2455" s="92"/>
    </row>
    <row r="2456" spans="2:16" ht="15.75" hidden="1" x14ac:dyDescent="0.25">
      <c r="B2456" s="74"/>
      <c r="C2456" s="73"/>
      <c r="E2456" s="86"/>
      <c r="F2456" s="86"/>
      <c r="H2456" s="73"/>
      <c r="J2456" s="86"/>
      <c r="K2456" s="86"/>
      <c r="M2456" s="72"/>
      <c r="N2456" s="73"/>
      <c r="O2456" s="86"/>
      <c r="P2456" s="92"/>
    </row>
    <row r="2457" spans="2:16" ht="15.75" hidden="1" x14ac:dyDescent="0.25">
      <c r="B2457" s="70" t="str">
        <f>B2452</f>
        <v xml:space="preserve">  </v>
      </c>
      <c r="C2457" s="133" t="s">
        <v>34</v>
      </c>
      <c r="D2457" s="133"/>
      <c r="E2457" s="133"/>
      <c r="F2457" s="133"/>
      <c r="H2457" s="14" t="s">
        <v>103</v>
      </c>
      <c r="J2457" s="86" t="str">
        <f>IFERROR(VLOOKUP(B2457,Calculations!$Z$10:$AB$448,3,FALSE),0)</f>
        <v xml:space="preserve">  </v>
      </c>
      <c r="K2457" s="86"/>
      <c r="M2457" s="14" t="s">
        <v>104</v>
      </c>
      <c r="O2457" s="86" t="str">
        <f>J2457</f>
        <v xml:space="preserve">  </v>
      </c>
      <c r="P2457" s="92"/>
    </row>
    <row r="2458" spans="2:16" ht="15.75" hidden="1" x14ac:dyDescent="0.25">
      <c r="B2458" s="74"/>
      <c r="C2458" s="133"/>
      <c r="D2458" s="133"/>
      <c r="E2458" s="133"/>
      <c r="F2458" s="133"/>
      <c r="H2458" s="77"/>
      <c r="I2458" s="14" t="s">
        <v>91</v>
      </c>
      <c r="J2458" s="86"/>
      <c r="K2458" s="86" t="str">
        <f>J2457</f>
        <v xml:space="preserve">  </v>
      </c>
      <c r="M2458" s="77"/>
      <c r="N2458" s="14" t="s">
        <v>91</v>
      </c>
      <c r="O2458" s="86"/>
      <c r="P2458" s="92" t="str">
        <f>O2457</f>
        <v xml:space="preserve">  </v>
      </c>
    </row>
    <row r="2459" spans="2:16" ht="15.75" hidden="1" x14ac:dyDescent="0.25">
      <c r="B2459" s="74"/>
      <c r="C2459" s="133"/>
      <c r="D2459" s="133"/>
      <c r="E2459" s="133"/>
      <c r="F2459" s="133"/>
      <c r="H2459" s="77"/>
      <c r="J2459" s="86"/>
      <c r="K2459" s="86"/>
      <c r="M2459" s="77"/>
      <c r="O2459" s="86"/>
      <c r="P2459" s="92"/>
    </row>
    <row r="2460" spans="2:16" ht="15.75" hidden="1" x14ac:dyDescent="0.25">
      <c r="B2460" s="74"/>
      <c r="C2460" s="81"/>
      <c r="D2460" s="81"/>
      <c r="E2460" s="81"/>
      <c r="F2460" s="81"/>
      <c r="H2460" s="77"/>
      <c r="J2460" s="86"/>
      <c r="K2460" s="86"/>
      <c r="M2460" s="77"/>
      <c r="O2460" s="86"/>
      <c r="P2460" s="92"/>
    </row>
    <row r="2461" spans="2:16" ht="15.75" hidden="1" x14ac:dyDescent="0.25">
      <c r="B2461" s="70" t="str">
        <f>B2457</f>
        <v xml:space="preserve">  </v>
      </c>
      <c r="C2461" s="14" t="s">
        <v>106</v>
      </c>
      <c r="E2461" s="86" t="str">
        <f>IFERROR(VLOOKUP(B2461,Calculations!$G$10:$W$448,17,FALSE),0)</f>
        <v xml:space="preserve">  </v>
      </c>
      <c r="F2461" s="86"/>
      <c r="H2461" s="133" t="s">
        <v>34</v>
      </c>
      <c r="I2461" s="133"/>
      <c r="J2461" s="133"/>
      <c r="K2461" s="133"/>
      <c r="M2461" s="14" t="s">
        <v>105</v>
      </c>
      <c r="O2461" s="86" t="str">
        <f>E2461</f>
        <v xml:space="preserve">  </v>
      </c>
      <c r="P2461" s="92"/>
    </row>
    <row r="2462" spans="2:16" ht="15.75" hidden="1" x14ac:dyDescent="0.25">
      <c r="B2462" s="75"/>
      <c r="C2462" s="82"/>
      <c r="D2462" s="76" t="s">
        <v>31</v>
      </c>
      <c r="E2462" s="89"/>
      <c r="F2462" s="89" t="str">
        <f>E2461</f>
        <v xml:space="preserve">  </v>
      </c>
      <c r="G2462" s="76"/>
      <c r="H2462" s="134"/>
      <c r="I2462" s="134"/>
      <c r="J2462" s="134"/>
      <c r="K2462" s="134"/>
      <c r="L2462" s="76"/>
      <c r="M2462" s="82"/>
      <c r="N2462" s="76" t="s">
        <v>31</v>
      </c>
      <c r="O2462" s="89"/>
      <c r="P2462" s="90" t="str">
        <f>O2461</f>
        <v xml:space="preserve">  </v>
      </c>
    </row>
    <row r="2463" spans="2:16" ht="15.75" hidden="1" x14ac:dyDescent="0.25">
      <c r="B2463" s="60" t="str">
        <f>IFERROR(IF(EOMONTH(B2461,1)&gt;Questionnaire!$I$9,"  ",EOMONTH(B2461,1)),"  ")</f>
        <v xml:space="preserve">  </v>
      </c>
      <c r="C2463" s="61" t="s">
        <v>32</v>
      </c>
      <c r="D2463" s="61"/>
      <c r="E2463" s="84">
        <f>IFERROR(-VLOOKUP(B2463,Calculations!$G$10:$N$448,8,FALSE),0)</f>
        <v>0</v>
      </c>
      <c r="F2463" s="84"/>
      <c r="G2463" s="61"/>
      <c r="H2463" s="61" t="s">
        <v>102</v>
      </c>
      <c r="I2463" s="61"/>
      <c r="J2463" s="84">
        <f>K2465</f>
        <v>0</v>
      </c>
      <c r="K2463" s="84"/>
      <c r="L2463" s="61"/>
      <c r="M2463" s="61" t="s">
        <v>102</v>
      </c>
      <c r="N2463" s="68"/>
      <c r="O2463" s="84">
        <f>J2463</f>
        <v>0</v>
      </c>
      <c r="P2463" s="91"/>
    </row>
    <row r="2464" spans="2:16" ht="15.75" hidden="1" x14ac:dyDescent="0.25">
      <c r="B2464" s="74"/>
      <c r="C2464" s="14" t="s">
        <v>33</v>
      </c>
      <c r="E2464" s="86" t="str">
        <f>IFERROR(VLOOKUP(B2463,Calculations!$G$10:$M$448,7,FALSE),0)</f>
        <v xml:space="preserve">  </v>
      </c>
      <c r="F2464" s="86"/>
      <c r="H2464" s="14" t="s">
        <v>35</v>
      </c>
      <c r="J2464" s="86" t="str">
        <f>K2466</f>
        <v xml:space="preserve">  </v>
      </c>
      <c r="K2464" s="86"/>
      <c r="M2464" s="14" t="s">
        <v>94</v>
      </c>
      <c r="N2464" s="73"/>
      <c r="O2464" s="86" t="str">
        <f>J2464</f>
        <v xml:space="preserve">  </v>
      </c>
      <c r="P2464" s="92"/>
    </row>
    <row r="2465" spans="2:16" ht="15.75" hidden="1" x14ac:dyDescent="0.25">
      <c r="B2465" s="74"/>
      <c r="C2465" s="73"/>
      <c r="D2465" s="14" t="s">
        <v>31</v>
      </c>
      <c r="E2465" s="86"/>
      <c r="F2465" s="86">
        <f>IFERROR(E2463+E2464,0)</f>
        <v>0</v>
      </c>
      <c r="H2465" s="73"/>
      <c r="I2465" s="14" t="s">
        <v>32</v>
      </c>
      <c r="J2465" s="86"/>
      <c r="K2465" s="86">
        <f>E2463</f>
        <v>0</v>
      </c>
      <c r="M2465" s="72"/>
      <c r="N2465" s="14" t="s">
        <v>31</v>
      </c>
      <c r="O2465" s="86"/>
      <c r="P2465" s="92">
        <f>F2465</f>
        <v>0</v>
      </c>
    </row>
    <row r="2466" spans="2:16" ht="15.75" hidden="1" x14ac:dyDescent="0.25">
      <c r="B2466" s="74"/>
      <c r="C2466" s="73"/>
      <c r="E2466" s="86"/>
      <c r="F2466" s="86"/>
      <c r="H2466" s="73"/>
      <c r="I2466" s="14" t="s">
        <v>33</v>
      </c>
      <c r="J2466" s="86"/>
      <c r="K2466" s="86" t="str">
        <f>E2464</f>
        <v xml:space="preserve">  </v>
      </c>
      <c r="M2466" s="72"/>
      <c r="N2466" s="73"/>
      <c r="O2466" s="86"/>
      <c r="P2466" s="92"/>
    </row>
    <row r="2467" spans="2:16" ht="15.75" hidden="1" x14ac:dyDescent="0.25">
      <c r="B2467" s="74"/>
      <c r="C2467" s="73"/>
      <c r="E2467" s="86"/>
      <c r="F2467" s="86"/>
      <c r="H2467" s="73"/>
      <c r="J2467" s="86"/>
      <c r="K2467" s="86"/>
      <c r="M2467" s="72"/>
      <c r="N2467" s="73"/>
      <c r="O2467" s="86"/>
      <c r="P2467" s="92"/>
    </row>
    <row r="2468" spans="2:16" ht="15.75" hidden="1" x14ac:dyDescent="0.25">
      <c r="B2468" s="70" t="str">
        <f>B2463</f>
        <v xml:space="preserve">  </v>
      </c>
      <c r="C2468" s="133" t="s">
        <v>34</v>
      </c>
      <c r="D2468" s="133"/>
      <c r="E2468" s="133"/>
      <c r="F2468" s="133"/>
      <c r="H2468" s="14" t="s">
        <v>103</v>
      </c>
      <c r="J2468" s="86" t="str">
        <f>IFERROR(VLOOKUP(B2468,Calculations!$Z$10:$AB$448,3,FALSE),0)</f>
        <v xml:space="preserve">  </v>
      </c>
      <c r="K2468" s="86"/>
      <c r="M2468" s="14" t="s">
        <v>104</v>
      </c>
      <c r="O2468" s="86" t="str">
        <f>J2468</f>
        <v xml:space="preserve">  </v>
      </c>
      <c r="P2468" s="92"/>
    </row>
    <row r="2469" spans="2:16" ht="15.75" hidden="1" x14ac:dyDescent="0.25">
      <c r="B2469" s="74"/>
      <c r="C2469" s="133"/>
      <c r="D2469" s="133"/>
      <c r="E2469" s="133"/>
      <c r="F2469" s="133"/>
      <c r="H2469" s="77"/>
      <c r="I2469" s="14" t="s">
        <v>91</v>
      </c>
      <c r="J2469" s="86"/>
      <c r="K2469" s="86" t="str">
        <f>J2468</f>
        <v xml:space="preserve">  </v>
      </c>
      <c r="M2469" s="77"/>
      <c r="N2469" s="14" t="s">
        <v>91</v>
      </c>
      <c r="O2469" s="86"/>
      <c r="P2469" s="92" t="str">
        <f>O2468</f>
        <v xml:space="preserve">  </v>
      </c>
    </row>
    <row r="2470" spans="2:16" ht="15.75" hidden="1" x14ac:dyDescent="0.25">
      <c r="B2470" s="74"/>
      <c r="C2470" s="133"/>
      <c r="D2470" s="133"/>
      <c r="E2470" s="133"/>
      <c r="F2470" s="133"/>
      <c r="H2470" s="77"/>
      <c r="J2470" s="86"/>
      <c r="K2470" s="86"/>
      <c r="M2470" s="77"/>
      <c r="O2470" s="86"/>
      <c r="P2470" s="92"/>
    </row>
    <row r="2471" spans="2:16" ht="15.75" hidden="1" x14ac:dyDescent="0.25">
      <c r="B2471" s="74"/>
      <c r="C2471" s="81"/>
      <c r="D2471" s="81"/>
      <c r="E2471" s="81"/>
      <c r="F2471" s="81"/>
      <c r="H2471" s="77"/>
      <c r="J2471" s="86"/>
      <c r="K2471" s="86"/>
      <c r="M2471" s="77"/>
      <c r="O2471" s="86"/>
      <c r="P2471" s="92"/>
    </row>
    <row r="2472" spans="2:16" ht="15.75" hidden="1" x14ac:dyDescent="0.25">
      <c r="B2472" s="70" t="str">
        <f>B2468</f>
        <v xml:space="preserve">  </v>
      </c>
      <c r="C2472" s="14" t="s">
        <v>106</v>
      </c>
      <c r="E2472" s="86" t="str">
        <f>IFERROR(VLOOKUP(B2472,Calculations!$G$10:$W$448,17,FALSE),0)</f>
        <v xml:space="preserve">  </v>
      </c>
      <c r="F2472" s="86"/>
      <c r="H2472" s="133" t="s">
        <v>34</v>
      </c>
      <c r="I2472" s="133"/>
      <c r="J2472" s="133"/>
      <c r="K2472" s="133"/>
      <c r="M2472" s="14" t="s">
        <v>105</v>
      </c>
      <c r="O2472" s="86" t="str">
        <f>E2472</f>
        <v xml:space="preserve">  </v>
      </c>
      <c r="P2472" s="92"/>
    </row>
    <row r="2473" spans="2:16" ht="15.75" hidden="1" x14ac:dyDescent="0.25">
      <c r="B2473" s="75"/>
      <c r="C2473" s="82"/>
      <c r="D2473" s="76" t="s">
        <v>31</v>
      </c>
      <c r="E2473" s="89"/>
      <c r="F2473" s="89" t="str">
        <f>E2472</f>
        <v xml:space="preserve">  </v>
      </c>
      <c r="G2473" s="76"/>
      <c r="H2473" s="134"/>
      <c r="I2473" s="134"/>
      <c r="J2473" s="134"/>
      <c r="K2473" s="134"/>
      <c r="L2473" s="76"/>
      <c r="M2473" s="82"/>
      <c r="N2473" s="76" t="s">
        <v>31</v>
      </c>
      <c r="O2473" s="89"/>
      <c r="P2473" s="90" t="str">
        <f>O2472</f>
        <v xml:space="preserve">  </v>
      </c>
    </row>
    <row r="2474" spans="2:16" ht="15.75" hidden="1" x14ac:dyDescent="0.25">
      <c r="B2474" s="60" t="str">
        <f>IFERROR(IF(EOMONTH(B2472,1)&gt;Questionnaire!$I$9,"  ",EOMONTH(B2472,1)),"  ")</f>
        <v xml:space="preserve">  </v>
      </c>
      <c r="C2474" s="61" t="s">
        <v>32</v>
      </c>
      <c r="D2474" s="61"/>
      <c r="E2474" s="84">
        <f>IFERROR(-VLOOKUP(B2474,Calculations!$G$10:$N$448,8,FALSE),0)</f>
        <v>0</v>
      </c>
      <c r="F2474" s="84"/>
      <c r="G2474" s="61"/>
      <c r="H2474" s="61" t="s">
        <v>102</v>
      </c>
      <c r="I2474" s="61"/>
      <c r="J2474" s="84">
        <f>K2476</f>
        <v>0</v>
      </c>
      <c r="K2474" s="84"/>
      <c r="L2474" s="61"/>
      <c r="M2474" s="61" t="s">
        <v>102</v>
      </c>
      <c r="N2474" s="68"/>
      <c r="O2474" s="84">
        <f>J2474</f>
        <v>0</v>
      </c>
      <c r="P2474" s="91"/>
    </row>
    <row r="2475" spans="2:16" ht="15.75" hidden="1" x14ac:dyDescent="0.25">
      <c r="B2475" s="74"/>
      <c r="C2475" s="14" t="s">
        <v>33</v>
      </c>
      <c r="E2475" s="86" t="str">
        <f>IFERROR(VLOOKUP(B2474,Calculations!$G$10:$M$448,7,FALSE),0)</f>
        <v xml:space="preserve">  </v>
      </c>
      <c r="F2475" s="86"/>
      <c r="H2475" s="14" t="s">
        <v>35</v>
      </c>
      <c r="J2475" s="86" t="str">
        <f>K2477</f>
        <v xml:space="preserve">  </v>
      </c>
      <c r="K2475" s="86"/>
      <c r="M2475" s="14" t="s">
        <v>94</v>
      </c>
      <c r="N2475" s="73"/>
      <c r="O2475" s="86" t="str">
        <f>J2475</f>
        <v xml:space="preserve">  </v>
      </c>
      <c r="P2475" s="92"/>
    </row>
    <row r="2476" spans="2:16" ht="15.75" hidden="1" x14ac:dyDescent="0.25">
      <c r="B2476" s="74"/>
      <c r="C2476" s="73"/>
      <c r="D2476" s="14" t="s">
        <v>31</v>
      </c>
      <c r="E2476" s="86"/>
      <c r="F2476" s="86">
        <f>IFERROR(E2474+E2475,0)</f>
        <v>0</v>
      </c>
      <c r="H2476" s="73"/>
      <c r="I2476" s="14" t="s">
        <v>32</v>
      </c>
      <c r="J2476" s="86"/>
      <c r="K2476" s="86">
        <f>E2474</f>
        <v>0</v>
      </c>
      <c r="M2476" s="72"/>
      <c r="N2476" s="14" t="s">
        <v>31</v>
      </c>
      <c r="O2476" s="86"/>
      <c r="P2476" s="92">
        <f>F2476</f>
        <v>0</v>
      </c>
    </row>
    <row r="2477" spans="2:16" ht="15.75" hidden="1" x14ac:dyDescent="0.25">
      <c r="B2477" s="74"/>
      <c r="C2477" s="73"/>
      <c r="E2477" s="86"/>
      <c r="F2477" s="86"/>
      <c r="H2477" s="73"/>
      <c r="I2477" s="14" t="s">
        <v>33</v>
      </c>
      <c r="J2477" s="86"/>
      <c r="K2477" s="86" t="str">
        <f>E2475</f>
        <v xml:space="preserve">  </v>
      </c>
      <c r="M2477" s="72"/>
      <c r="N2477" s="73"/>
      <c r="O2477" s="86"/>
      <c r="P2477" s="92"/>
    </row>
    <row r="2478" spans="2:16" ht="15.75" hidden="1" x14ac:dyDescent="0.25">
      <c r="B2478" s="74"/>
      <c r="C2478" s="73"/>
      <c r="E2478" s="86"/>
      <c r="F2478" s="86"/>
      <c r="H2478" s="73"/>
      <c r="J2478" s="86"/>
      <c r="K2478" s="86"/>
      <c r="M2478" s="72"/>
      <c r="N2478" s="73"/>
      <c r="O2478" s="86"/>
      <c r="P2478" s="92"/>
    </row>
    <row r="2479" spans="2:16" ht="15.75" hidden="1" x14ac:dyDescent="0.25">
      <c r="B2479" s="70" t="str">
        <f>B2474</f>
        <v xml:space="preserve">  </v>
      </c>
      <c r="C2479" s="133" t="s">
        <v>34</v>
      </c>
      <c r="D2479" s="133"/>
      <c r="E2479" s="133"/>
      <c r="F2479" s="133"/>
      <c r="H2479" s="14" t="s">
        <v>103</v>
      </c>
      <c r="J2479" s="86" t="str">
        <f>IFERROR(VLOOKUP(B2479,Calculations!$Z$10:$AB$448,3,FALSE),0)</f>
        <v xml:space="preserve">  </v>
      </c>
      <c r="K2479" s="86"/>
      <c r="M2479" s="14" t="s">
        <v>104</v>
      </c>
      <c r="O2479" s="86" t="str">
        <f>J2479</f>
        <v xml:space="preserve">  </v>
      </c>
      <c r="P2479" s="92"/>
    </row>
    <row r="2480" spans="2:16" ht="15.75" hidden="1" x14ac:dyDescent="0.25">
      <c r="B2480" s="74"/>
      <c r="C2480" s="133"/>
      <c r="D2480" s="133"/>
      <c r="E2480" s="133"/>
      <c r="F2480" s="133"/>
      <c r="H2480" s="77"/>
      <c r="I2480" s="14" t="s">
        <v>91</v>
      </c>
      <c r="J2480" s="86"/>
      <c r="K2480" s="86" t="str">
        <f>J2479</f>
        <v xml:space="preserve">  </v>
      </c>
      <c r="M2480" s="77"/>
      <c r="N2480" s="14" t="s">
        <v>91</v>
      </c>
      <c r="O2480" s="86"/>
      <c r="P2480" s="92" t="str">
        <f>O2479</f>
        <v xml:space="preserve">  </v>
      </c>
    </row>
    <row r="2481" spans="2:16" ht="15.75" hidden="1" x14ac:dyDescent="0.25">
      <c r="B2481" s="74"/>
      <c r="C2481" s="133"/>
      <c r="D2481" s="133"/>
      <c r="E2481" s="133"/>
      <c r="F2481" s="133"/>
      <c r="H2481" s="77"/>
      <c r="J2481" s="86"/>
      <c r="K2481" s="86"/>
      <c r="M2481" s="77"/>
      <c r="O2481" s="86"/>
      <c r="P2481" s="92"/>
    </row>
    <row r="2482" spans="2:16" ht="15.75" hidden="1" x14ac:dyDescent="0.25">
      <c r="B2482" s="74"/>
      <c r="C2482" s="81"/>
      <c r="D2482" s="81"/>
      <c r="E2482" s="81"/>
      <c r="F2482" s="81"/>
      <c r="H2482" s="77"/>
      <c r="J2482" s="86"/>
      <c r="K2482" s="86"/>
      <c r="M2482" s="77"/>
      <c r="O2482" s="86"/>
      <c r="P2482" s="92"/>
    </row>
    <row r="2483" spans="2:16" ht="15.75" hidden="1" x14ac:dyDescent="0.25">
      <c r="B2483" s="70" t="str">
        <f>B2479</f>
        <v xml:space="preserve">  </v>
      </c>
      <c r="C2483" s="14" t="s">
        <v>106</v>
      </c>
      <c r="E2483" s="86" t="str">
        <f>IFERROR(VLOOKUP(B2483,Calculations!$G$10:$W$448,17,FALSE),0)</f>
        <v xml:space="preserve">  </v>
      </c>
      <c r="F2483" s="86"/>
      <c r="H2483" s="133" t="s">
        <v>34</v>
      </c>
      <c r="I2483" s="133"/>
      <c r="J2483" s="133"/>
      <c r="K2483" s="133"/>
      <c r="M2483" s="14" t="s">
        <v>105</v>
      </c>
      <c r="O2483" s="86" t="str">
        <f>E2483</f>
        <v xml:space="preserve">  </v>
      </c>
      <c r="P2483" s="92"/>
    </row>
    <row r="2484" spans="2:16" ht="15.75" hidden="1" x14ac:dyDescent="0.25">
      <c r="B2484" s="75"/>
      <c r="C2484" s="82"/>
      <c r="D2484" s="76" t="s">
        <v>31</v>
      </c>
      <c r="E2484" s="89"/>
      <c r="F2484" s="89" t="str">
        <f>E2483</f>
        <v xml:space="preserve">  </v>
      </c>
      <c r="G2484" s="76"/>
      <c r="H2484" s="134"/>
      <c r="I2484" s="134"/>
      <c r="J2484" s="134"/>
      <c r="K2484" s="134"/>
      <c r="L2484" s="76"/>
      <c r="M2484" s="82"/>
      <c r="N2484" s="76" t="s">
        <v>31</v>
      </c>
      <c r="O2484" s="89"/>
      <c r="P2484" s="90" t="str">
        <f>O2483</f>
        <v xml:space="preserve">  </v>
      </c>
    </row>
    <row r="2485" spans="2:16" ht="15.75" hidden="1" x14ac:dyDescent="0.25">
      <c r="B2485" s="60" t="str">
        <f>IFERROR(IF(EOMONTH(B2483,1)&gt;Questionnaire!$I$9,"  ",EOMONTH(B2483,1)),"  ")</f>
        <v xml:space="preserve">  </v>
      </c>
      <c r="C2485" s="61" t="s">
        <v>32</v>
      </c>
      <c r="D2485" s="61"/>
      <c r="E2485" s="84">
        <f>IFERROR(-VLOOKUP(B2485,Calculations!$G$10:$N$448,8,FALSE),0)</f>
        <v>0</v>
      </c>
      <c r="F2485" s="84"/>
      <c r="G2485" s="61"/>
      <c r="H2485" s="61" t="s">
        <v>102</v>
      </c>
      <c r="I2485" s="61"/>
      <c r="J2485" s="84">
        <f>K2496</f>
        <v>0</v>
      </c>
      <c r="K2485" s="84"/>
      <c r="L2485" s="61"/>
      <c r="M2485" s="61" t="s">
        <v>102</v>
      </c>
      <c r="N2485" s="68"/>
      <c r="O2485" s="84">
        <f>J2485</f>
        <v>0</v>
      </c>
      <c r="P2485" s="91"/>
    </row>
    <row r="2486" spans="2:16" ht="15.75" hidden="1" x14ac:dyDescent="0.25">
      <c r="B2486" s="74"/>
      <c r="C2486" s="14" t="s">
        <v>33</v>
      </c>
      <c r="E2486" s="86" t="str">
        <f>IFERROR(VLOOKUP(B2485,Calculations!$G$10:$M$448,7,FALSE),0)</f>
        <v xml:space="preserve">  </v>
      </c>
      <c r="F2486" s="86"/>
      <c r="H2486" s="14" t="s">
        <v>35</v>
      </c>
      <c r="J2486" s="86" t="str">
        <f>K2488</f>
        <v xml:space="preserve">  </v>
      </c>
      <c r="K2486" s="86"/>
      <c r="M2486" s="14" t="s">
        <v>94</v>
      </c>
      <c r="N2486" s="73"/>
      <c r="O2486" s="86" t="str">
        <f>J2486</f>
        <v xml:space="preserve">  </v>
      </c>
      <c r="P2486" s="92"/>
    </row>
    <row r="2487" spans="2:16" ht="15.75" hidden="1" x14ac:dyDescent="0.25">
      <c r="B2487" s="74"/>
      <c r="C2487" s="73"/>
      <c r="D2487" s="14" t="s">
        <v>31</v>
      </c>
      <c r="E2487" s="86"/>
      <c r="F2487" s="86">
        <f>IFERROR(E2485+E2486,0)</f>
        <v>0</v>
      </c>
      <c r="H2487" s="73"/>
      <c r="I2487" s="14" t="s">
        <v>32</v>
      </c>
      <c r="J2487" s="86"/>
      <c r="K2487" s="86">
        <f>E2485</f>
        <v>0</v>
      </c>
      <c r="M2487" s="72"/>
      <c r="N2487" s="14" t="s">
        <v>31</v>
      </c>
      <c r="O2487" s="86"/>
      <c r="P2487" s="92">
        <f>F2496</f>
        <v>0</v>
      </c>
    </row>
    <row r="2488" spans="2:16" ht="15.75" hidden="1" x14ac:dyDescent="0.25">
      <c r="B2488" s="74"/>
      <c r="C2488" s="73"/>
      <c r="E2488" s="86"/>
      <c r="F2488" s="86"/>
      <c r="H2488" s="73"/>
      <c r="I2488" s="14" t="s">
        <v>33</v>
      </c>
      <c r="J2488" s="86"/>
      <c r="K2488" s="86" t="str">
        <f>E2486</f>
        <v xml:space="preserve">  </v>
      </c>
      <c r="M2488" s="72"/>
      <c r="N2488" s="73"/>
      <c r="O2488" s="86"/>
      <c r="P2488" s="92"/>
    </row>
    <row r="2489" spans="2:16" ht="15.75" hidden="1" x14ac:dyDescent="0.25">
      <c r="B2489" s="74"/>
      <c r="C2489" s="73"/>
      <c r="E2489" s="86"/>
      <c r="F2489" s="86"/>
      <c r="H2489" s="73"/>
      <c r="J2489" s="86"/>
      <c r="K2489" s="86"/>
      <c r="M2489" s="72"/>
      <c r="N2489" s="73"/>
      <c r="O2489" s="86"/>
      <c r="P2489" s="92"/>
    </row>
    <row r="2490" spans="2:16" ht="15.75" hidden="1" x14ac:dyDescent="0.25">
      <c r="B2490" s="70" t="str">
        <f>B2485</f>
        <v xml:space="preserve">  </v>
      </c>
      <c r="C2490" s="133" t="s">
        <v>34</v>
      </c>
      <c r="D2490" s="133"/>
      <c r="E2490" s="133"/>
      <c r="F2490" s="133"/>
      <c r="H2490" s="14" t="s">
        <v>103</v>
      </c>
      <c r="J2490" s="86" t="str">
        <f>IFERROR(VLOOKUP(B2490,Calculations!$Z$10:$AB$448,3,FALSE),0)</f>
        <v xml:space="preserve">  </v>
      </c>
      <c r="K2490" s="86"/>
      <c r="M2490" s="14" t="s">
        <v>104</v>
      </c>
      <c r="O2490" s="86" t="str">
        <f>J2490</f>
        <v xml:space="preserve">  </v>
      </c>
      <c r="P2490" s="92"/>
    </row>
    <row r="2491" spans="2:16" ht="15.75" hidden="1" x14ac:dyDescent="0.25">
      <c r="B2491" s="74"/>
      <c r="C2491" s="133"/>
      <c r="D2491" s="133"/>
      <c r="E2491" s="133"/>
      <c r="F2491" s="133"/>
      <c r="H2491" s="77"/>
      <c r="I2491" s="14" t="s">
        <v>91</v>
      </c>
      <c r="J2491" s="86"/>
      <c r="K2491" s="86" t="str">
        <f>J2490</f>
        <v xml:space="preserve">  </v>
      </c>
      <c r="M2491" s="77"/>
      <c r="N2491" s="14" t="s">
        <v>91</v>
      </c>
      <c r="O2491" s="86"/>
      <c r="P2491" s="92" t="str">
        <f>O2490</f>
        <v xml:space="preserve">  </v>
      </c>
    </row>
    <row r="2492" spans="2:16" ht="15.75" hidden="1" x14ac:dyDescent="0.25">
      <c r="B2492" s="74"/>
      <c r="C2492" s="133"/>
      <c r="D2492" s="133"/>
      <c r="E2492" s="133"/>
      <c r="F2492" s="133"/>
      <c r="H2492" s="77"/>
      <c r="J2492" s="86"/>
      <c r="K2492" s="86"/>
      <c r="M2492" s="77"/>
      <c r="O2492" s="86"/>
      <c r="P2492" s="92"/>
    </row>
    <row r="2493" spans="2:16" ht="15.75" hidden="1" x14ac:dyDescent="0.25">
      <c r="B2493" s="74"/>
      <c r="C2493" s="81"/>
      <c r="D2493" s="81"/>
      <c r="E2493" s="81"/>
      <c r="F2493" s="81"/>
      <c r="H2493" s="77"/>
      <c r="J2493" s="86"/>
      <c r="K2493" s="86"/>
      <c r="M2493" s="77"/>
      <c r="O2493" s="86"/>
      <c r="P2493" s="92"/>
    </row>
    <row r="2494" spans="2:16" ht="15.75" hidden="1" x14ac:dyDescent="0.25">
      <c r="B2494" s="70" t="str">
        <f>B2490</f>
        <v xml:space="preserve">  </v>
      </c>
      <c r="C2494" s="14" t="s">
        <v>106</v>
      </c>
      <c r="E2494" s="86" t="str">
        <f>IFERROR(VLOOKUP(B2494,Calculations!$G$10:$W$448,17,FALSE),0)</f>
        <v xml:space="preserve">  </v>
      </c>
      <c r="F2494" s="86"/>
      <c r="H2494" s="133" t="s">
        <v>34</v>
      </c>
      <c r="I2494" s="133"/>
      <c r="J2494" s="133"/>
      <c r="K2494" s="133"/>
      <c r="M2494" s="14" t="s">
        <v>105</v>
      </c>
      <c r="O2494" s="86" t="str">
        <f>E2494</f>
        <v xml:space="preserve">  </v>
      </c>
      <c r="P2494" s="92"/>
    </row>
    <row r="2495" spans="2:16" ht="15.75" hidden="1" x14ac:dyDescent="0.25">
      <c r="B2495" s="75"/>
      <c r="C2495" s="82"/>
      <c r="D2495" s="76" t="s">
        <v>31</v>
      </c>
      <c r="E2495" s="89"/>
      <c r="F2495" s="89" t="str">
        <f>E2494</f>
        <v xml:space="preserve">  </v>
      </c>
      <c r="G2495" s="76"/>
      <c r="H2495" s="134"/>
      <c r="I2495" s="134"/>
      <c r="J2495" s="134"/>
      <c r="K2495" s="134"/>
      <c r="L2495" s="76"/>
      <c r="M2495" s="82"/>
      <c r="N2495" s="76" t="s">
        <v>31</v>
      </c>
      <c r="O2495" s="89"/>
      <c r="P2495" s="90" t="str">
        <f>O2494</f>
        <v xml:space="preserve">  </v>
      </c>
    </row>
    <row r="2496" spans="2:16" ht="15.75" hidden="1" x14ac:dyDescent="0.25">
      <c r="B2496" s="60" t="str">
        <f>IFERROR(IF(EOMONTH(B2494,1)&gt;Questionnaire!$I$9,"  ",EOMONTH(B2494,1)),"  ")</f>
        <v xml:space="preserve">  </v>
      </c>
      <c r="C2496" s="61" t="s">
        <v>32</v>
      </c>
      <c r="D2496" s="61"/>
      <c r="E2496" s="84">
        <f>IFERROR(-VLOOKUP(B2496,Calculations!$G$10:$N$448,8,FALSE),0)</f>
        <v>0</v>
      </c>
      <c r="F2496" s="84"/>
      <c r="G2496" s="61"/>
      <c r="H2496" s="61" t="s">
        <v>102</v>
      </c>
      <c r="I2496" s="61"/>
      <c r="J2496" s="84">
        <f>K2498</f>
        <v>0</v>
      </c>
      <c r="K2496" s="84"/>
      <c r="L2496" s="61"/>
      <c r="M2496" s="61" t="s">
        <v>102</v>
      </c>
      <c r="N2496" s="68"/>
      <c r="O2496" s="84">
        <f>J2496</f>
        <v>0</v>
      </c>
      <c r="P2496" s="91"/>
    </row>
    <row r="2497" spans="2:16" ht="15.75" hidden="1" x14ac:dyDescent="0.25">
      <c r="B2497" s="74"/>
      <c r="C2497" s="14" t="s">
        <v>33</v>
      </c>
      <c r="E2497" s="86" t="str">
        <f>IFERROR(VLOOKUP(B2496,Calculations!$G$10:$M$448,7,FALSE),0)</f>
        <v xml:space="preserve">  </v>
      </c>
      <c r="F2497" s="86"/>
      <c r="H2497" s="14" t="s">
        <v>35</v>
      </c>
      <c r="J2497" s="86" t="str">
        <f>K2499</f>
        <v xml:space="preserve">  </v>
      </c>
      <c r="K2497" s="86"/>
      <c r="M2497" s="14" t="s">
        <v>94</v>
      </c>
      <c r="N2497" s="73"/>
      <c r="O2497" s="86" t="str">
        <f>J2497</f>
        <v xml:space="preserve">  </v>
      </c>
      <c r="P2497" s="92"/>
    </row>
    <row r="2498" spans="2:16" ht="15.75" hidden="1" x14ac:dyDescent="0.25">
      <c r="B2498" s="74"/>
      <c r="C2498" s="73"/>
      <c r="D2498" s="14" t="s">
        <v>31</v>
      </c>
      <c r="E2498" s="86"/>
      <c r="F2498" s="86">
        <f>IFERROR(E2496+E2497,0)</f>
        <v>0</v>
      </c>
      <c r="H2498" s="73"/>
      <c r="I2498" s="14" t="s">
        <v>32</v>
      </c>
      <c r="J2498" s="86"/>
      <c r="K2498" s="86">
        <f>E2496</f>
        <v>0</v>
      </c>
      <c r="M2498" s="72"/>
      <c r="N2498" s="14" t="s">
        <v>31</v>
      </c>
      <c r="O2498" s="86"/>
      <c r="P2498" s="92">
        <f>F2498</f>
        <v>0</v>
      </c>
    </row>
    <row r="2499" spans="2:16" ht="15.75" hidden="1" x14ac:dyDescent="0.25">
      <c r="B2499" s="74"/>
      <c r="C2499" s="73"/>
      <c r="E2499" s="86"/>
      <c r="F2499" s="86"/>
      <c r="H2499" s="73"/>
      <c r="I2499" s="14" t="s">
        <v>33</v>
      </c>
      <c r="J2499" s="86"/>
      <c r="K2499" s="86" t="str">
        <f>E2497</f>
        <v xml:space="preserve">  </v>
      </c>
      <c r="M2499" s="72"/>
      <c r="N2499" s="73"/>
      <c r="O2499" s="86"/>
      <c r="P2499" s="92"/>
    </row>
    <row r="2500" spans="2:16" ht="15.75" hidden="1" x14ac:dyDescent="0.25">
      <c r="B2500" s="74"/>
      <c r="C2500" s="73"/>
      <c r="E2500" s="86"/>
      <c r="F2500" s="86"/>
      <c r="H2500" s="73"/>
      <c r="J2500" s="86"/>
      <c r="K2500" s="86"/>
      <c r="M2500" s="72"/>
      <c r="N2500" s="73"/>
      <c r="O2500" s="86"/>
      <c r="P2500" s="92"/>
    </row>
    <row r="2501" spans="2:16" ht="15.75" hidden="1" x14ac:dyDescent="0.25">
      <c r="B2501" s="70" t="str">
        <f>B2496</f>
        <v xml:space="preserve">  </v>
      </c>
      <c r="C2501" s="133" t="s">
        <v>34</v>
      </c>
      <c r="D2501" s="133"/>
      <c r="E2501" s="133"/>
      <c r="F2501" s="133"/>
      <c r="H2501" s="14" t="s">
        <v>103</v>
      </c>
      <c r="J2501" s="86" t="str">
        <f>IFERROR(VLOOKUP(B2501,Calculations!$Z$10:$AB$448,3,FALSE),0)</f>
        <v xml:space="preserve">  </v>
      </c>
      <c r="K2501" s="86"/>
      <c r="M2501" s="14" t="s">
        <v>104</v>
      </c>
      <c r="O2501" s="86" t="str">
        <f>J2501</f>
        <v xml:space="preserve">  </v>
      </c>
      <c r="P2501" s="92"/>
    </row>
    <row r="2502" spans="2:16" ht="15.75" hidden="1" x14ac:dyDescent="0.25">
      <c r="B2502" s="74"/>
      <c r="C2502" s="133"/>
      <c r="D2502" s="133"/>
      <c r="E2502" s="133"/>
      <c r="F2502" s="133"/>
      <c r="H2502" s="77"/>
      <c r="I2502" s="14" t="s">
        <v>91</v>
      </c>
      <c r="J2502" s="86"/>
      <c r="K2502" s="86" t="str">
        <f>J2501</f>
        <v xml:space="preserve">  </v>
      </c>
      <c r="M2502" s="77"/>
      <c r="N2502" s="14" t="s">
        <v>91</v>
      </c>
      <c r="O2502" s="86"/>
      <c r="P2502" s="92" t="str">
        <f>O2501</f>
        <v xml:space="preserve">  </v>
      </c>
    </row>
    <row r="2503" spans="2:16" ht="15.75" hidden="1" x14ac:dyDescent="0.25">
      <c r="B2503" s="74"/>
      <c r="C2503" s="133"/>
      <c r="D2503" s="133"/>
      <c r="E2503" s="133"/>
      <c r="F2503" s="133"/>
      <c r="H2503" s="77"/>
      <c r="J2503" s="86"/>
      <c r="K2503" s="86"/>
      <c r="M2503" s="77"/>
      <c r="O2503" s="86"/>
      <c r="P2503" s="92"/>
    </row>
    <row r="2504" spans="2:16" ht="15.75" hidden="1" x14ac:dyDescent="0.25">
      <c r="B2504" s="74"/>
      <c r="C2504" s="81"/>
      <c r="D2504" s="81"/>
      <c r="E2504" s="81"/>
      <c r="F2504" s="81"/>
      <c r="H2504" s="77"/>
      <c r="J2504" s="86"/>
      <c r="K2504" s="86"/>
      <c r="M2504" s="77"/>
      <c r="O2504" s="86"/>
      <c r="P2504" s="92"/>
    </row>
    <row r="2505" spans="2:16" ht="15.75" hidden="1" x14ac:dyDescent="0.25">
      <c r="B2505" s="70" t="str">
        <f>B2501</f>
        <v xml:space="preserve">  </v>
      </c>
      <c r="C2505" s="14" t="s">
        <v>106</v>
      </c>
      <c r="E2505" s="86" t="str">
        <f>IFERROR(VLOOKUP(B2505,Calculations!$G$10:$W$448,17,FALSE),0)</f>
        <v xml:space="preserve">  </v>
      </c>
      <c r="F2505" s="86"/>
      <c r="H2505" s="133" t="s">
        <v>34</v>
      </c>
      <c r="I2505" s="133"/>
      <c r="J2505" s="133"/>
      <c r="K2505" s="133"/>
      <c r="M2505" s="14" t="s">
        <v>105</v>
      </c>
      <c r="O2505" s="86" t="str">
        <f>E2505</f>
        <v xml:space="preserve">  </v>
      </c>
      <c r="P2505" s="92"/>
    </row>
    <row r="2506" spans="2:16" ht="15.75" hidden="1" x14ac:dyDescent="0.25">
      <c r="B2506" s="75"/>
      <c r="C2506" s="82"/>
      <c r="D2506" s="76" t="s">
        <v>31</v>
      </c>
      <c r="E2506" s="89"/>
      <c r="F2506" s="89" t="str">
        <f>E2505</f>
        <v xml:space="preserve">  </v>
      </c>
      <c r="G2506" s="76"/>
      <c r="H2506" s="134"/>
      <c r="I2506" s="134"/>
      <c r="J2506" s="134"/>
      <c r="K2506" s="134"/>
      <c r="L2506" s="76"/>
      <c r="M2506" s="82"/>
      <c r="N2506" s="76" t="s">
        <v>31</v>
      </c>
      <c r="O2506" s="89"/>
      <c r="P2506" s="90" t="str">
        <f>O2505</f>
        <v xml:space="preserve">  </v>
      </c>
    </row>
    <row r="2507" spans="2:16" ht="15.75" hidden="1" x14ac:dyDescent="0.25">
      <c r="B2507" s="60" t="str">
        <f>IFERROR(IF(EOMONTH(B2505,1)&gt;Questionnaire!$I$9,"  ",EOMONTH(B2505,1)),"  ")</f>
        <v xml:space="preserve">  </v>
      </c>
      <c r="C2507" s="61" t="s">
        <v>32</v>
      </c>
      <c r="D2507" s="61"/>
      <c r="E2507" s="84">
        <f>IFERROR(-VLOOKUP(B2507,Calculations!$G$10:$N$448,8,FALSE),0)</f>
        <v>0</v>
      </c>
      <c r="F2507" s="84"/>
      <c r="G2507" s="61"/>
      <c r="H2507" s="61" t="s">
        <v>102</v>
      </c>
      <c r="I2507" s="61"/>
      <c r="J2507" s="84">
        <f>K2509</f>
        <v>0</v>
      </c>
      <c r="K2507" s="84"/>
      <c r="L2507" s="61"/>
      <c r="M2507" s="61" t="s">
        <v>102</v>
      </c>
      <c r="N2507" s="68"/>
      <c r="O2507" s="84">
        <f>J2507</f>
        <v>0</v>
      </c>
      <c r="P2507" s="91"/>
    </row>
    <row r="2508" spans="2:16" ht="15.75" hidden="1" x14ac:dyDescent="0.25">
      <c r="B2508" s="74"/>
      <c r="C2508" s="14" t="s">
        <v>33</v>
      </c>
      <c r="E2508" s="86" t="str">
        <f>IFERROR(VLOOKUP(B2507,Calculations!$G$10:$M$448,7,FALSE),0)</f>
        <v xml:space="preserve">  </v>
      </c>
      <c r="F2508" s="86"/>
      <c r="H2508" s="14" t="s">
        <v>35</v>
      </c>
      <c r="J2508" s="86" t="str">
        <f>K2510</f>
        <v xml:space="preserve">  </v>
      </c>
      <c r="K2508" s="86"/>
      <c r="M2508" s="14" t="s">
        <v>94</v>
      </c>
      <c r="N2508" s="73"/>
      <c r="O2508" s="86" t="str">
        <f>J2508</f>
        <v xml:space="preserve">  </v>
      </c>
      <c r="P2508" s="92"/>
    </row>
    <row r="2509" spans="2:16" ht="15.75" hidden="1" x14ac:dyDescent="0.25">
      <c r="B2509" s="74"/>
      <c r="C2509" s="73"/>
      <c r="D2509" s="14" t="s">
        <v>31</v>
      </c>
      <c r="E2509" s="86"/>
      <c r="F2509" s="86">
        <f>IFERROR(E2507+E2508,0)</f>
        <v>0</v>
      </c>
      <c r="H2509" s="73"/>
      <c r="I2509" s="14" t="s">
        <v>32</v>
      </c>
      <c r="J2509" s="86"/>
      <c r="K2509" s="86">
        <f>E2507</f>
        <v>0</v>
      </c>
      <c r="M2509" s="72"/>
      <c r="N2509" s="14" t="s">
        <v>31</v>
      </c>
      <c r="O2509" s="86"/>
      <c r="P2509" s="92">
        <f>F2509</f>
        <v>0</v>
      </c>
    </row>
    <row r="2510" spans="2:16" ht="15.75" hidden="1" x14ac:dyDescent="0.25">
      <c r="B2510" s="74"/>
      <c r="C2510" s="73"/>
      <c r="E2510" s="86"/>
      <c r="F2510" s="86"/>
      <c r="H2510" s="73"/>
      <c r="I2510" s="14" t="s">
        <v>33</v>
      </c>
      <c r="J2510" s="86"/>
      <c r="K2510" s="86" t="str">
        <f>E2508</f>
        <v xml:space="preserve">  </v>
      </c>
      <c r="M2510" s="72"/>
      <c r="N2510" s="73"/>
      <c r="O2510" s="86"/>
      <c r="P2510" s="92"/>
    </row>
    <row r="2511" spans="2:16" ht="15.75" hidden="1" x14ac:dyDescent="0.25">
      <c r="B2511" s="74"/>
      <c r="C2511" s="73"/>
      <c r="E2511" s="86"/>
      <c r="F2511" s="86"/>
      <c r="H2511" s="73"/>
      <c r="J2511" s="86"/>
      <c r="K2511" s="86"/>
      <c r="M2511" s="72"/>
      <c r="N2511" s="73"/>
      <c r="O2511" s="86"/>
      <c r="P2511" s="92"/>
    </row>
    <row r="2512" spans="2:16" ht="15.75" hidden="1" x14ac:dyDescent="0.25">
      <c r="B2512" s="70" t="str">
        <f>B2507</f>
        <v xml:space="preserve">  </v>
      </c>
      <c r="C2512" s="133" t="s">
        <v>34</v>
      </c>
      <c r="D2512" s="133"/>
      <c r="E2512" s="133"/>
      <c r="F2512" s="133"/>
      <c r="H2512" s="14" t="s">
        <v>103</v>
      </c>
      <c r="J2512" s="86" t="str">
        <f>IFERROR(VLOOKUP(B2512,Calculations!$Z$10:$AB$448,3,FALSE),0)</f>
        <v xml:space="preserve">  </v>
      </c>
      <c r="K2512" s="86"/>
      <c r="M2512" s="14" t="s">
        <v>104</v>
      </c>
      <c r="O2512" s="86" t="str">
        <f>J2512</f>
        <v xml:space="preserve">  </v>
      </c>
      <c r="P2512" s="92"/>
    </row>
    <row r="2513" spans="2:16" ht="15.75" hidden="1" x14ac:dyDescent="0.25">
      <c r="B2513" s="74"/>
      <c r="C2513" s="133"/>
      <c r="D2513" s="133"/>
      <c r="E2513" s="133"/>
      <c r="F2513" s="133"/>
      <c r="H2513" s="77"/>
      <c r="I2513" s="14" t="s">
        <v>91</v>
      </c>
      <c r="J2513" s="86"/>
      <c r="K2513" s="86" t="str">
        <f>J2512</f>
        <v xml:space="preserve">  </v>
      </c>
      <c r="M2513" s="77"/>
      <c r="N2513" s="14" t="s">
        <v>91</v>
      </c>
      <c r="O2513" s="86"/>
      <c r="P2513" s="92" t="str">
        <f>O2512</f>
        <v xml:space="preserve">  </v>
      </c>
    </row>
    <row r="2514" spans="2:16" ht="15.75" hidden="1" x14ac:dyDescent="0.25">
      <c r="B2514" s="74"/>
      <c r="C2514" s="133"/>
      <c r="D2514" s="133"/>
      <c r="E2514" s="133"/>
      <c r="F2514" s="133"/>
      <c r="H2514" s="77"/>
      <c r="J2514" s="86"/>
      <c r="K2514" s="86"/>
      <c r="M2514" s="77"/>
      <c r="O2514" s="86"/>
      <c r="P2514" s="92"/>
    </row>
    <row r="2515" spans="2:16" ht="15.75" hidden="1" x14ac:dyDescent="0.25">
      <c r="B2515" s="74"/>
      <c r="C2515" s="81"/>
      <c r="D2515" s="81"/>
      <c r="E2515" s="81"/>
      <c r="F2515" s="81"/>
      <c r="H2515" s="77"/>
      <c r="J2515" s="86"/>
      <c r="K2515" s="86"/>
      <c r="M2515" s="77"/>
      <c r="O2515" s="86"/>
      <c r="P2515" s="92"/>
    </row>
    <row r="2516" spans="2:16" ht="15.75" hidden="1" x14ac:dyDescent="0.25">
      <c r="B2516" s="70" t="str">
        <f>B2512</f>
        <v xml:space="preserve">  </v>
      </c>
      <c r="C2516" s="14" t="s">
        <v>106</v>
      </c>
      <c r="E2516" s="86" t="str">
        <f>IFERROR(VLOOKUP(B2516,Calculations!$G$10:$W$448,17,FALSE),0)</f>
        <v xml:space="preserve">  </v>
      </c>
      <c r="F2516" s="86"/>
      <c r="H2516" s="133" t="s">
        <v>34</v>
      </c>
      <c r="I2516" s="133"/>
      <c r="J2516" s="133"/>
      <c r="K2516" s="133"/>
      <c r="M2516" s="14" t="s">
        <v>105</v>
      </c>
      <c r="O2516" s="86" t="str">
        <f>E2516</f>
        <v xml:space="preserve">  </v>
      </c>
      <c r="P2516" s="92"/>
    </row>
    <row r="2517" spans="2:16" ht="15.75" hidden="1" x14ac:dyDescent="0.25">
      <c r="B2517" s="75"/>
      <c r="C2517" s="82"/>
      <c r="D2517" s="76" t="s">
        <v>31</v>
      </c>
      <c r="E2517" s="89"/>
      <c r="F2517" s="89" t="str">
        <f>E2516</f>
        <v xml:space="preserve">  </v>
      </c>
      <c r="G2517" s="76"/>
      <c r="H2517" s="134"/>
      <c r="I2517" s="134"/>
      <c r="J2517" s="134"/>
      <c r="K2517" s="134"/>
      <c r="L2517" s="76"/>
      <c r="M2517" s="82"/>
      <c r="N2517" s="76" t="s">
        <v>31</v>
      </c>
      <c r="O2517" s="89"/>
      <c r="P2517" s="90" t="str">
        <f>O2516</f>
        <v xml:space="preserve">  </v>
      </c>
    </row>
    <row r="2518" spans="2:16" ht="15.75" hidden="1" x14ac:dyDescent="0.25">
      <c r="B2518" s="60" t="str">
        <f>IFERROR(IF(EOMONTH(B2516,1)&gt;Questionnaire!$I$9,"  ",EOMONTH(B2516,1)),"  ")</f>
        <v xml:space="preserve">  </v>
      </c>
      <c r="C2518" s="61" t="s">
        <v>32</v>
      </c>
      <c r="D2518" s="61"/>
      <c r="E2518" s="84">
        <f>IFERROR(-VLOOKUP(B2518,Calculations!$G$10:$N$448,8,FALSE),0)</f>
        <v>0</v>
      </c>
      <c r="F2518" s="84"/>
      <c r="G2518" s="61"/>
      <c r="H2518" s="61" t="s">
        <v>102</v>
      </c>
      <c r="I2518" s="61"/>
      <c r="J2518" s="84">
        <f>K2520</f>
        <v>0</v>
      </c>
      <c r="K2518" s="84"/>
      <c r="L2518" s="61"/>
      <c r="M2518" s="61" t="s">
        <v>102</v>
      </c>
      <c r="N2518" s="68"/>
      <c r="O2518" s="84">
        <f>J2518</f>
        <v>0</v>
      </c>
      <c r="P2518" s="91"/>
    </row>
    <row r="2519" spans="2:16" ht="15.75" hidden="1" x14ac:dyDescent="0.25">
      <c r="B2519" s="74"/>
      <c r="C2519" s="14" t="s">
        <v>33</v>
      </c>
      <c r="E2519" s="86" t="str">
        <f>IFERROR(VLOOKUP(B2518,Calculations!$G$10:$M$448,7,FALSE),0)</f>
        <v xml:space="preserve">  </v>
      </c>
      <c r="F2519" s="86"/>
      <c r="H2519" s="14" t="s">
        <v>35</v>
      </c>
      <c r="J2519" s="86" t="str">
        <f>K2521</f>
        <v xml:space="preserve">  </v>
      </c>
      <c r="K2519" s="86"/>
      <c r="M2519" s="14" t="s">
        <v>94</v>
      </c>
      <c r="N2519" s="73"/>
      <c r="O2519" s="86" t="str">
        <f>J2519</f>
        <v xml:space="preserve">  </v>
      </c>
      <c r="P2519" s="92"/>
    </row>
    <row r="2520" spans="2:16" ht="15.75" hidden="1" x14ac:dyDescent="0.25">
      <c r="B2520" s="74"/>
      <c r="C2520" s="73"/>
      <c r="D2520" s="14" t="s">
        <v>31</v>
      </c>
      <c r="E2520" s="86"/>
      <c r="F2520" s="86">
        <f>IFERROR(E2518+E2519,0)</f>
        <v>0</v>
      </c>
      <c r="H2520" s="73"/>
      <c r="I2520" s="14" t="s">
        <v>32</v>
      </c>
      <c r="J2520" s="86"/>
      <c r="K2520" s="86">
        <f>E2518</f>
        <v>0</v>
      </c>
      <c r="M2520" s="72"/>
      <c r="N2520" s="14" t="s">
        <v>31</v>
      </c>
      <c r="O2520" s="86"/>
      <c r="P2520" s="92">
        <f>F2520</f>
        <v>0</v>
      </c>
    </row>
    <row r="2521" spans="2:16" ht="15.75" hidden="1" x14ac:dyDescent="0.25">
      <c r="B2521" s="74"/>
      <c r="C2521" s="73"/>
      <c r="E2521" s="86"/>
      <c r="F2521" s="86"/>
      <c r="H2521" s="73"/>
      <c r="I2521" s="14" t="s">
        <v>33</v>
      </c>
      <c r="J2521" s="86"/>
      <c r="K2521" s="86" t="str">
        <f>E2519</f>
        <v xml:space="preserve">  </v>
      </c>
      <c r="M2521" s="72"/>
      <c r="N2521" s="73"/>
      <c r="O2521" s="86"/>
      <c r="P2521" s="92"/>
    </row>
    <row r="2522" spans="2:16" ht="15.75" hidden="1" x14ac:dyDescent="0.25">
      <c r="B2522" s="74"/>
      <c r="C2522" s="73"/>
      <c r="E2522" s="86"/>
      <c r="F2522" s="86"/>
      <c r="H2522" s="73"/>
      <c r="J2522" s="86"/>
      <c r="K2522" s="86"/>
      <c r="M2522" s="72"/>
      <c r="N2522" s="73"/>
      <c r="O2522" s="86"/>
      <c r="P2522" s="92"/>
    </row>
    <row r="2523" spans="2:16" ht="15.75" hidden="1" x14ac:dyDescent="0.25">
      <c r="B2523" s="70" t="str">
        <f>B2518</f>
        <v xml:space="preserve">  </v>
      </c>
      <c r="C2523" s="133" t="s">
        <v>34</v>
      </c>
      <c r="D2523" s="133"/>
      <c r="E2523" s="133"/>
      <c r="F2523" s="133"/>
      <c r="H2523" s="14" t="s">
        <v>103</v>
      </c>
      <c r="J2523" s="86" t="str">
        <f>IFERROR(VLOOKUP(B2523,Calculations!$Z$10:$AB$448,3,FALSE),0)</f>
        <v xml:space="preserve">  </v>
      </c>
      <c r="K2523" s="86"/>
      <c r="M2523" s="14" t="s">
        <v>104</v>
      </c>
      <c r="O2523" s="86" t="str">
        <f>J2523</f>
        <v xml:space="preserve">  </v>
      </c>
      <c r="P2523" s="92"/>
    </row>
    <row r="2524" spans="2:16" ht="15.75" hidden="1" x14ac:dyDescent="0.25">
      <c r="B2524" s="74"/>
      <c r="C2524" s="133"/>
      <c r="D2524" s="133"/>
      <c r="E2524" s="133"/>
      <c r="F2524" s="133"/>
      <c r="H2524" s="77"/>
      <c r="I2524" s="14" t="s">
        <v>91</v>
      </c>
      <c r="J2524" s="86"/>
      <c r="K2524" s="86" t="str">
        <f>J2523</f>
        <v xml:space="preserve">  </v>
      </c>
      <c r="M2524" s="77"/>
      <c r="N2524" s="14" t="s">
        <v>91</v>
      </c>
      <c r="O2524" s="86"/>
      <c r="P2524" s="92" t="str">
        <f>O2523</f>
        <v xml:space="preserve">  </v>
      </c>
    </row>
    <row r="2525" spans="2:16" ht="15.75" hidden="1" x14ac:dyDescent="0.25">
      <c r="B2525" s="74"/>
      <c r="C2525" s="133"/>
      <c r="D2525" s="133"/>
      <c r="E2525" s="133"/>
      <c r="F2525" s="133"/>
      <c r="H2525" s="77"/>
      <c r="J2525" s="86"/>
      <c r="K2525" s="86"/>
      <c r="M2525" s="77"/>
      <c r="O2525" s="86"/>
      <c r="P2525" s="92"/>
    </row>
    <row r="2526" spans="2:16" ht="15.75" hidden="1" x14ac:dyDescent="0.25">
      <c r="B2526" s="74"/>
      <c r="C2526" s="81"/>
      <c r="D2526" s="81"/>
      <c r="E2526" s="81"/>
      <c r="F2526" s="81"/>
      <c r="H2526" s="77"/>
      <c r="J2526" s="86"/>
      <c r="K2526" s="86"/>
      <c r="M2526" s="77"/>
      <c r="O2526" s="86"/>
      <c r="P2526" s="92"/>
    </row>
    <row r="2527" spans="2:16" ht="15.75" hidden="1" x14ac:dyDescent="0.25">
      <c r="B2527" s="70" t="str">
        <f>B2523</f>
        <v xml:space="preserve">  </v>
      </c>
      <c r="C2527" s="14" t="s">
        <v>106</v>
      </c>
      <c r="E2527" s="86" t="str">
        <f>IFERROR(VLOOKUP(B2527,Calculations!$G$10:$W$448,17,FALSE),0)</f>
        <v xml:space="preserve">  </v>
      </c>
      <c r="F2527" s="86"/>
      <c r="H2527" s="133" t="s">
        <v>34</v>
      </c>
      <c r="I2527" s="133"/>
      <c r="J2527" s="133"/>
      <c r="K2527" s="133"/>
      <c r="M2527" s="14" t="s">
        <v>105</v>
      </c>
      <c r="O2527" s="86" t="str">
        <f>E2527</f>
        <v xml:space="preserve">  </v>
      </c>
      <c r="P2527" s="92"/>
    </row>
    <row r="2528" spans="2:16" ht="15.75" hidden="1" x14ac:dyDescent="0.25">
      <c r="B2528" s="75"/>
      <c r="C2528" s="82"/>
      <c r="D2528" s="76" t="s">
        <v>31</v>
      </c>
      <c r="E2528" s="89"/>
      <c r="F2528" s="89" t="str">
        <f>E2527</f>
        <v xml:space="preserve">  </v>
      </c>
      <c r="G2528" s="76"/>
      <c r="H2528" s="134"/>
      <c r="I2528" s="134"/>
      <c r="J2528" s="134"/>
      <c r="K2528" s="134"/>
      <c r="L2528" s="76"/>
      <c r="M2528" s="82"/>
      <c r="N2528" s="76" t="s">
        <v>31</v>
      </c>
      <c r="O2528" s="89"/>
      <c r="P2528" s="90" t="str">
        <f>O2527</f>
        <v xml:space="preserve">  </v>
      </c>
    </row>
    <row r="2529" spans="2:16" ht="15.75" hidden="1" x14ac:dyDescent="0.25">
      <c r="B2529" s="60" t="str">
        <f>IFERROR(IF(EOMONTH(B2527,1)&gt;Questionnaire!$I$9,"  ",EOMONTH(B2527,1)),"  ")</f>
        <v xml:space="preserve">  </v>
      </c>
      <c r="C2529" s="61" t="s">
        <v>32</v>
      </c>
      <c r="D2529" s="61"/>
      <c r="E2529" s="84">
        <f>IFERROR(-VLOOKUP(B2529,Calculations!$G$10:$N$448,8,FALSE),0)</f>
        <v>0</v>
      </c>
      <c r="F2529" s="84"/>
      <c r="G2529" s="61"/>
      <c r="H2529" s="61" t="s">
        <v>102</v>
      </c>
      <c r="I2529" s="61"/>
      <c r="J2529" s="84">
        <f>K2531</f>
        <v>0</v>
      </c>
      <c r="K2529" s="84"/>
      <c r="L2529" s="61"/>
      <c r="M2529" s="61" t="s">
        <v>102</v>
      </c>
      <c r="N2529" s="68"/>
      <c r="O2529" s="84">
        <f>J2529</f>
        <v>0</v>
      </c>
      <c r="P2529" s="91"/>
    </row>
    <row r="2530" spans="2:16" ht="15.75" hidden="1" x14ac:dyDescent="0.25">
      <c r="B2530" s="74"/>
      <c r="C2530" s="14" t="s">
        <v>33</v>
      </c>
      <c r="E2530" s="86" t="str">
        <f>IFERROR(VLOOKUP(B2529,Calculations!$G$10:$M$448,7,FALSE),0)</f>
        <v xml:space="preserve">  </v>
      </c>
      <c r="F2530" s="86"/>
      <c r="H2530" s="14" t="s">
        <v>35</v>
      </c>
      <c r="J2530" s="86" t="str">
        <f>K2532</f>
        <v xml:space="preserve">  </v>
      </c>
      <c r="K2530" s="86"/>
      <c r="M2530" s="14" t="s">
        <v>94</v>
      </c>
      <c r="N2530" s="73"/>
      <c r="O2530" s="86" t="str">
        <f>J2530</f>
        <v xml:space="preserve">  </v>
      </c>
      <c r="P2530" s="92"/>
    </row>
    <row r="2531" spans="2:16" ht="15.75" hidden="1" x14ac:dyDescent="0.25">
      <c r="B2531" s="74"/>
      <c r="C2531" s="73"/>
      <c r="D2531" s="14" t="s">
        <v>31</v>
      </c>
      <c r="E2531" s="86"/>
      <c r="F2531" s="86">
        <f>IFERROR(E2529+E2530,0)</f>
        <v>0</v>
      </c>
      <c r="H2531" s="73"/>
      <c r="I2531" s="14" t="s">
        <v>32</v>
      </c>
      <c r="J2531" s="86"/>
      <c r="K2531" s="86">
        <f>E2529</f>
        <v>0</v>
      </c>
      <c r="M2531" s="72"/>
      <c r="N2531" s="14" t="s">
        <v>31</v>
      </c>
      <c r="O2531" s="86"/>
      <c r="P2531" s="92">
        <f>F2531</f>
        <v>0</v>
      </c>
    </row>
    <row r="2532" spans="2:16" ht="15.75" hidden="1" x14ac:dyDescent="0.25">
      <c r="B2532" s="74"/>
      <c r="C2532" s="73"/>
      <c r="E2532" s="86"/>
      <c r="F2532" s="86"/>
      <c r="H2532" s="73"/>
      <c r="I2532" s="14" t="s">
        <v>33</v>
      </c>
      <c r="J2532" s="86"/>
      <c r="K2532" s="86" t="str">
        <f>E2530</f>
        <v xml:space="preserve">  </v>
      </c>
      <c r="M2532" s="72"/>
      <c r="N2532" s="73"/>
      <c r="O2532" s="86"/>
      <c r="P2532" s="92"/>
    </row>
    <row r="2533" spans="2:16" ht="15.75" hidden="1" x14ac:dyDescent="0.25">
      <c r="B2533" s="74"/>
      <c r="C2533" s="73"/>
      <c r="E2533" s="86"/>
      <c r="F2533" s="86"/>
      <c r="H2533" s="73"/>
      <c r="J2533" s="86"/>
      <c r="K2533" s="86"/>
      <c r="M2533" s="72"/>
      <c r="N2533" s="73"/>
      <c r="O2533" s="86"/>
      <c r="P2533" s="92"/>
    </row>
    <row r="2534" spans="2:16" ht="15.75" hidden="1" x14ac:dyDescent="0.25">
      <c r="B2534" s="70" t="str">
        <f>B2529</f>
        <v xml:space="preserve">  </v>
      </c>
      <c r="C2534" s="133" t="s">
        <v>34</v>
      </c>
      <c r="D2534" s="133"/>
      <c r="E2534" s="133"/>
      <c r="F2534" s="133"/>
      <c r="H2534" s="14" t="s">
        <v>103</v>
      </c>
      <c r="J2534" s="86" t="str">
        <f>IFERROR(VLOOKUP(B2534,Calculations!$Z$10:$AB$448,3,FALSE),0)</f>
        <v xml:space="preserve">  </v>
      </c>
      <c r="K2534" s="86"/>
      <c r="M2534" s="14" t="s">
        <v>104</v>
      </c>
      <c r="O2534" s="86" t="str">
        <f>J2534</f>
        <v xml:space="preserve">  </v>
      </c>
      <c r="P2534" s="92"/>
    </row>
    <row r="2535" spans="2:16" ht="15.75" hidden="1" x14ac:dyDescent="0.25">
      <c r="B2535" s="74"/>
      <c r="C2535" s="133"/>
      <c r="D2535" s="133"/>
      <c r="E2535" s="133"/>
      <c r="F2535" s="133"/>
      <c r="H2535" s="77"/>
      <c r="I2535" s="14" t="s">
        <v>91</v>
      </c>
      <c r="J2535" s="86"/>
      <c r="K2535" s="86" t="str">
        <f>J2534</f>
        <v xml:space="preserve">  </v>
      </c>
      <c r="M2535" s="77"/>
      <c r="N2535" s="14" t="s">
        <v>91</v>
      </c>
      <c r="O2535" s="86"/>
      <c r="P2535" s="92" t="str">
        <f>O2534</f>
        <v xml:space="preserve">  </v>
      </c>
    </row>
    <row r="2536" spans="2:16" ht="15.75" hidden="1" x14ac:dyDescent="0.25">
      <c r="B2536" s="74"/>
      <c r="C2536" s="133"/>
      <c r="D2536" s="133"/>
      <c r="E2536" s="133"/>
      <c r="F2536" s="133"/>
      <c r="H2536" s="77"/>
      <c r="J2536" s="86"/>
      <c r="K2536" s="86"/>
      <c r="M2536" s="77"/>
      <c r="O2536" s="86"/>
      <c r="P2536" s="92"/>
    </row>
    <row r="2537" spans="2:16" ht="15.75" hidden="1" x14ac:dyDescent="0.25">
      <c r="B2537" s="74"/>
      <c r="C2537" s="81"/>
      <c r="D2537" s="81"/>
      <c r="E2537" s="81"/>
      <c r="F2537" s="81"/>
      <c r="H2537" s="77"/>
      <c r="J2537" s="86"/>
      <c r="K2537" s="86"/>
      <c r="M2537" s="77"/>
      <c r="O2537" s="86"/>
      <c r="P2537" s="92"/>
    </row>
    <row r="2538" spans="2:16" ht="15.75" hidden="1" x14ac:dyDescent="0.25">
      <c r="B2538" s="70" t="str">
        <f>B2534</f>
        <v xml:space="preserve">  </v>
      </c>
      <c r="C2538" s="14" t="s">
        <v>106</v>
      </c>
      <c r="E2538" s="86" t="str">
        <f>IFERROR(VLOOKUP(B2538,Calculations!$G$10:$W$448,17,FALSE),0)</f>
        <v xml:space="preserve">  </v>
      </c>
      <c r="F2538" s="86"/>
      <c r="H2538" s="133" t="s">
        <v>34</v>
      </c>
      <c r="I2538" s="133"/>
      <c r="J2538" s="133"/>
      <c r="K2538" s="133"/>
      <c r="M2538" s="14" t="s">
        <v>105</v>
      </c>
      <c r="O2538" s="86" t="str">
        <f>E2538</f>
        <v xml:space="preserve">  </v>
      </c>
      <c r="P2538" s="92"/>
    </row>
    <row r="2539" spans="2:16" ht="15.75" hidden="1" x14ac:dyDescent="0.25">
      <c r="B2539" s="75"/>
      <c r="C2539" s="82"/>
      <c r="D2539" s="76" t="s">
        <v>31</v>
      </c>
      <c r="E2539" s="89"/>
      <c r="F2539" s="89" t="str">
        <f>E2538</f>
        <v xml:space="preserve">  </v>
      </c>
      <c r="G2539" s="76"/>
      <c r="H2539" s="134"/>
      <c r="I2539" s="134"/>
      <c r="J2539" s="134"/>
      <c r="K2539" s="134"/>
      <c r="L2539" s="76"/>
      <c r="M2539" s="82"/>
      <c r="N2539" s="76" t="s">
        <v>31</v>
      </c>
      <c r="O2539" s="89"/>
      <c r="P2539" s="90" t="str">
        <f>O2538</f>
        <v xml:space="preserve">  </v>
      </c>
    </row>
    <row r="2540" spans="2:16" ht="15.75" hidden="1" x14ac:dyDescent="0.25">
      <c r="B2540" s="60" t="str">
        <f>IFERROR(IF(EOMONTH(B2538,1)&gt;Questionnaire!$I$9,"  ",EOMONTH(B2538,1)),"  ")</f>
        <v xml:space="preserve">  </v>
      </c>
      <c r="C2540" s="61" t="s">
        <v>32</v>
      </c>
      <c r="D2540" s="61"/>
      <c r="E2540" s="84">
        <f>IFERROR(-VLOOKUP(B2540,Calculations!$G$10:$N$448,8,FALSE),0)</f>
        <v>0</v>
      </c>
      <c r="F2540" s="84"/>
      <c r="G2540" s="61"/>
      <c r="H2540" s="61" t="s">
        <v>102</v>
      </c>
      <c r="I2540" s="61"/>
      <c r="J2540" s="84">
        <f>K2542</f>
        <v>0</v>
      </c>
      <c r="K2540" s="84"/>
      <c r="L2540" s="61"/>
      <c r="M2540" s="61" t="s">
        <v>102</v>
      </c>
      <c r="N2540" s="68"/>
      <c r="O2540" s="84">
        <f>J2540</f>
        <v>0</v>
      </c>
      <c r="P2540" s="91"/>
    </row>
    <row r="2541" spans="2:16" ht="15.75" hidden="1" x14ac:dyDescent="0.25">
      <c r="B2541" s="74"/>
      <c r="C2541" s="14" t="s">
        <v>33</v>
      </c>
      <c r="E2541" s="86" t="str">
        <f>IFERROR(VLOOKUP(B2540,Calculations!$G$10:$M$448,7,FALSE),0)</f>
        <v xml:space="preserve">  </v>
      </c>
      <c r="F2541" s="86"/>
      <c r="H2541" s="14" t="s">
        <v>35</v>
      </c>
      <c r="J2541" s="86" t="str">
        <f>K2543</f>
        <v xml:space="preserve">  </v>
      </c>
      <c r="K2541" s="86"/>
      <c r="M2541" s="14" t="s">
        <v>94</v>
      </c>
      <c r="N2541" s="73"/>
      <c r="O2541" s="86" t="str">
        <f>J2541</f>
        <v xml:space="preserve">  </v>
      </c>
      <c r="P2541" s="92"/>
    </row>
    <row r="2542" spans="2:16" ht="15.75" hidden="1" x14ac:dyDescent="0.25">
      <c r="B2542" s="74"/>
      <c r="C2542" s="73"/>
      <c r="D2542" s="14" t="s">
        <v>31</v>
      </c>
      <c r="E2542" s="86"/>
      <c r="F2542" s="86">
        <f>IFERROR(E2540+E2541,0)</f>
        <v>0</v>
      </c>
      <c r="H2542" s="73"/>
      <c r="I2542" s="14" t="s">
        <v>32</v>
      </c>
      <c r="J2542" s="86"/>
      <c r="K2542" s="86">
        <f>E2540</f>
        <v>0</v>
      </c>
      <c r="M2542" s="72"/>
      <c r="N2542" s="14" t="s">
        <v>31</v>
      </c>
      <c r="O2542" s="86"/>
      <c r="P2542" s="92">
        <f>F2542</f>
        <v>0</v>
      </c>
    </row>
    <row r="2543" spans="2:16" ht="15.75" hidden="1" x14ac:dyDescent="0.25">
      <c r="B2543" s="74"/>
      <c r="C2543" s="73"/>
      <c r="E2543" s="86"/>
      <c r="F2543" s="86"/>
      <c r="H2543" s="73"/>
      <c r="I2543" s="14" t="s">
        <v>33</v>
      </c>
      <c r="J2543" s="86"/>
      <c r="K2543" s="86" t="str">
        <f>E2541</f>
        <v xml:space="preserve">  </v>
      </c>
      <c r="M2543" s="72"/>
      <c r="N2543" s="73"/>
      <c r="O2543" s="86"/>
      <c r="P2543" s="92"/>
    </row>
    <row r="2544" spans="2:16" ht="15.75" hidden="1" x14ac:dyDescent="0.25">
      <c r="B2544" s="74"/>
      <c r="C2544" s="73"/>
      <c r="E2544" s="86"/>
      <c r="F2544" s="86"/>
      <c r="H2544" s="73"/>
      <c r="J2544" s="86"/>
      <c r="K2544" s="86"/>
      <c r="M2544" s="72"/>
      <c r="N2544" s="73"/>
      <c r="O2544" s="86"/>
      <c r="P2544" s="92"/>
    </row>
    <row r="2545" spans="2:16" ht="15.75" hidden="1" x14ac:dyDescent="0.25">
      <c r="B2545" s="70" t="str">
        <f>B2540</f>
        <v xml:space="preserve">  </v>
      </c>
      <c r="C2545" s="133" t="s">
        <v>34</v>
      </c>
      <c r="D2545" s="133"/>
      <c r="E2545" s="133"/>
      <c r="F2545" s="133"/>
      <c r="H2545" s="14" t="s">
        <v>103</v>
      </c>
      <c r="J2545" s="86" t="str">
        <f>IFERROR(VLOOKUP(B2545,Calculations!$Z$10:$AB$448,3,FALSE),0)</f>
        <v xml:space="preserve">  </v>
      </c>
      <c r="K2545" s="86"/>
      <c r="M2545" s="14" t="s">
        <v>104</v>
      </c>
      <c r="O2545" s="86" t="str">
        <f>J2545</f>
        <v xml:space="preserve">  </v>
      </c>
      <c r="P2545" s="92"/>
    </row>
    <row r="2546" spans="2:16" ht="15.75" hidden="1" x14ac:dyDescent="0.25">
      <c r="B2546" s="74"/>
      <c r="C2546" s="133"/>
      <c r="D2546" s="133"/>
      <c r="E2546" s="133"/>
      <c r="F2546" s="133"/>
      <c r="H2546" s="77"/>
      <c r="I2546" s="14" t="s">
        <v>91</v>
      </c>
      <c r="J2546" s="86"/>
      <c r="K2546" s="86" t="str">
        <f>J2545</f>
        <v xml:space="preserve">  </v>
      </c>
      <c r="M2546" s="77"/>
      <c r="N2546" s="14" t="s">
        <v>91</v>
      </c>
      <c r="O2546" s="86"/>
      <c r="P2546" s="92" t="str">
        <f>O2545</f>
        <v xml:space="preserve">  </v>
      </c>
    </row>
    <row r="2547" spans="2:16" ht="15.75" hidden="1" x14ac:dyDescent="0.25">
      <c r="B2547" s="74"/>
      <c r="C2547" s="133"/>
      <c r="D2547" s="133"/>
      <c r="E2547" s="133"/>
      <c r="F2547" s="133"/>
      <c r="H2547" s="77"/>
      <c r="J2547" s="86"/>
      <c r="K2547" s="86"/>
      <c r="M2547" s="77"/>
      <c r="O2547" s="86"/>
      <c r="P2547" s="92"/>
    </row>
    <row r="2548" spans="2:16" ht="15.75" hidden="1" x14ac:dyDescent="0.25">
      <c r="B2548" s="74"/>
      <c r="C2548" s="81"/>
      <c r="D2548" s="81"/>
      <c r="E2548" s="81"/>
      <c r="F2548" s="81"/>
      <c r="H2548" s="77"/>
      <c r="J2548" s="86"/>
      <c r="K2548" s="86"/>
      <c r="M2548" s="77"/>
      <c r="O2548" s="86"/>
      <c r="P2548" s="92"/>
    </row>
    <row r="2549" spans="2:16" ht="15.75" hidden="1" x14ac:dyDescent="0.25">
      <c r="B2549" s="70" t="str">
        <f>B2545</f>
        <v xml:space="preserve">  </v>
      </c>
      <c r="C2549" s="14" t="s">
        <v>106</v>
      </c>
      <c r="E2549" s="86" t="str">
        <f>IFERROR(VLOOKUP(B2549,Calculations!$G$10:$W$448,17,FALSE),0)</f>
        <v xml:space="preserve">  </v>
      </c>
      <c r="F2549" s="86"/>
      <c r="H2549" s="133" t="s">
        <v>34</v>
      </c>
      <c r="I2549" s="133"/>
      <c r="J2549" s="133"/>
      <c r="K2549" s="133"/>
      <c r="M2549" s="14" t="s">
        <v>105</v>
      </c>
      <c r="O2549" s="86" t="str">
        <f>E2549</f>
        <v xml:space="preserve">  </v>
      </c>
      <c r="P2549" s="92"/>
    </row>
    <row r="2550" spans="2:16" ht="15.75" hidden="1" x14ac:dyDescent="0.25">
      <c r="B2550" s="75"/>
      <c r="C2550" s="82"/>
      <c r="D2550" s="76" t="s">
        <v>31</v>
      </c>
      <c r="E2550" s="89"/>
      <c r="F2550" s="89" t="str">
        <f>E2549</f>
        <v xml:space="preserve">  </v>
      </c>
      <c r="G2550" s="76"/>
      <c r="H2550" s="134"/>
      <c r="I2550" s="134"/>
      <c r="J2550" s="134"/>
      <c r="K2550" s="134"/>
      <c r="L2550" s="76"/>
      <c r="M2550" s="82"/>
      <c r="N2550" s="76" t="s">
        <v>31</v>
      </c>
      <c r="O2550" s="89"/>
      <c r="P2550" s="90" t="str">
        <f>O2549</f>
        <v xml:space="preserve">  </v>
      </c>
    </row>
    <row r="2551" spans="2:16" ht="15.75" hidden="1" x14ac:dyDescent="0.25">
      <c r="B2551" s="60" t="str">
        <f>IFERROR(IF(EOMONTH(B2549,1)&gt;Questionnaire!$I$9,"  ",EOMONTH(B2549,1)),"  ")</f>
        <v xml:space="preserve">  </v>
      </c>
      <c r="C2551" s="61" t="s">
        <v>32</v>
      </c>
      <c r="D2551" s="61"/>
      <c r="E2551" s="84">
        <f>IFERROR(-VLOOKUP(B2551,Calculations!$G$10:$N$448,8,FALSE),0)</f>
        <v>0</v>
      </c>
      <c r="F2551" s="84"/>
      <c r="G2551" s="61"/>
      <c r="H2551" s="61" t="s">
        <v>102</v>
      </c>
      <c r="I2551" s="61"/>
      <c r="J2551" s="84">
        <f>K2553</f>
        <v>0</v>
      </c>
      <c r="K2551" s="84"/>
      <c r="L2551" s="61"/>
      <c r="M2551" s="61" t="s">
        <v>102</v>
      </c>
      <c r="N2551" s="68"/>
      <c r="O2551" s="84">
        <f>J2551</f>
        <v>0</v>
      </c>
      <c r="P2551" s="91"/>
    </row>
    <row r="2552" spans="2:16" ht="15.75" hidden="1" x14ac:dyDescent="0.25">
      <c r="B2552" s="74"/>
      <c r="C2552" s="14" t="s">
        <v>33</v>
      </c>
      <c r="E2552" s="86" t="str">
        <f>IFERROR(VLOOKUP(B2551,Calculations!$G$10:$M$448,7,FALSE),0)</f>
        <v xml:space="preserve">  </v>
      </c>
      <c r="F2552" s="86"/>
      <c r="H2552" s="14" t="s">
        <v>35</v>
      </c>
      <c r="J2552" s="86" t="str">
        <f>K2554</f>
        <v xml:space="preserve">  </v>
      </c>
      <c r="K2552" s="86"/>
      <c r="M2552" s="14" t="s">
        <v>94</v>
      </c>
      <c r="N2552" s="73"/>
      <c r="O2552" s="86" t="str">
        <f>J2552</f>
        <v xml:space="preserve">  </v>
      </c>
      <c r="P2552" s="92"/>
    </row>
    <row r="2553" spans="2:16" ht="15.75" hidden="1" x14ac:dyDescent="0.25">
      <c r="B2553" s="74"/>
      <c r="C2553" s="73"/>
      <c r="D2553" s="14" t="s">
        <v>31</v>
      </c>
      <c r="E2553" s="86"/>
      <c r="F2553" s="86">
        <f>IFERROR(E2551+E2552,0)</f>
        <v>0</v>
      </c>
      <c r="H2553" s="73"/>
      <c r="I2553" s="14" t="s">
        <v>32</v>
      </c>
      <c r="J2553" s="86"/>
      <c r="K2553" s="86">
        <f>E2551</f>
        <v>0</v>
      </c>
      <c r="M2553" s="72"/>
      <c r="N2553" s="14" t="s">
        <v>31</v>
      </c>
      <c r="O2553" s="86"/>
      <c r="P2553" s="92">
        <f>F2553</f>
        <v>0</v>
      </c>
    </row>
    <row r="2554" spans="2:16" ht="15.75" hidden="1" x14ac:dyDescent="0.25">
      <c r="B2554" s="74"/>
      <c r="C2554" s="73"/>
      <c r="E2554" s="86"/>
      <c r="F2554" s="86"/>
      <c r="H2554" s="73"/>
      <c r="I2554" s="14" t="s">
        <v>33</v>
      </c>
      <c r="J2554" s="86"/>
      <c r="K2554" s="86" t="str">
        <f>E2552</f>
        <v xml:space="preserve">  </v>
      </c>
      <c r="M2554" s="72"/>
      <c r="N2554" s="73"/>
      <c r="O2554" s="86"/>
      <c r="P2554" s="92"/>
    </row>
    <row r="2555" spans="2:16" ht="15.75" hidden="1" x14ac:dyDescent="0.25">
      <c r="B2555" s="74"/>
      <c r="C2555" s="73"/>
      <c r="E2555" s="86"/>
      <c r="F2555" s="86"/>
      <c r="H2555" s="73"/>
      <c r="J2555" s="86"/>
      <c r="K2555" s="86"/>
      <c r="M2555" s="72"/>
      <c r="N2555" s="73"/>
      <c r="O2555" s="86"/>
      <c r="P2555" s="92"/>
    </row>
    <row r="2556" spans="2:16" ht="15.75" hidden="1" x14ac:dyDescent="0.25">
      <c r="B2556" s="70" t="str">
        <f>B2551</f>
        <v xml:space="preserve">  </v>
      </c>
      <c r="C2556" s="133" t="s">
        <v>34</v>
      </c>
      <c r="D2556" s="133"/>
      <c r="E2556" s="133"/>
      <c r="F2556" s="133"/>
      <c r="H2556" s="14" t="s">
        <v>103</v>
      </c>
      <c r="J2556" s="86" t="str">
        <f>IFERROR(VLOOKUP(B2556,Calculations!$Z$10:$AB$448,3,FALSE),0)</f>
        <v xml:space="preserve">  </v>
      </c>
      <c r="K2556" s="86"/>
      <c r="M2556" s="14" t="s">
        <v>104</v>
      </c>
      <c r="O2556" s="86" t="str">
        <f>J2556</f>
        <v xml:space="preserve">  </v>
      </c>
      <c r="P2556" s="92"/>
    </row>
    <row r="2557" spans="2:16" ht="15.75" hidden="1" x14ac:dyDescent="0.25">
      <c r="B2557" s="74"/>
      <c r="C2557" s="133"/>
      <c r="D2557" s="133"/>
      <c r="E2557" s="133"/>
      <c r="F2557" s="133"/>
      <c r="H2557" s="77"/>
      <c r="I2557" s="14" t="s">
        <v>91</v>
      </c>
      <c r="J2557" s="86"/>
      <c r="K2557" s="86" t="str">
        <f>J2556</f>
        <v xml:space="preserve">  </v>
      </c>
      <c r="M2557" s="77"/>
      <c r="N2557" s="14" t="s">
        <v>91</v>
      </c>
      <c r="O2557" s="86"/>
      <c r="P2557" s="92" t="str">
        <f>O2556</f>
        <v xml:space="preserve">  </v>
      </c>
    </row>
    <row r="2558" spans="2:16" ht="15.75" hidden="1" x14ac:dyDescent="0.25">
      <c r="B2558" s="74"/>
      <c r="C2558" s="133"/>
      <c r="D2558" s="133"/>
      <c r="E2558" s="133"/>
      <c r="F2558" s="133"/>
      <c r="H2558" s="77"/>
      <c r="J2558" s="86"/>
      <c r="K2558" s="86"/>
      <c r="M2558" s="77"/>
      <c r="O2558" s="86"/>
      <c r="P2558" s="92"/>
    </row>
    <row r="2559" spans="2:16" ht="15.75" hidden="1" x14ac:dyDescent="0.25">
      <c r="B2559" s="74"/>
      <c r="C2559" s="81"/>
      <c r="D2559" s="81"/>
      <c r="E2559" s="81"/>
      <c r="F2559" s="81"/>
      <c r="H2559" s="77"/>
      <c r="J2559" s="86"/>
      <c r="K2559" s="86"/>
      <c r="M2559" s="77"/>
      <c r="O2559" s="86"/>
      <c r="P2559" s="92"/>
    </row>
    <row r="2560" spans="2:16" ht="15.75" hidden="1" x14ac:dyDescent="0.25">
      <c r="B2560" s="70" t="str">
        <f>B2556</f>
        <v xml:space="preserve">  </v>
      </c>
      <c r="C2560" s="14" t="s">
        <v>106</v>
      </c>
      <c r="E2560" s="86" t="str">
        <f>IFERROR(VLOOKUP(B2560,Calculations!$G$10:$W$448,17,FALSE),0)</f>
        <v xml:space="preserve">  </v>
      </c>
      <c r="F2560" s="86"/>
      <c r="H2560" s="133" t="s">
        <v>34</v>
      </c>
      <c r="I2560" s="133"/>
      <c r="J2560" s="133"/>
      <c r="K2560" s="133"/>
      <c r="M2560" s="14" t="s">
        <v>105</v>
      </c>
      <c r="O2560" s="86" t="str">
        <f>E2560</f>
        <v xml:space="preserve">  </v>
      </c>
      <c r="P2560" s="92"/>
    </row>
    <row r="2561" spans="2:16" ht="15.75" hidden="1" x14ac:dyDescent="0.25">
      <c r="B2561" s="75"/>
      <c r="C2561" s="82"/>
      <c r="D2561" s="76" t="s">
        <v>31</v>
      </c>
      <c r="E2561" s="89"/>
      <c r="F2561" s="89" t="str">
        <f>E2560</f>
        <v xml:space="preserve">  </v>
      </c>
      <c r="G2561" s="76"/>
      <c r="H2561" s="134"/>
      <c r="I2561" s="134"/>
      <c r="J2561" s="134"/>
      <c r="K2561" s="134"/>
      <c r="L2561" s="76"/>
      <c r="M2561" s="82"/>
      <c r="N2561" s="76" t="s">
        <v>31</v>
      </c>
      <c r="O2561" s="89"/>
      <c r="P2561" s="90" t="str">
        <f>O2560</f>
        <v xml:space="preserve">  </v>
      </c>
    </row>
    <row r="2562" spans="2:16" ht="15.75" hidden="1" x14ac:dyDescent="0.25">
      <c r="B2562" s="60" t="str">
        <f>IFERROR(IF(EOMONTH(B2560,1)&gt;Questionnaire!$I$9,"  ",EOMONTH(B2560,1)),"  ")</f>
        <v xml:space="preserve">  </v>
      </c>
      <c r="C2562" s="61" t="s">
        <v>32</v>
      </c>
      <c r="D2562" s="61"/>
      <c r="E2562" s="84">
        <f>IFERROR(-VLOOKUP(B2562,Calculations!$G$10:$N$448,8,FALSE),0)</f>
        <v>0</v>
      </c>
      <c r="F2562" s="84"/>
      <c r="G2562" s="61"/>
      <c r="H2562" s="61" t="s">
        <v>102</v>
      </c>
      <c r="I2562" s="61"/>
      <c r="J2562" s="84">
        <f>K2564</f>
        <v>0</v>
      </c>
      <c r="K2562" s="84"/>
      <c r="L2562" s="61"/>
      <c r="M2562" s="61" t="s">
        <v>102</v>
      </c>
      <c r="N2562" s="68"/>
      <c r="O2562" s="84">
        <f>J2562</f>
        <v>0</v>
      </c>
      <c r="P2562" s="91"/>
    </row>
    <row r="2563" spans="2:16" ht="15.75" hidden="1" x14ac:dyDescent="0.25">
      <c r="B2563" s="74"/>
      <c r="C2563" s="14" t="s">
        <v>33</v>
      </c>
      <c r="E2563" s="86" t="str">
        <f>IFERROR(VLOOKUP(B2562,Calculations!$G$10:$M$448,7,FALSE),0)</f>
        <v xml:space="preserve">  </v>
      </c>
      <c r="F2563" s="86"/>
      <c r="H2563" s="14" t="s">
        <v>35</v>
      </c>
      <c r="J2563" s="86" t="str">
        <f>K2565</f>
        <v xml:space="preserve">  </v>
      </c>
      <c r="K2563" s="86"/>
      <c r="M2563" s="14" t="s">
        <v>94</v>
      </c>
      <c r="N2563" s="73"/>
      <c r="O2563" s="86" t="str">
        <f>J2563</f>
        <v xml:space="preserve">  </v>
      </c>
      <c r="P2563" s="92"/>
    </row>
    <row r="2564" spans="2:16" ht="15.75" hidden="1" x14ac:dyDescent="0.25">
      <c r="B2564" s="74"/>
      <c r="C2564" s="73"/>
      <c r="D2564" s="14" t="s">
        <v>31</v>
      </c>
      <c r="E2564" s="86"/>
      <c r="F2564" s="86">
        <f>IFERROR(E2562+E2563,0)</f>
        <v>0</v>
      </c>
      <c r="H2564" s="73"/>
      <c r="I2564" s="14" t="s">
        <v>32</v>
      </c>
      <c r="J2564" s="86"/>
      <c r="K2564" s="86">
        <f>E2562</f>
        <v>0</v>
      </c>
      <c r="M2564" s="72"/>
      <c r="N2564" s="14" t="s">
        <v>31</v>
      </c>
      <c r="O2564" s="86"/>
      <c r="P2564" s="92">
        <f>F2564</f>
        <v>0</v>
      </c>
    </row>
    <row r="2565" spans="2:16" ht="15.75" hidden="1" x14ac:dyDescent="0.25">
      <c r="B2565" s="74"/>
      <c r="C2565" s="73"/>
      <c r="E2565" s="86"/>
      <c r="F2565" s="86"/>
      <c r="H2565" s="73"/>
      <c r="I2565" s="14" t="s">
        <v>33</v>
      </c>
      <c r="J2565" s="86"/>
      <c r="K2565" s="86" t="str">
        <f>E2563</f>
        <v xml:space="preserve">  </v>
      </c>
      <c r="M2565" s="72"/>
      <c r="N2565" s="73"/>
      <c r="O2565" s="86"/>
      <c r="P2565" s="92"/>
    </row>
    <row r="2566" spans="2:16" ht="15.75" hidden="1" x14ac:dyDescent="0.25">
      <c r="B2566" s="74"/>
      <c r="C2566" s="73"/>
      <c r="E2566" s="86"/>
      <c r="F2566" s="86"/>
      <c r="H2566" s="73"/>
      <c r="J2566" s="86"/>
      <c r="K2566" s="86"/>
      <c r="M2566" s="72"/>
      <c r="N2566" s="73"/>
      <c r="O2566" s="86"/>
      <c r="P2566" s="92"/>
    </row>
    <row r="2567" spans="2:16" ht="15.75" hidden="1" x14ac:dyDescent="0.25">
      <c r="B2567" s="70" t="str">
        <f>B2562</f>
        <v xml:space="preserve">  </v>
      </c>
      <c r="C2567" s="133" t="s">
        <v>34</v>
      </c>
      <c r="D2567" s="133"/>
      <c r="E2567" s="133"/>
      <c r="F2567" s="133"/>
      <c r="H2567" s="14" t="s">
        <v>103</v>
      </c>
      <c r="J2567" s="86" t="str">
        <f>IFERROR(VLOOKUP(B2567,Calculations!$Z$10:$AB$448,3,FALSE),0)</f>
        <v xml:space="preserve">  </v>
      </c>
      <c r="K2567" s="86"/>
      <c r="M2567" s="14" t="s">
        <v>104</v>
      </c>
      <c r="O2567" s="86" t="str">
        <f>J2567</f>
        <v xml:space="preserve">  </v>
      </c>
      <c r="P2567" s="92"/>
    </row>
    <row r="2568" spans="2:16" ht="15.75" hidden="1" x14ac:dyDescent="0.25">
      <c r="B2568" s="74"/>
      <c r="C2568" s="133"/>
      <c r="D2568" s="133"/>
      <c r="E2568" s="133"/>
      <c r="F2568" s="133"/>
      <c r="H2568" s="77"/>
      <c r="I2568" s="14" t="s">
        <v>91</v>
      </c>
      <c r="J2568" s="86"/>
      <c r="K2568" s="86" t="str">
        <f>J2567</f>
        <v xml:space="preserve">  </v>
      </c>
      <c r="M2568" s="77"/>
      <c r="N2568" s="14" t="s">
        <v>91</v>
      </c>
      <c r="O2568" s="86"/>
      <c r="P2568" s="92" t="str">
        <f>O2567</f>
        <v xml:space="preserve">  </v>
      </c>
    </row>
    <row r="2569" spans="2:16" ht="15.75" hidden="1" x14ac:dyDescent="0.25">
      <c r="B2569" s="74"/>
      <c r="C2569" s="133"/>
      <c r="D2569" s="133"/>
      <c r="E2569" s="133"/>
      <c r="F2569" s="133"/>
      <c r="H2569" s="77"/>
      <c r="J2569" s="86"/>
      <c r="K2569" s="86"/>
      <c r="M2569" s="77"/>
      <c r="O2569" s="86"/>
      <c r="P2569" s="92"/>
    </row>
    <row r="2570" spans="2:16" ht="15.75" hidden="1" x14ac:dyDescent="0.25">
      <c r="B2570" s="74"/>
      <c r="C2570" s="81"/>
      <c r="D2570" s="81"/>
      <c r="E2570" s="81"/>
      <c r="F2570" s="81"/>
      <c r="H2570" s="77"/>
      <c r="J2570" s="86"/>
      <c r="K2570" s="86"/>
      <c r="M2570" s="77"/>
      <c r="O2570" s="86"/>
      <c r="P2570" s="92"/>
    </row>
    <row r="2571" spans="2:16" ht="15.75" hidden="1" x14ac:dyDescent="0.25">
      <c r="B2571" s="70" t="str">
        <f>B2567</f>
        <v xml:space="preserve">  </v>
      </c>
      <c r="C2571" s="14" t="s">
        <v>106</v>
      </c>
      <c r="E2571" s="86" t="str">
        <f>IFERROR(VLOOKUP(B2571,Calculations!$G$10:$W$448,17,FALSE),0)</f>
        <v xml:space="preserve">  </v>
      </c>
      <c r="F2571" s="86"/>
      <c r="H2571" s="133" t="s">
        <v>34</v>
      </c>
      <c r="I2571" s="133"/>
      <c r="J2571" s="133"/>
      <c r="K2571" s="133"/>
      <c r="M2571" s="14" t="s">
        <v>105</v>
      </c>
      <c r="O2571" s="86" t="str">
        <f>E2571</f>
        <v xml:space="preserve">  </v>
      </c>
      <c r="P2571" s="92"/>
    </row>
    <row r="2572" spans="2:16" ht="15.75" hidden="1" x14ac:dyDescent="0.25">
      <c r="B2572" s="75"/>
      <c r="C2572" s="82"/>
      <c r="D2572" s="76" t="s">
        <v>31</v>
      </c>
      <c r="E2572" s="89"/>
      <c r="F2572" s="89" t="str">
        <f>E2571</f>
        <v xml:space="preserve">  </v>
      </c>
      <c r="G2572" s="76"/>
      <c r="H2572" s="134"/>
      <c r="I2572" s="134"/>
      <c r="J2572" s="134"/>
      <c r="K2572" s="134"/>
      <c r="L2572" s="76"/>
      <c r="M2572" s="82"/>
      <c r="N2572" s="76" t="s">
        <v>31</v>
      </c>
      <c r="O2572" s="89"/>
      <c r="P2572" s="90" t="str">
        <f>O2571</f>
        <v xml:space="preserve">  </v>
      </c>
    </row>
    <row r="2573" spans="2:16" ht="15.75" hidden="1" x14ac:dyDescent="0.25">
      <c r="B2573" s="60" t="str">
        <f>IFERROR(IF(EOMONTH(B2571,1)&gt;Questionnaire!$I$9,"  ",EOMONTH(B2571,1)),"  ")</f>
        <v xml:space="preserve">  </v>
      </c>
      <c r="C2573" s="61" t="s">
        <v>32</v>
      </c>
      <c r="D2573" s="61"/>
      <c r="E2573" s="84">
        <f>IFERROR(-VLOOKUP(B2573,Calculations!$G$10:$N$448,8,FALSE),0)</f>
        <v>0</v>
      </c>
      <c r="F2573" s="84"/>
      <c r="G2573" s="61"/>
      <c r="H2573" s="61" t="s">
        <v>102</v>
      </c>
      <c r="I2573" s="61"/>
      <c r="J2573" s="84">
        <f>K2575</f>
        <v>0</v>
      </c>
      <c r="K2573" s="84"/>
      <c r="L2573" s="61"/>
      <c r="M2573" s="61" t="s">
        <v>102</v>
      </c>
      <c r="N2573" s="68"/>
      <c r="O2573" s="84">
        <f>J2573</f>
        <v>0</v>
      </c>
      <c r="P2573" s="91"/>
    </row>
    <row r="2574" spans="2:16" ht="15.75" hidden="1" x14ac:dyDescent="0.25">
      <c r="B2574" s="74"/>
      <c r="C2574" s="14" t="s">
        <v>33</v>
      </c>
      <c r="E2574" s="86" t="str">
        <f>IFERROR(VLOOKUP(B2573,Calculations!$G$10:$M$448,7,FALSE),0)</f>
        <v xml:space="preserve">  </v>
      </c>
      <c r="F2574" s="86"/>
      <c r="H2574" s="14" t="s">
        <v>35</v>
      </c>
      <c r="J2574" s="86" t="str">
        <f>K2576</f>
        <v xml:space="preserve">  </v>
      </c>
      <c r="K2574" s="86"/>
      <c r="M2574" s="14" t="s">
        <v>94</v>
      </c>
      <c r="N2574" s="73"/>
      <c r="O2574" s="86" t="str">
        <f>J2574</f>
        <v xml:space="preserve">  </v>
      </c>
      <c r="P2574" s="92"/>
    </row>
    <row r="2575" spans="2:16" ht="15.75" hidden="1" x14ac:dyDescent="0.25">
      <c r="B2575" s="74"/>
      <c r="C2575" s="73"/>
      <c r="D2575" s="14" t="s">
        <v>31</v>
      </c>
      <c r="E2575" s="86"/>
      <c r="F2575" s="86">
        <f>IFERROR(E2573+E2574,0)</f>
        <v>0</v>
      </c>
      <c r="H2575" s="73"/>
      <c r="I2575" s="14" t="s">
        <v>32</v>
      </c>
      <c r="J2575" s="86"/>
      <c r="K2575" s="86">
        <f>E2573</f>
        <v>0</v>
      </c>
      <c r="M2575" s="72"/>
      <c r="N2575" s="14" t="s">
        <v>31</v>
      </c>
      <c r="O2575" s="86"/>
      <c r="P2575" s="92">
        <f>F2575</f>
        <v>0</v>
      </c>
    </row>
    <row r="2576" spans="2:16" ht="15.75" hidden="1" x14ac:dyDescent="0.25">
      <c r="B2576" s="74"/>
      <c r="C2576" s="73"/>
      <c r="E2576" s="86"/>
      <c r="F2576" s="86"/>
      <c r="H2576" s="73"/>
      <c r="I2576" s="14" t="s">
        <v>33</v>
      </c>
      <c r="J2576" s="86"/>
      <c r="K2576" s="86" t="str">
        <f>E2574</f>
        <v xml:space="preserve">  </v>
      </c>
      <c r="M2576" s="72"/>
      <c r="N2576" s="73"/>
      <c r="O2576" s="86"/>
      <c r="P2576" s="92"/>
    </row>
    <row r="2577" spans="2:16" ht="15.75" hidden="1" x14ac:dyDescent="0.25">
      <c r="B2577" s="74"/>
      <c r="C2577" s="73"/>
      <c r="E2577" s="86"/>
      <c r="F2577" s="86"/>
      <c r="H2577" s="73"/>
      <c r="J2577" s="86"/>
      <c r="K2577" s="86"/>
      <c r="M2577" s="72"/>
      <c r="N2577" s="73"/>
      <c r="O2577" s="86"/>
      <c r="P2577" s="92"/>
    </row>
    <row r="2578" spans="2:16" ht="15.75" hidden="1" x14ac:dyDescent="0.25">
      <c r="B2578" s="70" t="str">
        <f>B2573</f>
        <v xml:space="preserve">  </v>
      </c>
      <c r="C2578" s="133" t="s">
        <v>34</v>
      </c>
      <c r="D2578" s="133"/>
      <c r="E2578" s="133"/>
      <c r="F2578" s="133"/>
      <c r="H2578" s="14" t="s">
        <v>103</v>
      </c>
      <c r="J2578" s="86" t="str">
        <f>IFERROR(VLOOKUP(B2578,Calculations!$Z$10:$AB$448,3,FALSE),0)</f>
        <v xml:space="preserve">  </v>
      </c>
      <c r="K2578" s="86"/>
      <c r="M2578" s="14" t="s">
        <v>104</v>
      </c>
      <c r="O2578" s="86" t="str">
        <f>J2578</f>
        <v xml:space="preserve">  </v>
      </c>
      <c r="P2578" s="92"/>
    </row>
    <row r="2579" spans="2:16" ht="15.75" hidden="1" x14ac:dyDescent="0.25">
      <c r="B2579" s="74"/>
      <c r="C2579" s="133"/>
      <c r="D2579" s="133"/>
      <c r="E2579" s="133"/>
      <c r="F2579" s="133"/>
      <c r="H2579" s="77"/>
      <c r="I2579" s="14" t="s">
        <v>91</v>
      </c>
      <c r="J2579" s="86"/>
      <c r="K2579" s="86" t="str">
        <f>J2578</f>
        <v xml:space="preserve">  </v>
      </c>
      <c r="M2579" s="77"/>
      <c r="N2579" s="14" t="s">
        <v>91</v>
      </c>
      <c r="O2579" s="86"/>
      <c r="P2579" s="92" t="str">
        <f>O2578</f>
        <v xml:space="preserve">  </v>
      </c>
    </row>
    <row r="2580" spans="2:16" ht="15.75" hidden="1" x14ac:dyDescent="0.25">
      <c r="B2580" s="74"/>
      <c r="C2580" s="133"/>
      <c r="D2580" s="133"/>
      <c r="E2580" s="133"/>
      <c r="F2580" s="133"/>
      <c r="H2580" s="77"/>
      <c r="J2580" s="86"/>
      <c r="K2580" s="86"/>
      <c r="M2580" s="77"/>
      <c r="O2580" s="86"/>
      <c r="P2580" s="92"/>
    </row>
    <row r="2581" spans="2:16" ht="15.75" hidden="1" x14ac:dyDescent="0.25">
      <c r="B2581" s="74"/>
      <c r="C2581" s="81"/>
      <c r="D2581" s="81"/>
      <c r="E2581" s="81"/>
      <c r="F2581" s="81"/>
      <c r="H2581" s="77"/>
      <c r="J2581" s="86"/>
      <c r="K2581" s="86"/>
      <c r="M2581" s="77"/>
      <c r="O2581" s="86"/>
      <c r="P2581" s="92"/>
    </row>
    <row r="2582" spans="2:16" ht="15.75" hidden="1" x14ac:dyDescent="0.25">
      <c r="B2582" s="70" t="str">
        <f>B2578</f>
        <v xml:space="preserve">  </v>
      </c>
      <c r="C2582" s="14" t="s">
        <v>106</v>
      </c>
      <c r="E2582" s="86" t="str">
        <f>IFERROR(VLOOKUP(B2582,Calculations!$G$10:$W$448,17,FALSE),0)</f>
        <v xml:space="preserve">  </v>
      </c>
      <c r="F2582" s="86"/>
      <c r="H2582" s="133" t="s">
        <v>34</v>
      </c>
      <c r="I2582" s="133"/>
      <c r="J2582" s="133"/>
      <c r="K2582" s="133"/>
      <c r="M2582" s="14" t="s">
        <v>105</v>
      </c>
      <c r="O2582" s="86" t="str">
        <f>E2582</f>
        <v xml:space="preserve">  </v>
      </c>
      <c r="P2582" s="92"/>
    </row>
    <row r="2583" spans="2:16" ht="15.75" hidden="1" x14ac:dyDescent="0.25">
      <c r="B2583" s="75"/>
      <c r="C2583" s="82"/>
      <c r="D2583" s="76" t="s">
        <v>31</v>
      </c>
      <c r="E2583" s="89"/>
      <c r="F2583" s="89" t="str">
        <f>E2582</f>
        <v xml:space="preserve">  </v>
      </c>
      <c r="G2583" s="76"/>
      <c r="H2583" s="134"/>
      <c r="I2583" s="134"/>
      <c r="J2583" s="134"/>
      <c r="K2583" s="134"/>
      <c r="L2583" s="76"/>
      <c r="M2583" s="82"/>
      <c r="N2583" s="76" t="s">
        <v>31</v>
      </c>
      <c r="O2583" s="89"/>
      <c r="P2583" s="90" t="str">
        <f>O2582</f>
        <v xml:space="preserve">  </v>
      </c>
    </row>
    <row r="2584" spans="2:16" ht="15.75" hidden="1" x14ac:dyDescent="0.25">
      <c r="B2584" s="60" t="str">
        <f>IFERROR(IF(EOMONTH(B2582,1)&gt;Questionnaire!$I$9,"  ",EOMONTH(B2582,1)),"  ")</f>
        <v xml:space="preserve">  </v>
      </c>
      <c r="C2584" s="61" t="s">
        <v>32</v>
      </c>
      <c r="D2584" s="61"/>
      <c r="E2584" s="84">
        <f>IFERROR(-VLOOKUP(B2584,Calculations!$G$10:$N$448,8,FALSE),0)</f>
        <v>0</v>
      </c>
      <c r="F2584" s="84"/>
      <c r="G2584" s="61"/>
      <c r="H2584" s="61" t="s">
        <v>102</v>
      </c>
      <c r="I2584" s="61"/>
      <c r="J2584" s="84">
        <f>K2586</f>
        <v>0</v>
      </c>
      <c r="K2584" s="84"/>
      <c r="L2584" s="61"/>
      <c r="M2584" s="61" t="s">
        <v>102</v>
      </c>
      <c r="N2584" s="68"/>
      <c r="O2584" s="84">
        <f>J2584</f>
        <v>0</v>
      </c>
      <c r="P2584" s="91"/>
    </row>
    <row r="2585" spans="2:16" ht="15.75" hidden="1" x14ac:dyDescent="0.25">
      <c r="B2585" s="74"/>
      <c r="C2585" s="14" t="s">
        <v>33</v>
      </c>
      <c r="E2585" s="86" t="str">
        <f>IFERROR(VLOOKUP(B2584,Calculations!$G$10:$M$448,7,FALSE),0)</f>
        <v xml:space="preserve">  </v>
      </c>
      <c r="F2585" s="86"/>
      <c r="H2585" s="14" t="s">
        <v>35</v>
      </c>
      <c r="J2585" s="86">
        <f>K2596</f>
        <v>0</v>
      </c>
      <c r="K2585" s="86"/>
      <c r="M2585" s="14" t="s">
        <v>94</v>
      </c>
      <c r="N2585" s="73"/>
      <c r="O2585" s="86">
        <f>J2585</f>
        <v>0</v>
      </c>
      <c r="P2585" s="92"/>
    </row>
    <row r="2586" spans="2:16" ht="15.75" hidden="1" x14ac:dyDescent="0.25">
      <c r="B2586" s="74"/>
      <c r="C2586" s="73"/>
      <c r="D2586" s="14" t="s">
        <v>31</v>
      </c>
      <c r="E2586" s="86"/>
      <c r="F2586" s="86">
        <f>IFERROR(E2584+E2585,0)</f>
        <v>0</v>
      </c>
      <c r="H2586" s="73"/>
      <c r="I2586" s="14" t="s">
        <v>32</v>
      </c>
      <c r="J2586" s="86"/>
      <c r="K2586" s="86">
        <f>E2584</f>
        <v>0</v>
      </c>
      <c r="M2586" s="72"/>
      <c r="N2586" s="14" t="s">
        <v>31</v>
      </c>
      <c r="O2586" s="86"/>
      <c r="P2586" s="92">
        <f>F2586</f>
        <v>0</v>
      </c>
    </row>
    <row r="2587" spans="2:16" ht="15.75" hidden="1" x14ac:dyDescent="0.25">
      <c r="B2587" s="74"/>
      <c r="C2587" s="73"/>
      <c r="E2587" s="86"/>
      <c r="F2587" s="86"/>
      <c r="H2587" s="73"/>
      <c r="I2587" s="14" t="s">
        <v>33</v>
      </c>
      <c r="J2587" s="86"/>
      <c r="K2587" s="86" t="str">
        <f>E2585</f>
        <v xml:space="preserve">  </v>
      </c>
      <c r="M2587" s="72"/>
      <c r="N2587" s="73"/>
      <c r="O2587" s="86"/>
      <c r="P2587" s="92"/>
    </row>
    <row r="2588" spans="2:16" ht="15.75" hidden="1" x14ac:dyDescent="0.25">
      <c r="B2588" s="74"/>
      <c r="C2588" s="73"/>
      <c r="E2588" s="86"/>
      <c r="F2588" s="86"/>
      <c r="H2588" s="73"/>
      <c r="J2588" s="86"/>
      <c r="K2588" s="86"/>
      <c r="M2588" s="72"/>
      <c r="N2588" s="73"/>
      <c r="O2588" s="86"/>
      <c r="P2588" s="92"/>
    </row>
    <row r="2589" spans="2:16" ht="15.75" hidden="1" x14ac:dyDescent="0.25">
      <c r="B2589" s="70" t="str">
        <f>B2584</f>
        <v xml:space="preserve">  </v>
      </c>
      <c r="C2589" s="133" t="s">
        <v>34</v>
      </c>
      <c r="D2589" s="133"/>
      <c r="E2589" s="133"/>
      <c r="F2589" s="133"/>
      <c r="H2589" s="14" t="s">
        <v>103</v>
      </c>
      <c r="J2589" s="86" t="str">
        <f>IFERROR(VLOOKUP(B2589,Calculations!$Z$10:$AB$448,3,FALSE),0)</f>
        <v xml:space="preserve">  </v>
      </c>
      <c r="K2589" s="86"/>
      <c r="M2589" s="14" t="s">
        <v>104</v>
      </c>
      <c r="O2589" s="86" t="str">
        <f>J2589</f>
        <v xml:space="preserve">  </v>
      </c>
      <c r="P2589" s="92"/>
    </row>
    <row r="2590" spans="2:16" ht="15.75" hidden="1" x14ac:dyDescent="0.25">
      <c r="B2590" s="74"/>
      <c r="C2590" s="133"/>
      <c r="D2590" s="133"/>
      <c r="E2590" s="133"/>
      <c r="F2590" s="133"/>
      <c r="H2590" s="77"/>
      <c r="I2590" s="14" t="s">
        <v>91</v>
      </c>
      <c r="J2590" s="86"/>
      <c r="K2590" s="86" t="str">
        <f>J2589</f>
        <v xml:space="preserve">  </v>
      </c>
      <c r="M2590" s="77"/>
      <c r="N2590" s="14" t="s">
        <v>91</v>
      </c>
      <c r="O2590" s="86"/>
      <c r="P2590" s="92" t="str">
        <f>O2589</f>
        <v xml:space="preserve">  </v>
      </c>
    </row>
    <row r="2591" spans="2:16" ht="15.75" hidden="1" x14ac:dyDescent="0.25">
      <c r="B2591" s="74"/>
      <c r="C2591" s="133"/>
      <c r="D2591" s="133"/>
      <c r="E2591" s="133"/>
      <c r="F2591" s="133"/>
      <c r="H2591" s="77"/>
      <c r="J2591" s="86"/>
      <c r="K2591" s="86"/>
      <c r="M2591" s="77"/>
      <c r="O2591" s="86"/>
      <c r="P2591" s="92"/>
    </row>
    <row r="2592" spans="2:16" ht="15.75" hidden="1" x14ac:dyDescent="0.25">
      <c r="B2592" s="74"/>
      <c r="C2592" s="81"/>
      <c r="D2592" s="81"/>
      <c r="E2592" s="81"/>
      <c r="F2592" s="81"/>
      <c r="H2592" s="77"/>
      <c r="J2592" s="86"/>
      <c r="K2592" s="86"/>
      <c r="M2592" s="77"/>
      <c r="O2592" s="86"/>
      <c r="P2592" s="92"/>
    </row>
    <row r="2593" spans="2:16" ht="15.75" hidden="1" x14ac:dyDescent="0.25">
      <c r="B2593" s="70" t="str">
        <f>B2589</f>
        <v xml:space="preserve">  </v>
      </c>
      <c r="C2593" s="14" t="s">
        <v>106</v>
      </c>
      <c r="E2593" s="86" t="str">
        <f>IFERROR(VLOOKUP(B2593,Calculations!$G$10:$W$448,17,FALSE),0)</f>
        <v xml:space="preserve">  </v>
      </c>
      <c r="F2593" s="86"/>
      <c r="H2593" s="133" t="s">
        <v>34</v>
      </c>
      <c r="I2593" s="133"/>
      <c r="J2593" s="133"/>
      <c r="K2593" s="133"/>
      <c r="M2593" s="14" t="s">
        <v>105</v>
      </c>
      <c r="O2593" s="86" t="str">
        <f>E2593</f>
        <v xml:space="preserve">  </v>
      </c>
      <c r="P2593" s="92"/>
    </row>
    <row r="2594" spans="2:16" ht="15.75" hidden="1" x14ac:dyDescent="0.25">
      <c r="B2594" s="75"/>
      <c r="C2594" s="82"/>
      <c r="D2594" s="76" t="s">
        <v>31</v>
      </c>
      <c r="E2594" s="89"/>
      <c r="F2594" s="89" t="str">
        <f>E2593</f>
        <v xml:space="preserve">  </v>
      </c>
      <c r="G2594" s="76"/>
      <c r="H2594" s="134"/>
      <c r="I2594" s="134"/>
      <c r="J2594" s="134"/>
      <c r="K2594" s="134"/>
      <c r="L2594" s="76"/>
      <c r="M2594" s="82"/>
      <c r="N2594" s="76" t="s">
        <v>31</v>
      </c>
      <c r="O2594" s="89"/>
      <c r="P2594" s="90" t="str">
        <f>O2593</f>
        <v xml:space="preserve">  </v>
      </c>
    </row>
    <row r="2595" spans="2:16" ht="15.75" hidden="1" x14ac:dyDescent="0.25">
      <c r="B2595" s="60" t="str">
        <f>IFERROR(IF(EOMONTH(B2593,1)&gt;Questionnaire!$I$9,"  ",EOMONTH(B2593,1)),"  ")</f>
        <v xml:space="preserve">  </v>
      </c>
      <c r="C2595" s="61" t="s">
        <v>32</v>
      </c>
      <c r="D2595" s="61"/>
      <c r="E2595" s="84">
        <f>IFERROR(-VLOOKUP(B2595,Calculations!$G$10:$N$448,8,FALSE),0)</f>
        <v>0</v>
      </c>
      <c r="F2595" s="84"/>
      <c r="G2595" s="61"/>
      <c r="H2595" s="61" t="s">
        <v>102</v>
      </c>
      <c r="I2595" s="61"/>
      <c r="J2595" s="84">
        <f>K2597</f>
        <v>0</v>
      </c>
      <c r="K2595" s="84"/>
      <c r="L2595" s="61"/>
      <c r="M2595" s="61" t="s">
        <v>102</v>
      </c>
      <c r="N2595" s="68"/>
      <c r="O2595" s="84">
        <f>J2595</f>
        <v>0</v>
      </c>
      <c r="P2595" s="91"/>
    </row>
    <row r="2596" spans="2:16" ht="15.75" hidden="1" x14ac:dyDescent="0.25">
      <c r="B2596" s="74"/>
      <c r="C2596" s="14" t="s">
        <v>33</v>
      </c>
      <c r="E2596" s="86" t="str">
        <f>IFERROR(VLOOKUP(B2595,Calculations!$G$10:$M$448,7,FALSE),0)</f>
        <v xml:space="preserve">  </v>
      </c>
      <c r="F2596" s="86"/>
      <c r="H2596" s="14" t="s">
        <v>35</v>
      </c>
      <c r="J2596" s="86" t="str">
        <f>K2598</f>
        <v xml:space="preserve">  </v>
      </c>
      <c r="K2596" s="86"/>
      <c r="M2596" s="14" t="s">
        <v>94</v>
      </c>
      <c r="N2596" s="73"/>
      <c r="O2596" s="86" t="str">
        <f>J2596</f>
        <v xml:space="preserve">  </v>
      </c>
      <c r="P2596" s="92"/>
    </row>
    <row r="2597" spans="2:16" ht="15.75" hidden="1" x14ac:dyDescent="0.25">
      <c r="B2597" s="74"/>
      <c r="C2597" s="73"/>
      <c r="D2597" s="14" t="s">
        <v>31</v>
      </c>
      <c r="E2597" s="86"/>
      <c r="F2597" s="86">
        <f>IFERROR(E2595+E2596,0)</f>
        <v>0</v>
      </c>
      <c r="H2597" s="73"/>
      <c r="I2597" s="14" t="s">
        <v>32</v>
      </c>
      <c r="J2597" s="86"/>
      <c r="K2597" s="86">
        <f>E2595</f>
        <v>0</v>
      </c>
      <c r="M2597" s="72"/>
      <c r="N2597" s="14" t="s">
        <v>31</v>
      </c>
      <c r="O2597" s="86"/>
      <c r="P2597" s="92">
        <f>F2597</f>
        <v>0</v>
      </c>
    </row>
    <row r="2598" spans="2:16" ht="15.75" hidden="1" x14ac:dyDescent="0.25">
      <c r="B2598" s="74"/>
      <c r="C2598" s="73"/>
      <c r="E2598" s="86"/>
      <c r="F2598" s="86"/>
      <c r="H2598" s="73"/>
      <c r="I2598" s="14" t="s">
        <v>33</v>
      </c>
      <c r="J2598" s="86"/>
      <c r="K2598" s="86" t="str">
        <f>E2596</f>
        <v xml:space="preserve">  </v>
      </c>
      <c r="M2598" s="72"/>
      <c r="N2598" s="73"/>
      <c r="O2598" s="86"/>
      <c r="P2598" s="92"/>
    </row>
    <row r="2599" spans="2:16" ht="15.75" hidden="1" x14ac:dyDescent="0.25">
      <c r="B2599" s="74"/>
      <c r="C2599" s="73"/>
      <c r="E2599" s="86"/>
      <c r="F2599" s="86"/>
      <c r="H2599" s="73"/>
      <c r="J2599" s="86"/>
      <c r="K2599" s="86"/>
      <c r="M2599" s="72"/>
      <c r="N2599" s="73"/>
      <c r="O2599" s="86"/>
      <c r="P2599" s="92"/>
    </row>
    <row r="2600" spans="2:16" ht="15.75" hidden="1" x14ac:dyDescent="0.25">
      <c r="B2600" s="70" t="str">
        <f>B2595</f>
        <v xml:space="preserve">  </v>
      </c>
      <c r="C2600" s="133" t="s">
        <v>34</v>
      </c>
      <c r="D2600" s="133"/>
      <c r="E2600" s="133"/>
      <c r="F2600" s="133"/>
      <c r="H2600" s="14" t="s">
        <v>103</v>
      </c>
      <c r="J2600" s="86" t="str">
        <f>IFERROR(VLOOKUP(B2600,Calculations!$Z$10:$AB$448,3,FALSE),0)</f>
        <v xml:space="preserve">  </v>
      </c>
      <c r="K2600" s="86"/>
      <c r="M2600" s="14" t="s">
        <v>104</v>
      </c>
      <c r="O2600" s="86" t="str">
        <f>J2600</f>
        <v xml:space="preserve">  </v>
      </c>
      <c r="P2600" s="92"/>
    </row>
    <row r="2601" spans="2:16" ht="15.75" hidden="1" x14ac:dyDescent="0.25">
      <c r="B2601" s="74"/>
      <c r="C2601" s="133"/>
      <c r="D2601" s="133"/>
      <c r="E2601" s="133"/>
      <c r="F2601" s="133"/>
      <c r="H2601" s="77"/>
      <c r="I2601" s="14" t="s">
        <v>91</v>
      </c>
      <c r="J2601" s="86"/>
      <c r="K2601" s="86" t="str">
        <f>J2600</f>
        <v xml:space="preserve">  </v>
      </c>
      <c r="M2601" s="77"/>
      <c r="N2601" s="14" t="s">
        <v>91</v>
      </c>
      <c r="O2601" s="86"/>
      <c r="P2601" s="92" t="str">
        <f>O2600</f>
        <v xml:space="preserve">  </v>
      </c>
    </row>
    <row r="2602" spans="2:16" ht="15.75" hidden="1" x14ac:dyDescent="0.25">
      <c r="B2602" s="74"/>
      <c r="C2602" s="133"/>
      <c r="D2602" s="133"/>
      <c r="E2602" s="133"/>
      <c r="F2602" s="133"/>
      <c r="H2602" s="77"/>
      <c r="J2602" s="86"/>
      <c r="K2602" s="86"/>
      <c r="M2602" s="77"/>
      <c r="O2602" s="86"/>
      <c r="P2602" s="92"/>
    </row>
    <row r="2603" spans="2:16" ht="15.75" hidden="1" x14ac:dyDescent="0.25">
      <c r="B2603" s="74"/>
      <c r="C2603" s="81"/>
      <c r="D2603" s="81"/>
      <c r="E2603" s="81"/>
      <c r="F2603" s="81"/>
      <c r="H2603" s="77"/>
      <c r="J2603" s="86"/>
      <c r="K2603" s="86"/>
      <c r="M2603" s="77"/>
      <c r="O2603" s="86"/>
      <c r="P2603" s="92"/>
    </row>
    <row r="2604" spans="2:16" ht="15.75" hidden="1" x14ac:dyDescent="0.25">
      <c r="B2604" s="70" t="str">
        <f>B2600</f>
        <v xml:space="preserve">  </v>
      </c>
      <c r="C2604" s="14" t="s">
        <v>106</v>
      </c>
      <c r="E2604" s="86" t="str">
        <f>IFERROR(VLOOKUP(B2604,Calculations!$G$10:$W$448,17,FALSE),0)</f>
        <v xml:space="preserve">  </v>
      </c>
      <c r="F2604" s="86"/>
      <c r="H2604" s="133" t="s">
        <v>34</v>
      </c>
      <c r="I2604" s="133"/>
      <c r="J2604" s="133"/>
      <c r="K2604" s="133"/>
      <c r="M2604" s="14" t="s">
        <v>105</v>
      </c>
      <c r="O2604" s="86" t="str">
        <f>E2604</f>
        <v xml:space="preserve">  </v>
      </c>
      <c r="P2604" s="92"/>
    </row>
    <row r="2605" spans="2:16" ht="15.75" hidden="1" x14ac:dyDescent="0.25">
      <c r="B2605" s="75"/>
      <c r="C2605" s="82"/>
      <c r="D2605" s="76" t="s">
        <v>31</v>
      </c>
      <c r="E2605" s="89"/>
      <c r="F2605" s="89" t="str">
        <f>E2604</f>
        <v xml:space="preserve">  </v>
      </c>
      <c r="G2605" s="76"/>
      <c r="H2605" s="134"/>
      <c r="I2605" s="134"/>
      <c r="J2605" s="134"/>
      <c r="K2605" s="134"/>
      <c r="L2605" s="76"/>
      <c r="M2605" s="82"/>
      <c r="N2605" s="76" t="s">
        <v>31</v>
      </c>
      <c r="O2605" s="89"/>
      <c r="P2605" s="90" t="str">
        <f>O2604</f>
        <v xml:space="preserve">  </v>
      </c>
    </row>
    <row r="2606" spans="2:16" ht="15.75" hidden="1" x14ac:dyDescent="0.25">
      <c r="B2606" s="60" t="str">
        <f>IFERROR(IF(EOMONTH(B2604,1)&gt;Questionnaire!$I$9,"  ",EOMONTH(B2604,1)),"  ")</f>
        <v xml:space="preserve">  </v>
      </c>
      <c r="C2606" s="61" t="s">
        <v>32</v>
      </c>
      <c r="D2606" s="61"/>
      <c r="E2606" s="84">
        <f>IFERROR(-VLOOKUP(B2606,Calculations!$G$10:$N$448,8,FALSE),0)</f>
        <v>0</v>
      </c>
      <c r="F2606" s="84"/>
      <c r="G2606" s="61"/>
      <c r="H2606" s="61" t="s">
        <v>102</v>
      </c>
      <c r="I2606" s="61"/>
      <c r="J2606" s="84">
        <f>K2608</f>
        <v>0</v>
      </c>
      <c r="K2606" s="84"/>
      <c r="L2606" s="61"/>
      <c r="M2606" s="61" t="s">
        <v>102</v>
      </c>
      <c r="N2606" s="68"/>
      <c r="O2606" s="84">
        <f>J2606</f>
        <v>0</v>
      </c>
      <c r="P2606" s="91"/>
    </row>
    <row r="2607" spans="2:16" ht="15.75" hidden="1" x14ac:dyDescent="0.25">
      <c r="B2607" s="74"/>
      <c r="C2607" s="14" t="s">
        <v>33</v>
      </c>
      <c r="E2607" s="86" t="str">
        <f>IFERROR(VLOOKUP(B2606,Calculations!$G$10:$M$448,7,FALSE),0)</f>
        <v xml:space="preserve">  </v>
      </c>
      <c r="F2607" s="86"/>
      <c r="H2607" s="14" t="s">
        <v>35</v>
      </c>
      <c r="J2607" s="86" t="str">
        <f>K2609</f>
        <v xml:space="preserve">  </v>
      </c>
      <c r="K2607" s="86"/>
      <c r="M2607" s="14" t="s">
        <v>94</v>
      </c>
      <c r="N2607" s="73"/>
      <c r="O2607" s="86" t="str">
        <f>J2607</f>
        <v xml:space="preserve">  </v>
      </c>
      <c r="P2607" s="92"/>
    </row>
    <row r="2608" spans="2:16" ht="15.75" hidden="1" x14ac:dyDescent="0.25">
      <c r="B2608" s="74"/>
      <c r="C2608" s="73"/>
      <c r="D2608" s="14" t="s">
        <v>31</v>
      </c>
      <c r="E2608" s="86"/>
      <c r="F2608" s="86">
        <f>IFERROR(E2606+E2607,0)</f>
        <v>0</v>
      </c>
      <c r="H2608" s="73"/>
      <c r="I2608" s="14" t="s">
        <v>32</v>
      </c>
      <c r="J2608" s="86"/>
      <c r="K2608" s="86">
        <f>E2606</f>
        <v>0</v>
      </c>
      <c r="M2608" s="72"/>
      <c r="N2608" s="14" t="s">
        <v>31</v>
      </c>
      <c r="O2608" s="86"/>
      <c r="P2608" s="92">
        <f>F2608</f>
        <v>0</v>
      </c>
    </row>
    <row r="2609" spans="2:16" ht="15.75" hidden="1" x14ac:dyDescent="0.25">
      <c r="B2609" s="74"/>
      <c r="C2609" s="73"/>
      <c r="E2609" s="86"/>
      <c r="F2609" s="86"/>
      <c r="H2609" s="73"/>
      <c r="I2609" s="14" t="s">
        <v>33</v>
      </c>
      <c r="J2609" s="86"/>
      <c r="K2609" s="86" t="str">
        <f>E2607</f>
        <v xml:space="preserve">  </v>
      </c>
      <c r="M2609" s="72"/>
      <c r="N2609" s="73"/>
      <c r="O2609" s="86"/>
      <c r="P2609" s="92"/>
    </row>
    <row r="2610" spans="2:16" ht="15.75" hidden="1" x14ac:dyDescent="0.25">
      <c r="B2610" s="74"/>
      <c r="C2610" s="73"/>
      <c r="E2610" s="86"/>
      <c r="F2610" s="86"/>
      <c r="H2610" s="73"/>
      <c r="J2610" s="86"/>
      <c r="K2610" s="86"/>
      <c r="M2610" s="72"/>
      <c r="N2610" s="73"/>
      <c r="O2610" s="86"/>
      <c r="P2610" s="92"/>
    </row>
    <row r="2611" spans="2:16" ht="15.75" hidden="1" x14ac:dyDescent="0.25">
      <c r="B2611" s="70" t="str">
        <f>B2606</f>
        <v xml:space="preserve">  </v>
      </c>
      <c r="C2611" s="133" t="s">
        <v>34</v>
      </c>
      <c r="D2611" s="133"/>
      <c r="E2611" s="133"/>
      <c r="F2611" s="133"/>
      <c r="H2611" s="14" t="s">
        <v>103</v>
      </c>
      <c r="J2611" s="86" t="str">
        <f>IFERROR(VLOOKUP(B2611,Calculations!$Z$10:$AB$448,3,FALSE),0)</f>
        <v xml:space="preserve">  </v>
      </c>
      <c r="K2611" s="86"/>
      <c r="M2611" s="14" t="s">
        <v>104</v>
      </c>
      <c r="O2611" s="86" t="str">
        <f>J2611</f>
        <v xml:space="preserve">  </v>
      </c>
      <c r="P2611" s="92"/>
    </row>
    <row r="2612" spans="2:16" ht="15.75" hidden="1" x14ac:dyDescent="0.25">
      <c r="B2612" s="74"/>
      <c r="C2612" s="133"/>
      <c r="D2612" s="133"/>
      <c r="E2612" s="133"/>
      <c r="F2612" s="133"/>
      <c r="H2612" s="77"/>
      <c r="I2612" s="14" t="s">
        <v>91</v>
      </c>
      <c r="J2612" s="86"/>
      <c r="K2612" s="86" t="str">
        <f>J2611</f>
        <v xml:space="preserve">  </v>
      </c>
      <c r="M2612" s="77"/>
      <c r="N2612" s="14" t="s">
        <v>91</v>
      </c>
      <c r="O2612" s="86"/>
      <c r="P2612" s="92" t="str">
        <f>O2611</f>
        <v xml:space="preserve">  </v>
      </c>
    </row>
    <row r="2613" spans="2:16" ht="15.75" hidden="1" x14ac:dyDescent="0.25">
      <c r="B2613" s="74"/>
      <c r="C2613" s="133"/>
      <c r="D2613" s="133"/>
      <c r="E2613" s="133"/>
      <c r="F2613" s="133"/>
      <c r="H2613" s="77"/>
      <c r="J2613" s="86"/>
      <c r="K2613" s="86"/>
      <c r="M2613" s="77"/>
      <c r="O2613" s="86"/>
      <c r="P2613" s="92"/>
    </row>
    <row r="2614" spans="2:16" ht="15.75" hidden="1" x14ac:dyDescent="0.25">
      <c r="B2614" s="74"/>
      <c r="C2614" s="81"/>
      <c r="D2614" s="81"/>
      <c r="E2614" s="81"/>
      <c r="F2614" s="81"/>
      <c r="H2614" s="77"/>
      <c r="J2614" s="86"/>
      <c r="K2614" s="86"/>
      <c r="M2614" s="77"/>
      <c r="O2614" s="86"/>
      <c r="P2614" s="92"/>
    </row>
    <row r="2615" spans="2:16" ht="15.75" hidden="1" x14ac:dyDescent="0.25">
      <c r="B2615" s="70" t="str">
        <f>B2611</f>
        <v xml:space="preserve">  </v>
      </c>
      <c r="C2615" s="14" t="s">
        <v>106</v>
      </c>
      <c r="E2615" s="86" t="str">
        <f>IFERROR(VLOOKUP(B2615,Calculations!$G$10:$W$448,17,FALSE),0)</f>
        <v xml:space="preserve">  </v>
      </c>
      <c r="F2615" s="86"/>
      <c r="H2615" s="133" t="s">
        <v>34</v>
      </c>
      <c r="I2615" s="133"/>
      <c r="J2615" s="133"/>
      <c r="K2615" s="133"/>
      <c r="M2615" s="14" t="s">
        <v>105</v>
      </c>
      <c r="O2615" s="86" t="str">
        <f>E2615</f>
        <v xml:space="preserve">  </v>
      </c>
      <c r="P2615" s="92"/>
    </row>
    <row r="2616" spans="2:16" ht="15.75" hidden="1" x14ac:dyDescent="0.25">
      <c r="B2616" s="75"/>
      <c r="C2616" s="82"/>
      <c r="D2616" s="76" t="s">
        <v>31</v>
      </c>
      <c r="E2616" s="89"/>
      <c r="F2616" s="89" t="str">
        <f>E2615</f>
        <v xml:space="preserve">  </v>
      </c>
      <c r="G2616" s="76"/>
      <c r="H2616" s="134"/>
      <c r="I2616" s="134"/>
      <c r="J2616" s="134"/>
      <c r="K2616" s="134"/>
      <c r="L2616" s="76"/>
      <c r="M2616" s="82"/>
      <c r="N2616" s="76" t="s">
        <v>31</v>
      </c>
      <c r="O2616" s="89"/>
      <c r="P2616" s="90" t="str">
        <f>O2615</f>
        <v xml:space="preserve">  </v>
      </c>
    </row>
    <row r="2617" spans="2:16" ht="15.75" hidden="1" x14ac:dyDescent="0.25">
      <c r="B2617" s="60" t="str">
        <f>IFERROR(IF(EOMONTH(B2615,1)&gt;Questionnaire!$I$9,"  ",EOMONTH(B2615,1)),"  ")</f>
        <v xml:space="preserve">  </v>
      </c>
      <c r="C2617" s="61" t="s">
        <v>32</v>
      </c>
      <c r="D2617" s="61"/>
      <c r="E2617" s="84">
        <f>IFERROR(-VLOOKUP(B2617,Calculations!$G$10:$N$448,8,FALSE),0)</f>
        <v>0</v>
      </c>
      <c r="F2617" s="84"/>
      <c r="G2617" s="61"/>
      <c r="H2617" s="61" t="s">
        <v>102</v>
      </c>
      <c r="I2617" s="61"/>
      <c r="J2617" s="84">
        <f>K2619</f>
        <v>0</v>
      </c>
      <c r="K2617" s="84"/>
      <c r="L2617" s="61"/>
      <c r="M2617" s="61" t="s">
        <v>102</v>
      </c>
      <c r="N2617" s="68"/>
      <c r="O2617" s="84">
        <f>J2617</f>
        <v>0</v>
      </c>
      <c r="P2617" s="91"/>
    </row>
    <row r="2618" spans="2:16" ht="15.75" hidden="1" x14ac:dyDescent="0.25">
      <c r="B2618" s="74"/>
      <c r="C2618" s="14" t="s">
        <v>33</v>
      </c>
      <c r="E2618" s="86" t="str">
        <f>IFERROR(VLOOKUP(B2617,Calculations!$G$10:$M$448,7,FALSE),0)</f>
        <v xml:space="preserve">  </v>
      </c>
      <c r="F2618" s="86"/>
      <c r="H2618" s="14" t="s">
        <v>35</v>
      </c>
      <c r="J2618" s="86" t="str">
        <f>K2620</f>
        <v xml:space="preserve">  </v>
      </c>
      <c r="K2618" s="86"/>
      <c r="M2618" s="14" t="s">
        <v>94</v>
      </c>
      <c r="N2618" s="73"/>
      <c r="O2618" s="86" t="str">
        <f>J2618</f>
        <v xml:space="preserve">  </v>
      </c>
      <c r="P2618" s="92"/>
    </row>
    <row r="2619" spans="2:16" ht="15.75" hidden="1" x14ac:dyDescent="0.25">
      <c r="B2619" s="74"/>
      <c r="C2619" s="73"/>
      <c r="D2619" s="14" t="s">
        <v>31</v>
      </c>
      <c r="E2619" s="86"/>
      <c r="F2619" s="86">
        <f>IFERROR(E2617+E2618,0)</f>
        <v>0</v>
      </c>
      <c r="H2619" s="73"/>
      <c r="I2619" s="14" t="s">
        <v>32</v>
      </c>
      <c r="J2619" s="86"/>
      <c r="K2619" s="86">
        <f>E2617</f>
        <v>0</v>
      </c>
      <c r="M2619" s="72"/>
      <c r="N2619" s="14" t="s">
        <v>31</v>
      </c>
      <c r="O2619" s="86"/>
      <c r="P2619" s="92">
        <f>F2619</f>
        <v>0</v>
      </c>
    </row>
    <row r="2620" spans="2:16" ht="15.75" hidden="1" x14ac:dyDescent="0.25">
      <c r="B2620" s="74"/>
      <c r="C2620" s="73"/>
      <c r="E2620" s="86"/>
      <c r="F2620" s="86"/>
      <c r="H2620" s="73"/>
      <c r="I2620" s="14" t="s">
        <v>33</v>
      </c>
      <c r="J2620" s="86"/>
      <c r="K2620" s="86" t="str">
        <f>E2618</f>
        <v xml:space="preserve">  </v>
      </c>
      <c r="M2620" s="72"/>
      <c r="N2620" s="73"/>
      <c r="O2620" s="86"/>
      <c r="P2620" s="92"/>
    </row>
    <row r="2621" spans="2:16" ht="15.75" hidden="1" x14ac:dyDescent="0.25">
      <c r="B2621" s="74"/>
      <c r="C2621" s="73"/>
      <c r="E2621" s="86"/>
      <c r="F2621" s="86"/>
      <c r="H2621" s="73"/>
      <c r="J2621" s="86"/>
      <c r="K2621" s="86"/>
      <c r="M2621" s="72"/>
      <c r="N2621" s="73"/>
      <c r="O2621" s="86"/>
      <c r="P2621" s="92"/>
    </row>
    <row r="2622" spans="2:16" ht="15.75" hidden="1" x14ac:dyDescent="0.25">
      <c r="B2622" s="70" t="str">
        <f>B2617</f>
        <v xml:space="preserve">  </v>
      </c>
      <c r="C2622" s="133" t="s">
        <v>34</v>
      </c>
      <c r="D2622" s="133"/>
      <c r="E2622" s="133"/>
      <c r="F2622" s="133"/>
      <c r="H2622" s="14" t="s">
        <v>103</v>
      </c>
      <c r="J2622" s="86" t="str">
        <f>IFERROR(VLOOKUP(B2622,Calculations!$Z$10:$AB$448,3,FALSE),0)</f>
        <v xml:space="preserve">  </v>
      </c>
      <c r="K2622" s="86"/>
      <c r="M2622" s="14" t="s">
        <v>104</v>
      </c>
      <c r="O2622" s="86" t="str">
        <f>J2622</f>
        <v xml:space="preserve">  </v>
      </c>
      <c r="P2622" s="92"/>
    </row>
    <row r="2623" spans="2:16" ht="15.75" hidden="1" x14ac:dyDescent="0.25">
      <c r="B2623" s="74"/>
      <c r="C2623" s="133"/>
      <c r="D2623" s="133"/>
      <c r="E2623" s="133"/>
      <c r="F2623" s="133"/>
      <c r="H2623" s="77"/>
      <c r="I2623" s="14" t="s">
        <v>91</v>
      </c>
      <c r="J2623" s="86"/>
      <c r="K2623" s="86" t="str">
        <f>J2622</f>
        <v xml:space="preserve">  </v>
      </c>
      <c r="M2623" s="77"/>
      <c r="N2623" s="14" t="s">
        <v>91</v>
      </c>
      <c r="O2623" s="86"/>
      <c r="P2623" s="92" t="str">
        <f>O2622</f>
        <v xml:space="preserve">  </v>
      </c>
    </row>
    <row r="2624" spans="2:16" ht="15.75" hidden="1" x14ac:dyDescent="0.25">
      <c r="B2624" s="74"/>
      <c r="C2624" s="133"/>
      <c r="D2624" s="133"/>
      <c r="E2624" s="133"/>
      <c r="F2624" s="133"/>
      <c r="H2624" s="77"/>
      <c r="J2624" s="86"/>
      <c r="K2624" s="86"/>
      <c r="M2624" s="77"/>
      <c r="O2624" s="86"/>
      <c r="P2624" s="92"/>
    </row>
    <row r="2625" spans="2:16" ht="15.75" hidden="1" x14ac:dyDescent="0.25">
      <c r="B2625" s="74"/>
      <c r="C2625" s="81"/>
      <c r="D2625" s="81"/>
      <c r="E2625" s="81"/>
      <c r="F2625" s="81"/>
      <c r="H2625" s="77"/>
      <c r="J2625" s="86"/>
      <c r="K2625" s="86"/>
      <c r="M2625" s="77"/>
      <c r="O2625" s="86"/>
      <c r="P2625" s="92"/>
    </row>
    <row r="2626" spans="2:16" ht="15.75" hidden="1" x14ac:dyDescent="0.25">
      <c r="B2626" s="70" t="str">
        <f>B2622</f>
        <v xml:space="preserve">  </v>
      </c>
      <c r="C2626" s="14" t="s">
        <v>106</v>
      </c>
      <c r="E2626" s="86" t="str">
        <f>IFERROR(VLOOKUP(B2626,Calculations!$G$10:$W$448,17,FALSE),0)</f>
        <v xml:space="preserve">  </v>
      </c>
      <c r="F2626" s="86"/>
      <c r="H2626" s="133" t="s">
        <v>34</v>
      </c>
      <c r="I2626" s="133"/>
      <c r="J2626" s="133"/>
      <c r="K2626" s="133"/>
      <c r="M2626" s="14" t="s">
        <v>105</v>
      </c>
      <c r="O2626" s="86" t="str">
        <f>E2626</f>
        <v xml:space="preserve">  </v>
      </c>
      <c r="P2626" s="92"/>
    </row>
    <row r="2627" spans="2:16" ht="15.75" hidden="1" x14ac:dyDescent="0.25">
      <c r="B2627" s="75"/>
      <c r="C2627" s="82"/>
      <c r="D2627" s="76" t="s">
        <v>31</v>
      </c>
      <c r="E2627" s="89"/>
      <c r="F2627" s="89" t="str">
        <f>E2626</f>
        <v xml:space="preserve">  </v>
      </c>
      <c r="G2627" s="76"/>
      <c r="H2627" s="134"/>
      <c r="I2627" s="134"/>
      <c r="J2627" s="134"/>
      <c r="K2627" s="134"/>
      <c r="L2627" s="76"/>
      <c r="M2627" s="82"/>
      <c r="N2627" s="76" t="s">
        <v>31</v>
      </c>
      <c r="O2627" s="89"/>
      <c r="P2627" s="90" t="str">
        <f>O2626</f>
        <v xml:space="preserve">  </v>
      </c>
    </row>
    <row r="2628" spans="2:16" ht="15.75" hidden="1" x14ac:dyDescent="0.25">
      <c r="B2628" s="60" t="str">
        <f>IFERROR(IF(EOMONTH(B2626,1)&gt;Questionnaire!$I$9,"  ",EOMONTH(B2626,1)),"  ")</f>
        <v xml:space="preserve">  </v>
      </c>
      <c r="C2628" s="61" t="s">
        <v>32</v>
      </c>
      <c r="D2628" s="61"/>
      <c r="E2628" s="84">
        <f>IFERROR(-VLOOKUP(B2628,Calculations!$G$10:$N$448,8,FALSE),0)</f>
        <v>0</v>
      </c>
      <c r="F2628" s="84"/>
      <c r="G2628" s="61"/>
      <c r="H2628" s="61" t="s">
        <v>102</v>
      </c>
      <c r="I2628" s="61"/>
      <c r="J2628" s="84">
        <f>K2630</f>
        <v>0</v>
      </c>
      <c r="K2628" s="84"/>
      <c r="L2628" s="61"/>
      <c r="M2628" s="61" t="s">
        <v>102</v>
      </c>
      <c r="N2628" s="68"/>
      <c r="O2628" s="84">
        <f>J2628</f>
        <v>0</v>
      </c>
      <c r="P2628" s="91"/>
    </row>
    <row r="2629" spans="2:16" ht="15.75" hidden="1" x14ac:dyDescent="0.25">
      <c r="B2629" s="74"/>
      <c r="C2629" s="14" t="s">
        <v>33</v>
      </c>
      <c r="E2629" s="86" t="str">
        <f>IFERROR(VLOOKUP(B2628,Calculations!$G$10:$M$448,7,FALSE),0)</f>
        <v xml:space="preserve">  </v>
      </c>
      <c r="F2629" s="86"/>
      <c r="H2629" s="14" t="s">
        <v>35</v>
      </c>
      <c r="J2629" s="86" t="str">
        <f>K2631</f>
        <v xml:space="preserve">  </v>
      </c>
      <c r="K2629" s="86"/>
      <c r="M2629" s="14" t="s">
        <v>94</v>
      </c>
      <c r="N2629" s="73"/>
      <c r="O2629" s="86" t="str">
        <f>J2629</f>
        <v xml:space="preserve">  </v>
      </c>
      <c r="P2629" s="92"/>
    </row>
    <row r="2630" spans="2:16" ht="15.75" hidden="1" x14ac:dyDescent="0.25">
      <c r="B2630" s="74"/>
      <c r="C2630" s="73"/>
      <c r="D2630" s="14" t="s">
        <v>31</v>
      </c>
      <c r="E2630" s="86"/>
      <c r="F2630" s="86">
        <f>IFERROR(E2628+E2629,0)</f>
        <v>0</v>
      </c>
      <c r="H2630" s="73"/>
      <c r="I2630" s="14" t="s">
        <v>32</v>
      </c>
      <c r="J2630" s="86"/>
      <c r="K2630" s="86">
        <f>E2628</f>
        <v>0</v>
      </c>
      <c r="M2630" s="72"/>
      <c r="N2630" s="14" t="s">
        <v>31</v>
      </c>
      <c r="O2630" s="86"/>
      <c r="P2630" s="92">
        <f>F2630</f>
        <v>0</v>
      </c>
    </row>
    <row r="2631" spans="2:16" ht="15.75" hidden="1" x14ac:dyDescent="0.25">
      <c r="B2631" s="74"/>
      <c r="C2631" s="73"/>
      <c r="E2631" s="86"/>
      <c r="F2631" s="86"/>
      <c r="H2631" s="73"/>
      <c r="I2631" s="14" t="s">
        <v>33</v>
      </c>
      <c r="J2631" s="86"/>
      <c r="K2631" s="86" t="str">
        <f>E2629</f>
        <v xml:space="preserve">  </v>
      </c>
      <c r="M2631" s="72"/>
      <c r="N2631" s="73"/>
      <c r="O2631" s="86"/>
      <c r="P2631" s="92"/>
    </row>
    <row r="2632" spans="2:16" ht="15.75" hidden="1" x14ac:dyDescent="0.25">
      <c r="B2632" s="74"/>
      <c r="C2632" s="73"/>
      <c r="E2632" s="86"/>
      <c r="F2632" s="86"/>
      <c r="H2632" s="73"/>
      <c r="J2632" s="86"/>
      <c r="K2632" s="86"/>
      <c r="M2632" s="72"/>
      <c r="N2632" s="73"/>
      <c r="O2632" s="86"/>
      <c r="P2632" s="92"/>
    </row>
    <row r="2633" spans="2:16" ht="15.75" hidden="1" x14ac:dyDescent="0.25">
      <c r="B2633" s="70" t="str">
        <f>B2628</f>
        <v xml:space="preserve">  </v>
      </c>
      <c r="C2633" s="133" t="s">
        <v>34</v>
      </c>
      <c r="D2633" s="133"/>
      <c r="E2633" s="133"/>
      <c r="F2633" s="133"/>
      <c r="H2633" s="14" t="s">
        <v>103</v>
      </c>
      <c r="J2633" s="86" t="str">
        <f>IFERROR(VLOOKUP(B2633,Calculations!$Z$10:$AB$448,3,FALSE),0)</f>
        <v xml:space="preserve">  </v>
      </c>
      <c r="K2633" s="86"/>
      <c r="M2633" s="14" t="s">
        <v>104</v>
      </c>
      <c r="O2633" s="86" t="str">
        <f>J2633</f>
        <v xml:space="preserve">  </v>
      </c>
      <c r="P2633" s="92"/>
    </row>
    <row r="2634" spans="2:16" ht="15.75" hidden="1" x14ac:dyDescent="0.25">
      <c r="B2634" s="74"/>
      <c r="C2634" s="133"/>
      <c r="D2634" s="133"/>
      <c r="E2634" s="133"/>
      <c r="F2634" s="133"/>
      <c r="H2634" s="77"/>
      <c r="I2634" s="14" t="s">
        <v>91</v>
      </c>
      <c r="J2634" s="86"/>
      <c r="K2634" s="86" t="str">
        <f>J2633</f>
        <v xml:space="preserve">  </v>
      </c>
      <c r="M2634" s="77"/>
      <c r="N2634" s="14" t="s">
        <v>91</v>
      </c>
      <c r="O2634" s="86"/>
      <c r="P2634" s="92" t="str">
        <f>O2633</f>
        <v xml:space="preserve">  </v>
      </c>
    </row>
    <row r="2635" spans="2:16" ht="15.75" hidden="1" x14ac:dyDescent="0.25">
      <c r="B2635" s="74"/>
      <c r="C2635" s="133"/>
      <c r="D2635" s="133"/>
      <c r="E2635" s="133"/>
      <c r="F2635" s="133"/>
      <c r="H2635" s="77"/>
      <c r="J2635" s="86"/>
      <c r="K2635" s="86"/>
      <c r="M2635" s="77"/>
      <c r="O2635" s="86"/>
      <c r="P2635" s="92"/>
    </row>
    <row r="2636" spans="2:16" ht="15.75" hidden="1" x14ac:dyDescent="0.25">
      <c r="B2636" s="74"/>
      <c r="C2636" s="81"/>
      <c r="D2636" s="81"/>
      <c r="E2636" s="81"/>
      <c r="F2636" s="81"/>
      <c r="H2636" s="77"/>
      <c r="J2636" s="86"/>
      <c r="K2636" s="86"/>
      <c r="M2636" s="77"/>
      <c r="O2636" s="86"/>
      <c r="P2636" s="92"/>
    </row>
    <row r="2637" spans="2:16" ht="15.75" hidden="1" x14ac:dyDescent="0.25">
      <c r="B2637" s="70" t="str">
        <f>B2633</f>
        <v xml:space="preserve">  </v>
      </c>
      <c r="C2637" s="14" t="s">
        <v>106</v>
      </c>
      <c r="E2637" s="86" t="str">
        <f>IFERROR(VLOOKUP(B2637,Calculations!$G$10:$W$448,17,FALSE),0)</f>
        <v xml:space="preserve">  </v>
      </c>
      <c r="F2637" s="86"/>
      <c r="H2637" s="133" t="s">
        <v>34</v>
      </c>
      <c r="I2637" s="133"/>
      <c r="J2637" s="133"/>
      <c r="K2637" s="133"/>
      <c r="M2637" s="14" t="s">
        <v>105</v>
      </c>
      <c r="O2637" s="86" t="str">
        <f>E2637</f>
        <v xml:space="preserve">  </v>
      </c>
      <c r="P2637" s="92"/>
    </row>
    <row r="2638" spans="2:16" ht="15.75" hidden="1" x14ac:dyDescent="0.25">
      <c r="B2638" s="75"/>
      <c r="C2638" s="82"/>
      <c r="D2638" s="76" t="s">
        <v>31</v>
      </c>
      <c r="E2638" s="89"/>
      <c r="F2638" s="89" t="str">
        <f>E2637</f>
        <v xml:space="preserve">  </v>
      </c>
      <c r="G2638" s="76"/>
      <c r="H2638" s="134"/>
      <c r="I2638" s="134"/>
      <c r="J2638" s="134"/>
      <c r="K2638" s="134"/>
      <c r="L2638" s="76"/>
      <c r="M2638" s="82"/>
      <c r="N2638" s="76" t="s">
        <v>31</v>
      </c>
      <c r="O2638" s="89"/>
      <c r="P2638" s="90" t="str">
        <f>O2637</f>
        <v xml:space="preserve">  </v>
      </c>
    </row>
    <row r="2639" spans="2:16" ht="15.75" hidden="1" x14ac:dyDescent="0.25">
      <c r="B2639" s="60" t="str">
        <f>IFERROR(IF(EOMONTH(B2637,1)&gt;Questionnaire!$I$9,"  ",EOMONTH(B2637,1)),"  ")</f>
        <v xml:space="preserve">  </v>
      </c>
      <c r="C2639" s="61" t="s">
        <v>32</v>
      </c>
      <c r="D2639" s="61"/>
      <c r="E2639" s="84">
        <f>IFERROR(-VLOOKUP(B2639,Calculations!$G$10:$N$448,8,FALSE),0)</f>
        <v>0</v>
      </c>
      <c r="F2639" s="84"/>
      <c r="G2639" s="61"/>
      <c r="H2639" s="61" t="s">
        <v>102</v>
      </c>
      <c r="I2639" s="61"/>
      <c r="J2639" s="84">
        <f>K2641</f>
        <v>0</v>
      </c>
      <c r="K2639" s="84"/>
      <c r="L2639" s="61"/>
      <c r="M2639" s="61" t="s">
        <v>102</v>
      </c>
      <c r="N2639" s="68"/>
      <c r="O2639" s="84">
        <f>J2639</f>
        <v>0</v>
      </c>
      <c r="P2639" s="91"/>
    </row>
    <row r="2640" spans="2:16" ht="15.75" hidden="1" x14ac:dyDescent="0.25">
      <c r="B2640" s="74"/>
      <c r="C2640" s="14" t="s">
        <v>33</v>
      </c>
      <c r="E2640" s="86" t="str">
        <f>IFERROR(VLOOKUP(B2639,Calculations!$G$10:$M$448,7,FALSE),0)</f>
        <v xml:space="preserve">  </v>
      </c>
      <c r="F2640" s="86"/>
      <c r="H2640" s="14" t="s">
        <v>35</v>
      </c>
      <c r="J2640" s="86" t="str">
        <f>K2642</f>
        <v xml:space="preserve">  </v>
      </c>
      <c r="K2640" s="86"/>
      <c r="M2640" s="14" t="s">
        <v>94</v>
      </c>
      <c r="N2640" s="73"/>
      <c r="O2640" s="86" t="str">
        <f>J2640</f>
        <v xml:space="preserve">  </v>
      </c>
      <c r="P2640" s="92"/>
    </row>
    <row r="2641" spans="2:16" ht="15.75" hidden="1" x14ac:dyDescent="0.25">
      <c r="B2641" s="74"/>
      <c r="C2641" s="73"/>
      <c r="D2641" s="14" t="s">
        <v>31</v>
      </c>
      <c r="E2641" s="86"/>
      <c r="F2641" s="86">
        <f>IFERROR(E2639+E2640,0)</f>
        <v>0</v>
      </c>
      <c r="H2641" s="73"/>
      <c r="I2641" s="14" t="s">
        <v>32</v>
      </c>
      <c r="J2641" s="86"/>
      <c r="K2641" s="86">
        <f>E2639</f>
        <v>0</v>
      </c>
      <c r="M2641" s="72"/>
      <c r="N2641" s="14" t="s">
        <v>31</v>
      </c>
      <c r="O2641" s="86"/>
      <c r="P2641" s="92">
        <f>F2641</f>
        <v>0</v>
      </c>
    </row>
    <row r="2642" spans="2:16" ht="15.75" hidden="1" x14ac:dyDescent="0.25">
      <c r="B2642" s="74"/>
      <c r="C2642" s="73"/>
      <c r="E2642" s="86"/>
      <c r="F2642" s="86"/>
      <c r="H2642" s="73"/>
      <c r="I2642" s="14" t="s">
        <v>33</v>
      </c>
      <c r="J2642" s="86"/>
      <c r="K2642" s="86" t="str">
        <f>E2640</f>
        <v xml:space="preserve">  </v>
      </c>
      <c r="M2642" s="72"/>
      <c r="N2642" s="73"/>
      <c r="O2642" s="86"/>
      <c r="P2642" s="92"/>
    </row>
    <row r="2643" spans="2:16" ht="15.75" hidden="1" x14ac:dyDescent="0.25">
      <c r="B2643" s="74"/>
      <c r="C2643" s="73"/>
      <c r="E2643" s="86"/>
      <c r="F2643" s="86"/>
      <c r="H2643" s="73"/>
      <c r="J2643" s="86"/>
      <c r="K2643" s="86"/>
      <c r="M2643" s="72"/>
      <c r="N2643" s="73"/>
      <c r="O2643" s="86"/>
      <c r="P2643" s="92"/>
    </row>
    <row r="2644" spans="2:16" ht="15.75" hidden="1" x14ac:dyDescent="0.25">
      <c r="B2644" s="70" t="str">
        <f>B2639</f>
        <v xml:space="preserve">  </v>
      </c>
      <c r="C2644" s="133" t="s">
        <v>34</v>
      </c>
      <c r="D2644" s="133"/>
      <c r="E2644" s="133"/>
      <c r="F2644" s="133"/>
      <c r="H2644" s="14" t="s">
        <v>103</v>
      </c>
      <c r="J2644" s="86" t="str">
        <f>IFERROR(VLOOKUP(B2644,Calculations!$Z$10:$AB$448,3,FALSE),0)</f>
        <v xml:space="preserve">  </v>
      </c>
      <c r="K2644" s="86"/>
      <c r="M2644" s="14" t="s">
        <v>104</v>
      </c>
      <c r="O2644" s="86" t="str">
        <f>J2644</f>
        <v xml:space="preserve">  </v>
      </c>
      <c r="P2644" s="92"/>
    </row>
    <row r="2645" spans="2:16" ht="15.75" hidden="1" x14ac:dyDescent="0.25">
      <c r="B2645" s="74"/>
      <c r="C2645" s="133"/>
      <c r="D2645" s="133"/>
      <c r="E2645" s="133"/>
      <c r="F2645" s="133"/>
      <c r="H2645" s="77"/>
      <c r="I2645" s="14" t="s">
        <v>91</v>
      </c>
      <c r="J2645" s="86"/>
      <c r="K2645" s="86" t="str">
        <f>J2644</f>
        <v xml:space="preserve">  </v>
      </c>
      <c r="M2645" s="77"/>
      <c r="N2645" s="14" t="s">
        <v>91</v>
      </c>
      <c r="O2645" s="86"/>
      <c r="P2645" s="92" t="str">
        <f>O2644</f>
        <v xml:space="preserve">  </v>
      </c>
    </row>
    <row r="2646" spans="2:16" ht="15.75" hidden="1" x14ac:dyDescent="0.25">
      <c r="B2646" s="74"/>
      <c r="C2646" s="133"/>
      <c r="D2646" s="133"/>
      <c r="E2646" s="133"/>
      <c r="F2646" s="133"/>
      <c r="H2646" s="77"/>
      <c r="J2646" s="86"/>
      <c r="K2646" s="86"/>
      <c r="M2646" s="77"/>
      <c r="O2646" s="86"/>
      <c r="P2646" s="92"/>
    </row>
    <row r="2647" spans="2:16" ht="15.75" hidden="1" x14ac:dyDescent="0.25">
      <c r="B2647" s="74"/>
      <c r="C2647" s="81"/>
      <c r="D2647" s="81"/>
      <c r="E2647" s="81"/>
      <c r="F2647" s="81"/>
      <c r="H2647" s="77"/>
      <c r="J2647" s="86"/>
      <c r="K2647" s="86"/>
      <c r="M2647" s="77"/>
      <c r="O2647" s="86"/>
      <c r="P2647" s="92"/>
    </row>
    <row r="2648" spans="2:16" ht="15.75" hidden="1" x14ac:dyDescent="0.25">
      <c r="B2648" s="70" t="str">
        <f>B2644</f>
        <v xml:space="preserve">  </v>
      </c>
      <c r="C2648" s="14" t="s">
        <v>106</v>
      </c>
      <c r="E2648" s="86" t="str">
        <f>IFERROR(VLOOKUP(B2648,Calculations!$G$10:$W$448,17,FALSE),0)</f>
        <v xml:space="preserve">  </v>
      </c>
      <c r="F2648" s="86"/>
      <c r="H2648" s="133" t="s">
        <v>34</v>
      </c>
      <c r="I2648" s="133"/>
      <c r="J2648" s="133"/>
      <c r="K2648" s="133"/>
      <c r="M2648" s="14" t="s">
        <v>105</v>
      </c>
      <c r="O2648" s="86" t="str">
        <f>E2648</f>
        <v xml:space="preserve">  </v>
      </c>
      <c r="P2648" s="92"/>
    </row>
    <row r="2649" spans="2:16" ht="15.75" hidden="1" x14ac:dyDescent="0.25">
      <c r="B2649" s="75"/>
      <c r="C2649" s="82"/>
      <c r="D2649" s="76" t="s">
        <v>31</v>
      </c>
      <c r="E2649" s="89"/>
      <c r="F2649" s="89" t="str">
        <f>E2648</f>
        <v xml:space="preserve">  </v>
      </c>
      <c r="G2649" s="76"/>
      <c r="H2649" s="134"/>
      <c r="I2649" s="134"/>
      <c r="J2649" s="134"/>
      <c r="K2649" s="134"/>
      <c r="L2649" s="76"/>
      <c r="M2649" s="82"/>
      <c r="N2649" s="76" t="s">
        <v>31</v>
      </c>
      <c r="O2649" s="89"/>
      <c r="P2649" s="90" t="str">
        <f>O2648</f>
        <v xml:space="preserve">  </v>
      </c>
    </row>
    <row r="2650" spans="2:16" ht="15.75" hidden="1" x14ac:dyDescent="0.25">
      <c r="B2650" s="60" t="str">
        <f>IFERROR(IF(EOMONTH(B2648,1)&gt;Questionnaire!$I$9,"  ",EOMONTH(B2648,1)),"  ")</f>
        <v xml:space="preserve">  </v>
      </c>
      <c r="C2650" s="61" t="s">
        <v>32</v>
      </c>
      <c r="D2650" s="61"/>
      <c r="E2650" s="84">
        <f>IFERROR(-VLOOKUP(B2650,Calculations!$G$10:$N$448,8,FALSE),0)</f>
        <v>0</v>
      </c>
      <c r="F2650" s="84"/>
      <c r="G2650" s="61"/>
      <c r="H2650" s="61" t="s">
        <v>102</v>
      </c>
      <c r="I2650" s="61"/>
      <c r="J2650" s="84">
        <f>K2652</f>
        <v>0</v>
      </c>
      <c r="K2650" s="84"/>
      <c r="L2650" s="61"/>
      <c r="M2650" s="61" t="s">
        <v>102</v>
      </c>
      <c r="N2650" s="68"/>
      <c r="O2650" s="84">
        <f>J2650</f>
        <v>0</v>
      </c>
      <c r="P2650" s="91"/>
    </row>
    <row r="2651" spans="2:16" ht="15.75" hidden="1" x14ac:dyDescent="0.25">
      <c r="B2651" s="74"/>
      <c r="C2651" s="14" t="s">
        <v>33</v>
      </c>
      <c r="E2651" s="86" t="str">
        <f>IFERROR(VLOOKUP(B2650,Calculations!$G$10:$M$448,7,FALSE),0)</f>
        <v xml:space="preserve">  </v>
      </c>
      <c r="F2651" s="86"/>
      <c r="H2651" s="14" t="s">
        <v>35</v>
      </c>
      <c r="J2651" s="86" t="str">
        <f>K2653</f>
        <v xml:space="preserve">  </v>
      </c>
      <c r="K2651" s="86"/>
      <c r="M2651" s="14" t="s">
        <v>94</v>
      </c>
      <c r="N2651" s="73"/>
      <c r="O2651" s="86" t="str">
        <f>J2651</f>
        <v xml:space="preserve">  </v>
      </c>
      <c r="P2651" s="92"/>
    </row>
    <row r="2652" spans="2:16" ht="15.75" hidden="1" x14ac:dyDescent="0.25">
      <c r="B2652" s="74"/>
      <c r="C2652" s="73"/>
      <c r="D2652" s="14" t="s">
        <v>31</v>
      </c>
      <c r="E2652" s="86"/>
      <c r="F2652" s="86">
        <f>IFERROR(E2650+E2651,0)</f>
        <v>0</v>
      </c>
      <c r="H2652" s="73"/>
      <c r="I2652" s="14" t="s">
        <v>32</v>
      </c>
      <c r="J2652" s="86"/>
      <c r="K2652" s="86">
        <f>E2650</f>
        <v>0</v>
      </c>
      <c r="M2652" s="72"/>
      <c r="N2652" s="14" t="s">
        <v>31</v>
      </c>
      <c r="O2652" s="86"/>
      <c r="P2652" s="92">
        <f>F2652</f>
        <v>0</v>
      </c>
    </row>
    <row r="2653" spans="2:16" ht="15.75" hidden="1" x14ac:dyDescent="0.25">
      <c r="B2653" s="74"/>
      <c r="C2653" s="73"/>
      <c r="E2653" s="86"/>
      <c r="F2653" s="86"/>
      <c r="H2653" s="73"/>
      <c r="I2653" s="14" t="s">
        <v>33</v>
      </c>
      <c r="J2653" s="86"/>
      <c r="K2653" s="86" t="str">
        <f>E2651</f>
        <v xml:space="preserve">  </v>
      </c>
      <c r="M2653" s="72"/>
      <c r="N2653" s="73"/>
      <c r="O2653" s="86"/>
      <c r="P2653" s="92"/>
    </row>
    <row r="2654" spans="2:16" ht="15.75" hidden="1" x14ac:dyDescent="0.25">
      <c r="B2654" s="74"/>
      <c r="C2654" s="73"/>
      <c r="E2654" s="86"/>
      <c r="F2654" s="86"/>
      <c r="H2654" s="73"/>
      <c r="J2654" s="86"/>
      <c r="K2654" s="86"/>
      <c r="M2654" s="72"/>
      <c r="N2654" s="73"/>
      <c r="O2654" s="86"/>
      <c r="P2654" s="92"/>
    </row>
    <row r="2655" spans="2:16" ht="15.75" hidden="1" x14ac:dyDescent="0.25">
      <c r="B2655" s="70" t="str">
        <f>B2650</f>
        <v xml:space="preserve">  </v>
      </c>
      <c r="C2655" s="133" t="s">
        <v>34</v>
      </c>
      <c r="D2655" s="133"/>
      <c r="E2655" s="133"/>
      <c r="F2655" s="133"/>
      <c r="H2655" s="14" t="s">
        <v>103</v>
      </c>
      <c r="J2655" s="86" t="str">
        <f>IFERROR(VLOOKUP(B2655,Calculations!$Z$10:$AB$448,3,FALSE),0)</f>
        <v xml:space="preserve">  </v>
      </c>
      <c r="K2655" s="86"/>
      <c r="M2655" s="14" t="s">
        <v>104</v>
      </c>
      <c r="O2655" s="86" t="str">
        <f>J2655</f>
        <v xml:space="preserve">  </v>
      </c>
      <c r="P2655" s="92"/>
    </row>
    <row r="2656" spans="2:16" ht="15.75" hidden="1" x14ac:dyDescent="0.25">
      <c r="B2656" s="74"/>
      <c r="C2656" s="133"/>
      <c r="D2656" s="133"/>
      <c r="E2656" s="133"/>
      <c r="F2656" s="133"/>
      <c r="H2656" s="77"/>
      <c r="I2656" s="14" t="s">
        <v>91</v>
      </c>
      <c r="J2656" s="86"/>
      <c r="K2656" s="86" t="str">
        <f>J2655</f>
        <v xml:space="preserve">  </v>
      </c>
      <c r="M2656" s="77"/>
      <c r="N2656" s="14" t="s">
        <v>91</v>
      </c>
      <c r="O2656" s="86"/>
      <c r="P2656" s="92" t="str">
        <f>O2655</f>
        <v xml:space="preserve">  </v>
      </c>
    </row>
    <row r="2657" spans="2:16" ht="15.75" hidden="1" x14ac:dyDescent="0.25">
      <c r="B2657" s="74"/>
      <c r="C2657" s="133"/>
      <c r="D2657" s="133"/>
      <c r="E2657" s="133"/>
      <c r="F2657" s="133"/>
      <c r="H2657" s="77"/>
      <c r="J2657" s="86"/>
      <c r="K2657" s="86"/>
      <c r="M2657" s="77"/>
      <c r="O2657" s="86"/>
      <c r="P2657" s="92"/>
    </row>
    <row r="2658" spans="2:16" ht="15.75" hidden="1" x14ac:dyDescent="0.25">
      <c r="B2658" s="74"/>
      <c r="C2658" s="81"/>
      <c r="D2658" s="81"/>
      <c r="E2658" s="81"/>
      <c r="F2658" s="81"/>
      <c r="H2658" s="77"/>
      <c r="J2658" s="86"/>
      <c r="K2658" s="86"/>
      <c r="M2658" s="77"/>
      <c r="O2658" s="86"/>
      <c r="P2658" s="92"/>
    </row>
    <row r="2659" spans="2:16" ht="15.75" hidden="1" x14ac:dyDescent="0.25">
      <c r="B2659" s="70" t="str">
        <f>B2655</f>
        <v xml:space="preserve">  </v>
      </c>
      <c r="C2659" s="14" t="s">
        <v>106</v>
      </c>
      <c r="E2659" s="86" t="str">
        <f>IFERROR(VLOOKUP(B2659,Calculations!$G$10:$W$448,17,FALSE),0)</f>
        <v xml:space="preserve">  </v>
      </c>
      <c r="F2659" s="86"/>
      <c r="H2659" s="133" t="s">
        <v>34</v>
      </c>
      <c r="I2659" s="133"/>
      <c r="J2659" s="133"/>
      <c r="K2659" s="133"/>
      <c r="M2659" s="14" t="s">
        <v>105</v>
      </c>
      <c r="O2659" s="86" t="str">
        <f>E2659</f>
        <v xml:space="preserve">  </v>
      </c>
      <c r="P2659" s="92"/>
    </row>
    <row r="2660" spans="2:16" ht="15.75" hidden="1" x14ac:dyDescent="0.25">
      <c r="B2660" s="75"/>
      <c r="C2660" s="82"/>
      <c r="D2660" s="76" t="s">
        <v>31</v>
      </c>
      <c r="E2660" s="89"/>
      <c r="F2660" s="89" t="str">
        <f>E2659</f>
        <v xml:space="preserve">  </v>
      </c>
      <c r="G2660" s="76"/>
      <c r="H2660" s="134"/>
      <c r="I2660" s="134"/>
      <c r="J2660" s="134"/>
      <c r="K2660" s="134"/>
      <c r="L2660" s="76"/>
      <c r="M2660" s="82"/>
      <c r="N2660" s="76" t="s">
        <v>31</v>
      </c>
      <c r="O2660" s="89"/>
      <c r="P2660" s="90" t="str">
        <f>O2659</f>
        <v xml:space="preserve">  </v>
      </c>
    </row>
    <row r="2661" spans="2:16" ht="15.75" hidden="1" x14ac:dyDescent="0.25">
      <c r="B2661" s="60" t="str">
        <f>IFERROR(IF(EOMONTH(B2659,1)&gt;Questionnaire!$I$9,"  ",EOMONTH(B2659,1)),"  ")</f>
        <v xml:space="preserve">  </v>
      </c>
      <c r="C2661" s="61" t="s">
        <v>32</v>
      </c>
      <c r="D2661" s="61"/>
      <c r="E2661" s="84">
        <f>IFERROR(-VLOOKUP(B2661,Calculations!$G$10:$N$448,8,FALSE),0)</f>
        <v>0</v>
      </c>
      <c r="F2661" s="84"/>
      <c r="G2661" s="61"/>
      <c r="H2661" s="61" t="s">
        <v>102</v>
      </c>
      <c r="I2661" s="61"/>
      <c r="J2661" s="84">
        <f>K2663</f>
        <v>0</v>
      </c>
      <c r="K2661" s="84"/>
      <c r="L2661" s="61"/>
      <c r="M2661" s="61" t="s">
        <v>102</v>
      </c>
      <c r="N2661" s="68"/>
      <c r="O2661" s="84">
        <f>J2661</f>
        <v>0</v>
      </c>
      <c r="P2661" s="91"/>
    </row>
    <row r="2662" spans="2:16" ht="15.75" hidden="1" x14ac:dyDescent="0.25">
      <c r="B2662" s="74"/>
      <c r="C2662" s="14" t="s">
        <v>33</v>
      </c>
      <c r="E2662" s="86" t="str">
        <f>IFERROR(VLOOKUP(B2661,Calculations!$G$10:$M$448,7,FALSE),0)</f>
        <v xml:space="preserve">  </v>
      </c>
      <c r="F2662" s="86"/>
      <c r="H2662" s="14" t="s">
        <v>35</v>
      </c>
      <c r="J2662" s="86" t="str">
        <f>K2664</f>
        <v xml:space="preserve">  </v>
      </c>
      <c r="K2662" s="86"/>
      <c r="M2662" s="14" t="s">
        <v>94</v>
      </c>
      <c r="N2662" s="73"/>
      <c r="O2662" s="86" t="str">
        <f>J2662</f>
        <v xml:space="preserve">  </v>
      </c>
      <c r="P2662" s="92"/>
    </row>
    <row r="2663" spans="2:16" ht="15.75" hidden="1" x14ac:dyDescent="0.25">
      <c r="B2663" s="74"/>
      <c r="C2663" s="73"/>
      <c r="D2663" s="14" t="s">
        <v>31</v>
      </c>
      <c r="E2663" s="86"/>
      <c r="F2663" s="86">
        <f>IFERROR(E2661+E2662,0)</f>
        <v>0</v>
      </c>
      <c r="H2663" s="73"/>
      <c r="I2663" s="14" t="s">
        <v>32</v>
      </c>
      <c r="J2663" s="86"/>
      <c r="K2663" s="86">
        <f>E2661</f>
        <v>0</v>
      </c>
      <c r="M2663" s="72"/>
      <c r="N2663" s="14" t="s">
        <v>31</v>
      </c>
      <c r="O2663" s="86"/>
      <c r="P2663" s="92">
        <f>F2663</f>
        <v>0</v>
      </c>
    </row>
    <row r="2664" spans="2:16" ht="15.75" hidden="1" x14ac:dyDescent="0.25">
      <c r="B2664" s="74"/>
      <c r="C2664" s="73"/>
      <c r="E2664" s="86"/>
      <c r="F2664" s="86"/>
      <c r="H2664" s="73"/>
      <c r="I2664" s="14" t="s">
        <v>33</v>
      </c>
      <c r="J2664" s="86"/>
      <c r="K2664" s="86" t="str">
        <f>E2662</f>
        <v xml:space="preserve">  </v>
      </c>
      <c r="M2664" s="72"/>
      <c r="N2664" s="73"/>
      <c r="O2664" s="86"/>
      <c r="P2664" s="92"/>
    </row>
    <row r="2665" spans="2:16" ht="15.75" hidden="1" x14ac:dyDescent="0.25">
      <c r="B2665" s="74"/>
      <c r="C2665" s="73"/>
      <c r="E2665" s="86"/>
      <c r="F2665" s="86"/>
      <c r="H2665" s="73"/>
      <c r="J2665" s="86"/>
      <c r="K2665" s="86"/>
      <c r="M2665" s="72"/>
      <c r="N2665" s="73"/>
      <c r="O2665" s="86"/>
      <c r="P2665" s="92"/>
    </row>
    <row r="2666" spans="2:16" ht="15.75" hidden="1" x14ac:dyDescent="0.25">
      <c r="B2666" s="70" t="str">
        <f>B2661</f>
        <v xml:space="preserve">  </v>
      </c>
      <c r="C2666" s="133" t="s">
        <v>34</v>
      </c>
      <c r="D2666" s="133"/>
      <c r="E2666" s="133"/>
      <c r="F2666" s="133"/>
      <c r="H2666" s="14" t="s">
        <v>103</v>
      </c>
      <c r="J2666" s="86" t="str">
        <f>IFERROR(VLOOKUP(B2666,Calculations!$Z$10:$AB$448,3,FALSE),0)</f>
        <v xml:space="preserve">  </v>
      </c>
      <c r="K2666" s="86"/>
      <c r="M2666" s="14" t="s">
        <v>104</v>
      </c>
      <c r="O2666" s="86" t="str">
        <f>J2666</f>
        <v xml:space="preserve">  </v>
      </c>
      <c r="P2666" s="92"/>
    </row>
    <row r="2667" spans="2:16" ht="15.75" hidden="1" x14ac:dyDescent="0.25">
      <c r="B2667" s="74"/>
      <c r="C2667" s="133"/>
      <c r="D2667" s="133"/>
      <c r="E2667" s="133"/>
      <c r="F2667" s="133"/>
      <c r="H2667" s="77"/>
      <c r="I2667" s="14" t="s">
        <v>91</v>
      </c>
      <c r="J2667" s="86"/>
      <c r="K2667" s="86" t="str">
        <f>J2666</f>
        <v xml:space="preserve">  </v>
      </c>
      <c r="M2667" s="77"/>
      <c r="N2667" s="14" t="s">
        <v>91</v>
      </c>
      <c r="O2667" s="86"/>
      <c r="P2667" s="92" t="str">
        <f>O2666</f>
        <v xml:space="preserve">  </v>
      </c>
    </row>
    <row r="2668" spans="2:16" ht="15.75" hidden="1" x14ac:dyDescent="0.25">
      <c r="B2668" s="74"/>
      <c r="C2668" s="133"/>
      <c r="D2668" s="133"/>
      <c r="E2668" s="133"/>
      <c r="F2668" s="133"/>
      <c r="H2668" s="77"/>
      <c r="J2668" s="86"/>
      <c r="K2668" s="86"/>
      <c r="M2668" s="77"/>
      <c r="O2668" s="86"/>
      <c r="P2668" s="92"/>
    </row>
    <row r="2669" spans="2:16" ht="15.75" hidden="1" x14ac:dyDescent="0.25">
      <c r="B2669" s="74"/>
      <c r="C2669" s="81"/>
      <c r="D2669" s="81"/>
      <c r="E2669" s="81"/>
      <c r="F2669" s="81"/>
      <c r="H2669" s="77"/>
      <c r="J2669" s="86"/>
      <c r="K2669" s="86"/>
      <c r="M2669" s="77"/>
      <c r="O2669" s="86"/>
      <c r="P2669" s="92"/>
    </row>
    <row r="2670" spans="2:16" ht="15.75" hidden="1" x14ac:dyDescent="0.25">
      <c r="B2670" s="70" t="str">
        <f>B2666</f>
        <v xml:space="preserve">  </v>
      </c>
      <c r="C2670" s="14" t="s">
        <v>106</v>
      </c>
      <c r="E2670" s="86" t="str">
        <f>IFERROR(VLOOKUP(B2670,Calculations!$G$10:$W$448,17,FALSE),0)</f>
        <v xml:space="preserve">  </v>
      </c>
      <c r="F2670" s="86"/>
      <c r="H2670" s="133" t="s">
        <v>34</v>
      </c>
      <c r="I2670" s="133"/>
      <c r="J2670" s="133"/>
      <c r="K2670" s="133"/>
      <c r="M2670" s="14" t="s">
        <v>105</v>
      </c>
      <c r="O2670" s="86" t="str">
        <f>E2670</f>
        <v xml:space="preserve">  </v>
      </c>
      <c r="P2670" s="92"/>
    </row>
    <row r="2671" spans="2:16" ht="15.75" hidden="1" x14ac:dyDescent="0.25">
      <c r="B2671" s="75"/>
      <c r="C2671" s="82"/>
      <c r="D2671" s="76" t="s">
        <v>31</v>
      </c>
      <c r="E2671" s="89"/>
      <c r="F2671" s="89" t="str">
        <f>E2670</f>
        <v xml:space="preserve">  </v>
      </c>
      <c r="G2671" s="76"/>
      <c r="H2671" s="134"/>
      <c r="I2671" s="134"/>
      <c r="J2671" s="134"/>
      <c r="K2671" s="134"/>
      <c r="L2671" s="76"/>
      <c r="M2671" s="82"/>
      <c r="N2671" s="76" t="s">
        <v>31</v>
      </c>
      <c r="O2671" s="89"/>
      <c r="P2671" s="90" t="str">
        <f>O2670</f>
        <v xml:space="preserve">  </v>
      </c>
    </row>
    <row r="2672" spans="2:16" ht="15.75" hidden="1" x14ac:dyDescent="0.25">
      <c r="B2672" s="60" t="str">
        <f>IFERROR(IF(EOMONTH(B2670,1)&gt;Questionnaire!$I$9,"  ",EOMONTH(B2670,1)),"  ")</f>
        <v xml:space="preserve">  </v>
      </c>
      <c r="C2672" s="61" t="s">
        <v>32</v>
      </c>
      <c r="D2672" s="61"/>
      <c r="E2672" s="84">
        <f>IFERROR(-VLOOKUP(B2672,Calculations!$G$10:$N$448,8,FALSE),0)</f>
        <v>0</v>
      </c>
      <c r="F2672" s="84"/>
      <c r="G2672" s="61"/>
      <c r="H2672" s="61" t="s">
        <v>102</v>
      </c>
      <c r="I2672" s="61"/>
      <c r="J2672" s="84">
        <f>K2674</f>
        <v>0</v>
      </c>
      <c r="K2672" s="84"/>
      <c r="L2672" s="61"/>
      <c r="M2672" s="61" t="s">
        <v>102</v>
      </c>
      <c r="N2672" s="68"/>
      <c r="O2672" s="84">
        <f>J2672</f>
        <v>0</v>
      </c>
      <c r="P2672" s="91"/>
    </row>
    <row r="2673" spans="2:16" ht="15.75" hidden="1" x14ac:dyDescent="0.25">
      <c r="B2673" s="74"/>
      <c r="C2673" s="14" t="s">
        <v>33</v>
      </c>
      <c r="E2673" s="86" t="str">
        <f>IFERROR(VLOOKUP(B2672,Calculations!$G$10:$M$448,7,FALSE),0)</f>
        <v xml:space="preserve">  </v>
      </c>
      <c r="F2673" s="86"/>
      <c r="H2673" s="14" t="s">
        <v>35</v>
      </c>
      <c r="J2673" s="86" t="str">
        <f>K2675</f>
        <v xml:space="preserve">  </v>
      </c>
      <c r="K2673" s="86"/>
      <c r="M2673" s="14" t="s">
        <v>94</v>
      </c>
      <c r="N2673" s="73"/>
      <c r="O2673" s="86" t="str">
        <f>J2673</f>
        <v xml:space="preserve">  </v>
      </c>
      <c r="P2673" s="92"/>
    </row>
    <row r="2674" spans="2:16" ht="15.75" hidden="1" x14ac:dyDescent="0.25">
      <c r="B2674" s="74"/>
      <c r="C2674" s="73"/>
      <c r="D2674" s="14" t="s">
        <v>31</v>
      </c>
      <c r="E2674" s="86"/>
      <c r="F2674" s="86">
        <f>IFERROR(E2672+E2673,0)</f>
        <v>0</v>
      </c>
      <c r="H2674" s="73"/>
      <c r="I2674" s="14" t="s">
        <v>32</v>
      </c>
      <c r="J2674" s="86"/>
      <c r="K2674" s="86">
        <f>E2672</f>
        <v>0</v>
      </c>
      <c r="M2674" s="72"/>
      <c r="N2674" s="14" t="s">
        <v>31</v>
      </c>
      <c r="O2674" s="86"/>
      <c r="P2674" s="92">
        <f>F2674</f>
        <v>0</v>
      </c>
    </row>
    <row r="2675" spans="2:16" ht="15.75" hidden="1" x14ac:dyDescent="0.25">
      <c r="B2675" s="74"/>
      <c r="C2675" s="73"/>
      <c r="E2675" s="86"/>
      <c r="F2675" s="86"/>
      <c r="H2675" s="73"/>
      <c r="I2675" s="14" t="s">
        <v>33</v>
      </c>
      <c r="J2675" s="86"/>
      <c r="K2675" s="86" t="str">
        <f>E2673</f>
        <v xml:space="preserve">  </v>
      </c>
      <c r="M2675" s="72"/>
      <c r="N2675" s="73"/>
      <c r="O2675" s="86"/>
      <c r="P2675" s="92"/>
    </row>
    <row r="2676" spans="2:16" ht="15.75" hidden="1" x14ac:dyDescent="0.25">
      <c r="B2676" s="74"/>
      <c r="C2676" s="73"/>
      <c r="E2676" s="86"/>
      <c r="F2676" s="86"/>
      <c r="H2676" s="73"/>
      <c r="J2676" s="86"/>
      <c r="K2676" s="86"/>
      <c r="M2676" s="72"/>
      <c r="N2676" s="73"/>
      <c r="O2676" s="86"/>
      <c r="P2676" s="92"/>
    </row>
    <row r="2677" spans="2:16" ht="15.75" hidden="1" x14ac:dyDescent="0.25">
      <c r="B2677" s="70" t="str">
        <f>B2672</f>
        <v xml:space="preserve">  </v>
      </c>
      <c r="C2677" s="133" t="s">
        <v>34</v>
      </c>
      <c r="D2677" s="133"/>
      <c r="E2677" s="133"/>
      <c r="F2677" s="133"/>
      <c r="H2677" s="14" t="s">
        <v>103</v>
      </c>
      <c r="J2677" s="86" t="str">
        <f>IFERROR(VLOOKUP(B2677,Calculations!$Z$10:$AB$448,3,FALSE),0)</f>
        <v xml:space="preserve">  </v>
      </c>
      <c r="K2677" s="86"/>
      <c r="M2677" s="14" t="s">
        <v>104</v>
      </c>
      <c r="O2677" s="86" t="str">
        <f>J2677</f>
        <v xml:space="preserve">  </v>
      </c>
      <c r="P2677" s="92"/>
    </row>
    <row r="2678" spans="2:16" ht="15.75" hidden="1" x14ac:dyDescent="0.25">
      <c r="B2678" s="74"/>
      <c r="C2678" s="133"/>
      <c r="D2678" s="133"/>
      <c r="E2678" s="133"/>
      <c r="F2678" s="133"/>
      <c r="H2678" s="77"/>
      <c r="I2678" s="14" t="s">
        <v>91</v>
      </c>
      <c r="J2678" s="86"/>
      <c r="K2678" s="86" t="str">
        <f>J2677</f>
        <v xml:space="preserve">  </v>
      </c>
      <c r="M2678" s="77"/>
      <c r="N2678" s="14" t="s">
        <v>91</v>
      </c>
      <c r="O2678" s="86"/>
      <c r="P2678" s="92" t="str">
        <f>O2677</f>
        <v xml:space="preserve">  </v>
      </c>
    </row>
    <row r="2679" spans="2:16" ht="15.75" hidden="1" x14ac:dyDescent="0.25">
      <c r="B2679" s="74"/>
      <c r="C2679" s="133"/>
      <c r="D2679" s="133"/>
      <c r="E2679" s="133"/>
      <c r="F2679" s="133"/>
      <c r="H2679" s="77"/>
      <c r="J2679" s="86"/>
      <c r="K2679" s="86"/>
      <c r="M2679" s="77"/>
      <c r="O2679" s="86"/>
      <c r="P2679" s="92"/>
    </row>
    <row r="2680" spans="2:16" ht="15.75" hidden="1" x14ac:dyDescent="0.25">
      <c r="B2680" s="74"/>
      <c r="C2680" s="81"/>
      <c r="D2680" s="81"/>
      <c r="E2680" s="81"/>
      <c r="F2680" s="81"/>
      <c r="H2680" s="77"/>
      <c r="J2680" s="86"/>
      <c r="K2680" s="86"/>
      <c r="M2680" s="77"/>
      <c r="O2680" s="86"/>
      <c r="P2680" s="92"/>
    </row>
    <row r="2681" spans="2:16" ht="15.75" hidden="1" x14ac:dyDescent="0.25">
      <c r="B2681" s="70" t="str">
        <f>B2677</f>
        <v xml:space="preserve">  </v>
      </c>
      <c r="C2681" s="14" t="s">
        <v>106</v>
      </c>
      <c r="E2681" s="86" t="str">
        <f>IFERROR(VLOOKUP(B2681,Calculations!$G$10:$W$448,17,FALSE),0)</f>
        <v xml:space="preserve">  </v>
      </c>
      <c r="F2681" s="86"/>
      <c r="H2681" s="133" t="s">
        <v>34</v>
      </c>
      <c r="I2681" s="133"/>
      <c r="J2681" s="133"/>
      <c r="K2681" s="133"/>
      <c r="M2681" s="14" t="s">
        <v>105</v>
      </c>
      <c r="O2681" s="86" t="str">
        <f>E2681</f>
        <v xml:space="preserve">  </v>
      </c>
      <c r="P2681" s="92"/>
    </row>
    <row r="2682" spans="2:16" ht="15.75" hidden="1" x14ac:dyDescent="0.25">
      <c r="B2682" s="75"/>
      <c r="C2682" s="82"/>
      <c r="D2682" s="76" t="s">
        <v>31</v>
      </c>
      <c r="E2682" s="89"/>
      <c r="F2682" s="89" t="str">
        <f>E2681</f>
        <v xml:space="preserve">  </v>
      </c>
      <c r="G2682" s="76"/>
      <c r="H2682" s="134"/>
      <c r="I2682" s="134"/>
      <c r="J2682" s="134"/>
      <c r="K2682" s="134"/>
      <c r="L2682" s="76"/>
      <c r="M2682" s="82"/>
      <c r="N2682" s="76" t="s">
        <v>31</v>
      </c>
      <c r="O2682" s="89"/>
      <c r="P2682" s="90" t="str">
        <f>O2681</f>
        <v xml:space="preserve">  </v>
      </c>
    </row>
    <row r="2683" spans="2:16" ht="15.75" hidden="1" x14ac:dyDescent="0.25">
      <c r="B2683" s="60" t="str">
        <f>IFERROR(IF(EOMONTH(B2681,1)&gt;Questionnaire!$I$9,"  ",EOMONTH(B2681,1)),"  ")</f>
        <v xml:space="preserve">  </v>
      </c>
      <c r="C2683" s="61" t="s">
        <v>32</v>
      </c>
      <c r="D2683" s="61"/>
      <c r="E2683" s="84">
        <f>IFERROR(-VLOOKUP(B2683,Calculations!$G$10:$N$448,8,FALSE),0)</f>
        <v>0</v>
      </c>
      <c r="F2683" s="84"/>
      <c r="G2683" s="61"/>
      <c r="H2683" s="61" t="s">
        <v>102</v>
      </c>
      <c r="I2683" s="61"/>
      <c r="J2683" s="84">
        <f>K2685</f>
        <v>0</v>
      </c>
      <c r="K2683" s="84"/>
      <c r="L2683" s="61"/>
      <c r="M2683" s="61" t="s">
        <v>102</v>
      </c>
      <c r="N2683" s="68"/>
      <c r="O2683" s="84">
        <f>J2683</f>
        <v>0</v>
      </c>
      <c r="P2683" s="91"/>
    </row>
    <row r="2684" spans="2:16" ht="15.75" hidden="1" x14ac:dyDescent="0.25">
      <c r="B2684" s="74"/>
      <c r="C2684" s="14" t="s">
        <v>33</v>
      </c>
      <c r="E2684" s="86" t="str">
        <f>IFERROR(VLOOKUP(B2683,Calculations!$G$10:$M$448,7,FALSE),0)</f>
        <v xml:space="preserve">  </v>
      </c>
      <c r="F2684" s="86"/>
      <c r="H2684" s="14" t="s">
        <v>35</v>
      </c>
      <c r="J2684" s="86" t="str">
        <f>K2686</f>
        <v xml:space="preserve">  </v>
      </c>
      <c r="K2684" s="86"/>
      <c r="M2684" s="14" t="s">
        <v>94</v>
      </c>
      <c r="N2684" s="73"/>
      <c r="O2684" s="86" t="str">
        <f>J2684</f>
        <v xml:space="preserve">  </v>
      </c>
      <c r="P2684" s="92"/>
    </row>
    <row r="2685" spans="2:16" ht="15.75" hidden="1" x14ac:dyDescent="0.25">
      <c r="B2685" s="74"/>
      <c r="C2685" s="73"/>
      <c r="D2685" s="14" t="s">
        <v>31</v>
      </c>
      <c r="E2685" s="86"/>
      <c r="F2685" s="86">
        <f>IFERROR(E2683+E2684,0)</f>
        <v>0</v>
      </c>
      <c r="H2685" s="73"/>
      <c r="I2685" s="14" t="s">
        <v>32</v>
      </c>
      <c r="J2685" s="86"/>
      <c r="K2685" s="86">
        <f>E2683</f>
        <v>0</v>
      </c>
      <c r="M2685" s="72"/>
      <c r="N2685" s="14" t="s">
        <v>31</v>
      </c>
      <c r="O2685" s="86"/>
      <c r="P2685" s="92">
        <f>F2685</f>
        <v>0</v>
      </c>
    </row>
    <row r="2686" spans="2:16" ht="15.75" hidden="1" x14ac:dyDescent="0.25">
      <c r="B2686" s="74"/>
      <c r="C2686" s="73"/>
      <c r="E2686" s="86"/>
      <c r="F2686" s="86"/>
      <c r="H2686" s="73"/>
      <c r="I2686" s="14" t="s">
        <v>33</v>
      </c>
      <c r="J2686" s="86"/>
      <c r="K2686" s="86" t="str">
        <f>E2684</f>
        <v xml:space="preserve">  </v>
      </c>
      <c r="M2686" s="72"/>
      <c r="N2686" s="73"/>
      <c r="O2686" s="86"/>
      <c r="P2686" s="92"/>
    </row>
    <row r="2687" spans="2:16" ht="15.75" hidden="1" x14ac:dyDescent="0.25">
      <c r="B2687" s="74"/>
      <c r="C2687" s="73"/>
      <c r="E2687" s="86"/>
      <c r="F2687" s="86"/>
      <c r="H2687" s="73"/>
      <c r="J2687" s="86"/>
      <c r="K2687" s="86"/>
      <c r="M2687" s="72"/>
      <c r="N2687" s="73"/>
      <c r="O2687" s="86"/>
      <c r="P2687" s="92"/>
    </row>
    <row r="2688" spans="2:16" ht="15.75" hidden="1" x14ac:dyDescent="0.25">
      <c r="B2688" s="70" t="str">
        <f>B2683</f>
        <v xml:space="preserve">  </v>
      </c>
      <c r="C2688" s="133" t="s">
        <v>34</v>
      </c>
      <c r="D2688" s="133"/>
      <c r="E2688" s="133"/>
      <c r="F2688" s="133"/>
      <c r="H2688" s="14" t="s">
        <v>103</v>
      </c>
      <c r="J2688" s="86" t="str">
        <f>IFERROR(VLOOKUP(B2688,Calculations!$Z$10:$AB$448,3,FALSE),0)</f>
        <v xml:space="preserve">  </v>
      </c>
      <c r="K2688" s="86"/>
      <c r="M2688" s="14" t="s">
        <v>104</v>
      </c>
      <c r="O2688" s="86" t="str">
        <f>J2688</f>
        <v xml:space="preserve">  </v>
      </c>
      <c r="P2688" s="92"/>
    </row>
    <row r="2689" spans="2:16" ht="15.75" hidden="1" x14ac:dyDescent="0.25">
      <c r="B2689" s="74"/>
      <c r="C2689" s="133"/>
      <c r="D2689" s="133"/>
      <c r="E2689" s="133"/>
      <c r="F2689" s="133"/>
      <c r="H2689" s="77"/>
      <c r="I2689" s="14" t="s">
        <v>91</v>
      </c>
      <c r="J2689" s="86"/>
      <c r="K2689" s="86" t="str">
        <f>J2688</f>
        <v xml:space="preserve">  </v>
      </c>
      <c r="M2689" s="77"/>
      <c r="N2689" s="14" t="s">
        <v>91</v>
      </c>
      <c r="O2689" s="86"/>
      <c r="P2689" s="92" t="str">
        <f>O2688</f>
        <v xml:space="preserve">  </v>
      </c>
    </row>
    <row r="2690" spans="2:16" ht="15.75" hidden="1" x14ac:dyDescent="0.25">
      <c r="B2690" s="74"/>
      <c r="C2690" s="133"/>
      <c r="D2690" s="133"/>
      <c r="E2690" s="133"/>
      <c r="F2690" s="133"/>
      <c r="H2690" s="77"/>
      <c r="J2690" s="86"/>
      <c r="K2690" s="86"/>
      <c r="M2690" s="77"/>
      <c r="O2690" s="86"/>
      <c r="P2690" s="92"/>
    </row>
    <row r="2691" spans="2:16" ht="15.75" hidden="1" x14ac:dyDescent="0.25">
      <c r="B2691" s="74"/>
      <c r="C2691" s="81"/>
      <c r="D2691" s="81"/>
      <c r="E2691" s="81"/>
      <c r="F2691" s="81"/>
      <c r="H2691" s="77"/>
      <c r="J2691" s="86"/>
      <c r="K2691" s="86"/>
      <c r="M2691" s="77"/>
      <c r="O2691" s="86"/>
      <c r="P2691" s="92"/>
    </row>
    <row r="2692" spans="2:16" ht="15.75" hidden="1" x14ac:dyDescent="0.25">
      <c r="B2692" s="70" t="str">
        <f>B2688</f>
        <v xml:space="preserve">  </v>
      </c>
      <c r="C2692" s="14" t="s">
        <v>106</v>
      </c>
      <c r="E2692" s="86" t="str">
        <f>IFERROR(VLOOKUP(B2692,Calculations!$G$10:$W$448,17,FALSE),0)</f>
        <v xml:space="preserve">  </v>
      </c>
      <c r="F2692" s="86"/>
      <c r="H2692" s="133" t="s">
        <v>34</v>
      </c>
      <c r="I2692" s="133"/>
      <c r="J2692" s="133"/>
      <c r="K2692" s="133"/>
      <c r="M2692" s="14" t="s">
        <v>105</v>
      </c>
      <c r="O2692" s="86" t="str">
        <f>E2692</f>
        <v xml:space="preserve">  </v>
      </c>
      <c r="P2692" s="92"/>
    </row>
    <row r="2693" spans="2:16" ht="15.75" hidden="1" x14ac:dyDescent="0.25">
      <c r="B2693" s="75"/>
      <c r="C2693" s="82"/>
      <c r="D2693" s="76" t="s">
        <v>31</v>
      </c>
      <c r="E2693" s="89"/>
      <c r="F2693" s="89" t="str">
        <f>E2692</f>
        <v xml:space="preserve">  </v>
      </c>
      <c r="G2693" s="76"/>
      <c r="H2693" s="134"/>
      <c r="I2693" s="134"/>
      <c r="J2693" s="134"/>
      <c r="K2693" s="134"/>
      <c r="L2693" s="76"/>
      <c r="M2693" s="82"/>
      <c r="N2693" s="76" t="s">
        <v>31</v>
      </c>
      <c r="O2693" s="89"/>
      <c r="P2693" s="90" t="str">
        <f>O2692</f>
        <v xml:space="preserve">  </v>
      </c>
    </row>
    <row r="2694" spans="2:16" ht="15.75" hidden="1" x14ac:dyDescent="0.25">
      <c r="B2694" s="60" t="str">
        <f>IFERROR(IF(EOMONTH(B2692,1)&gt;Questionnaire!$I$9,"  ",EOMONTH(B2692,1)),"  ")</f>
        <v xml:space="preserve">  </v>
      </c>
      <c r="C2694" s="61" t="s">
        <v>32</v>
      </c>
      <c r="D2694" s="61"/>
      <c r="E2694" s="84">
        <f>IFERROR(-VLOOKUP(B2694,Calculations!$G$10:$N$448,8,FALSE),0)</f>
        <v>0</v>
      </c>
      <c r="F2694" s="84"/>
      <c r="G2694" s="61"/>
      <c r="H2694" s="61" t="s">
        <v>102</v>
      </c>
      <c r="I2694" s="61"/>
      <c r="J2694" s="84">
        <f>K2696</f>
        <v>0</v>
      </c>
      <c r="K2694" s="84"/>
      <c r="L2694" s="61"/>
      <c r="M2694" s="61" t="s">
        <v>102</v>
      </c>
      <c r="N2694" s="68"/>
      <c r="O2694" s="84">
        <f>J2694</f>
        <v>0</v>
      </c>
      <c r="P2694" s="91"/>
    </row>
    <row r="2695" spans="2:16" ht="15.75" hidden="1" x14ac:dyDescent="0.25">
      <c r="B2695" s="74"/>
      <c r="C2695" s="14" t="s">
        <v>33</v>
      </c>
      <c r="E2695" s="86" t="str">
        <f>IFERROR(VLOOKUP(B2694,Calculations!$G$10:$M$448,7,FALSE),0)</f>
        <v xml:space="preserve">  </v>
      </c>
      <c r="F2695" s="86"/>
      <c r="H2695" s="14" t="s">
        <v>35</v>
      </c>
      <c r="J2695" s="86" t="str">
        <f>K2697</f>
        <v xml:space="preserve">  </v>
      </c>
      <c r="K2695" s="86"/>
      <c r="M2695" s="14" t="s">
        <v>94</v>
      </c>
      <c r="N2695" s="73"/>
      <c r="O2695" s="86" t="str">
        <f>J2695</f>
        <v xml:space="preserve">  </v>
      </c>
      <c r="P2695" s="92"/>
    </row>
    <row r="2696" spans="2:16" ht="15.75" hidden="1" x14ac:dyDescent="0.25">
      <c r="B2696" s="74"/>
      <c r="C2696" s="73"/>
      <c r="D2696" s="14" t="s">
        <v>31</v>
      </c>
      <c r="E2696" s="86"/>
      <c r="F2696" s="86">
        <f>IFERROR(E2694+E2695,0)</f>
        <v>0</v>
      </c>
      <c r="H2696" s="73"/>
      <c r="I2696" s="14" t="s">
        <v>32</v>
      </c>
      <c r="J2696" s="86"/>
      <c r="K2696" s="86">
        <f>E2694</f>
        <v>0</v>
      </c>
      <c r="M2696" s="72"/>
      <c r="N2696" s="14" t="s">
        <v>31</v>
      </c>
      <c r="O2696" s="86"/>
      <c r="P2696" s="92">
        <f>F2696</f>
        <v>0</v>
      </c>
    </row>
    <row r="2697" spans="2:16" ht="15.75" hidden="1" x14ac:dyDescent="0.25">
      <c r="B2697" s="74"/>
      <c r="C2697" s="73"/>
      <c r="E2697" s="86"/>
      <c r="F2697" s="86"/>
      <c r="H2697" s="73"/>
      <c r="I2697" s="14" t="s">
        <v>33</v>
      </c>
      <c r="J2697" s="86"/>
      <c r="K2697" s="86" t="str">
        <f>E2695</f>
        <v xml:space="preserve">  </v>
      </c>
      <c r="M2697" s="72"/>
      <c r="N2697" s="73"/>
      <c r="O2697" s="86"/>
      <c r="P2697" s="92"/>
    </row>
    <row r="2698" spans="2:16" ht="15.75" hidden="1" x14ac:dyDescent="0.25">
      <c r="B2698" s="74"/>
      <c r="C2698" s="73"/>
      <c r="E2698" s="86"/>
      <c r="F2698" s="86"/>
      <c r="H2698" s="73"/>
      <c r="J2698" s="86"/>
      <c r="K2698" s="86"/>
      <c r="M2698" s="72"/>
      <c r="N2698" s="73"/>
      <c r="O2698" s="86"/>
      <c r="P2698" s="92"/>
    </row>
    <row r="2699" spans="2:16" ht="15.75" hidden="1" x14ac:dyDescent="0.25">
      <c r="B2699" s="70" t="str">
        <f>B2694</f>
        <v xml:space="preserve">  </v>
      </c>
      <c r="C2699" s="133" t="s">
        <v>34</v>
      </c>
      <c r="D2699" s="133"/>
      <c r="E2699" s="133"/>
      <c r="F2699" s="133"/>
      <c r="H2699" s="14" t="s">
        <v>103</v>
      </c>
      <c r="J2699" s="86" t="str">
        <f>IFERROR(VLOOKUP(B2699,Calculations!$Z$10:$AB$448,3,FALSE),0)</f>
        <v xml:space="preserve">  </v>
      </c>
      <c r="K2699" s="86"/>
      <c r="M2699" s="14" t="s">
        <v>104</v>
      </c>
      <c r="O2699" s="86" t="str">
        <f>J2699</f>
        <v xml:space="preserve">  </v>
      </c>
      <c r="P2699" s="92"/>
    </row>
    <row r="2700" spans="2:16" ht="15.75" hidden="1" x14ac:dyDescent="0.25">
      <c r="B2700" s="74"/>
      <c r="C2700" s="133"/>
      <c r="D2700" s="133"/>
      <c r="E2700" s="133"/>
      <c r="F2700" s="133"/>
      <c r="H2700" s="77"/>
      <c r="I2700" s="14" t="s">
        <v>91</v>
      </c>
      <c r="J2700" s="86"/>
      <c r="K2700" s="86" t="str">
        <f>J2699</f>
        <v xml:space="preserve">  </v>
      </c>
      <c r="M2700" s="77"/>
      <c r="N2700" s="14" t="s">
        <v>91</v>
      </c>
      <c r="O2700" s="86"/>
      <c r="P2700" s="92" t="str">
        <f>O2699</f>
        <v xml:space="preserve">  </v>
      </c>
    </row>
    <row r="2701" spans="2:16" ht="15.75" hidden="1" x14ac:dyDescent="0.25">
      <c r="B2701" s="74"/>
      <c r="C2701" s="133"/>
      <c r="D2701" s="133"/>
      <c r="E2701" s="133"/>
      <c r="F2701" s="133"/>
      <c r="H2701" s="77"/>
      <c r="J2701" s="86"/>
      <c r="K2701" s="86"/>
      <c r="M2701" s="77"/>
      <c r="O2701" s="86"/>
      <c r="P2701" s="92"/>
    </row>
    <row r="2702" spans="2:16" ht="15.75" hidden="1" x14ac:dyDescent="0.25">
      <c r="B2702" s="74"/>
      <c r="C2702" s="81"/>
      <c r="D2702" s="81"/>
      <c r="E2702" s="81"/>
      <c r="F2702" s="81"/>
      <c r="H2702" s="77"/>
      <c r="J2702" s="86"/>
      <c r="K2702" s="86"/>
      <c r="M2702" s="77"/>
      <c r="O2702" s="86"/>
      <c r="P2702" s="92"/>
    </row>
    <row r="2703" spans="2:16" ht="15.75" hidden="1" x14ac:dyDescent="0.25">
      <c r="B2703" s="70" t="str">
        <f>B2699</f>
        <v xml:space="preserve">  </v>
      </c>
      <c r="C2703" s="14" t="s">
        <v>106</v>
      </c>
      <c r="E2703" s="86" t="str">
        <f>IFERROR(VLOOKUP(B2703,Calculations!$G$10:$W$448,17,FALSE),0)</f>
        <v xml:space="preserve">  </v>
      </c>
      <c r="F2703" s="86"/>
      <c r="H2703" s="133" t="s">
        <v>34</v>
      </c>
      <c r="I2703" s="133"/>
      <c r="J2703" s="133"/>
      <c r="K2703" s="133"/>
      <c r="M2703" s="14" t="s">
        <v>105</v>
      </c>
      <c r="O2703" s="86" t="str">
        <f>E2703</f>
        <v xml:space="preserve">  </v>
      </c>
      <c r="P2703" s="92"/>
    </row>
    <row r="2704" spans="2:16" ht="15.75" hidden="1" x14ac:dyDescent="0.25">
      <c r="B2704" s="75"/>
      <c r="C2704" s="82"/>
      <c r="D2704" s="76" t="s">
        <v>31</v>
      </c>
      <c r="E2704" s="89"/>
      <c r="F2704" s="89" t="str">
        <f>E2703</f>
        <v xml:space="preserve">  </v>
      </c>
      <c r="G2704" s="76"/>
      <c r="H2704" s="134"/>
      <c r="I2704" s="134"/>
      <c r="J2704" s="134"/>
      <c r="K2704" s="134"/>
      <c r="L2704" s="76"/>
      <c r="M2704" s="82"/>
      <c r="N2704" s="76" t="s">
        <v>31</v>
      </c>
      <c r="O2704" s="89"/>
      <c r="P2704" s="90" t="str">
        <f>O2703</f>
        <v xml:space="preserve">  </v>
      </c>
    </row>
    <row r="2705" spans="2:16" ht="15.75" hidden="1" x14ac:dyDescent="0.25">
      <c r="B2705" s="60" t="str">
        <f>IFERROR(IF(EOMONTH(B2703,1)&gt;Questionnaire!$I$9,"  ",EOMONTH(B2703,1)),"  ")</f>
        <v xml:space="preserve">  </v>
      </c>
      <c r="C2705" s="61" t="s">
        <v>32</v>
      </c>
      <c r="D2705" s="61"/>
      <c r="E2705" s="84">
        <f>IFERROR(-VLOOKUP(B2705,Calculations!$G$10:$N$448,8,FALSE),0)</f>
        <v>0</v>
      </c>
      <c r="F2705" s="84"/>
      <c r="G2705" s="61"/>
      <c r="H2705" s="61" t="s">
        <v>102</v>
      </c>
      <c r="I2705" s="61"/>
      <c r="J2705" s="84">
        <f>K2707</f>
        <v>0</v>
      </c>
      <c r="K2705" s="84"/>
      <c r="L2705" s="61"/>
      <c r="M2705" s="61" t="s">
        <v>102</v>
      </c>
      <c r="N2705" s="68"/>
      <c r="O2705" s="84">
        <f>J2705</f>
        <v>0</v>
      </c>
      <c r="P2705" s="91"/>
    </row>
    <row r="2706" spans="2:16" ht="15.75" hidden="1" x14ac:dyDescent="0.25">
      <c r="B2706" s="74"/>
      <c r="C2706" s="14" t="s">
        <v>33</v>
      </c>
      <c r="E2706" s="86" t="str">
        <f>IFERROR(VLOOKUP(B2705,Calculations!$G$10:$M$448,7,FALSE),0)</f>
        <v xml:space="preserve">  </v>
      </c>
      <c r="F2706" s="86"/>
      <c r="H2706" s="14" t="s">
        <v>35</v>
      </c>
      <c r="J2706" s="86" t="str">
        <f>K2708</f>
        <v xml:space="preserve">  </v>
      </c>
      <c r="K2706" s="86"/>
      <c r="M2706" s="14" t="s">
        <v>94</v>
      </c>
      <c r="N2706" s="73"/>
      <c r="O2706" s="86" t="str">
        <f>J2706</f>
        <v xml:space="preserve">  </v>
      </c>
      <c r="P2706" s="92"/>
    </row>
    <row r="2707" spans="2:16" ht="15.75" hidden="1" x14ac:dyDescent="0.25">
      <c r="B2707" s="74"/>
      <c r="C2707" s="73"/>
      <c r="D2707" s="14" t="s">
        <v>31</v>
      </c>
      <c r="E2707" s="86"/>
      <c r="F2707" s="86">
        <f>IFERROR(E2705+E2706,0)</f>
        <v>0</v>
      </c>
      <c r="H2707" s="73"/>
      <c r="I2707" s="14" t="s">
        <v>32</v>
      </c>
      <c r="J2707" s="86"/>
      <c r="K2707" s="86">
        <f>E2705</f>
        <v>0</v>
      </c>
      <c r="M2707" s="72"/>
      <c r="N2707" s="14" t="s">
        <v>31</v>
      </c>
      <c r="O2707" s="86"/>
      <c r="P2707" s="92">
        <f>F2707</f>
        <v>0</v>
      </c>
    </row>
    <row r="2708" spans="2:16" ht="15.75" hidden="1" x14ac:dyDescent="0.25">
      <c r="B2708" s="74"/>
      <c r="C2708" s="73"/>
      <c r="E2708" s="86"/>
      <c r="F2708" s="86"/>
      <c r="H2708" s="73"/>
      <c r="I2708" s="14" t="s">
        <v>33</v>
      </c>
      <c r="J2708" s="86"/>
      <c r="K2708" s="86" t="str">
        <f>E2706</f>
        <v xml:space="preserve">  </v>
      </c>
      <c r="M2708" s="72"/>
      <c r="N2708" s="73"/>
      <c r="O2708" s="86"/>
      <c r="P2708" s="92"/>
    </row>
    <row r="2709" spans="2:16" ht="15.75" hidden="1" x14ac:dyDescent="0.25">
      <c r="B2709" s="74"/>
      <c r="C2709" s="73"/>
      <c r="E2709" s="86"/>
      <c r="F2709" s="86"/>
      <c r="H2709" s="73"/>
      <c r="J2709" s="86"/>
      <c r="K2709" s="86"/>
      <c r="M2709" s="72"/>
      <c r="N2709" s="73"/>
      <c r="O2709" s="86"/>
      <c r="P2709" s="92"/>
    </row>
    <row r="2710" spans="2:16" ht="15.75" hidden="1" x14ac:dyDescent="0.25">
      <c r="B2710" s="70" t="str">
        <f>B2705</f>
        <v xml:space="preserve">  </v>
      </c>
      <c r="C2710" s="133" t="s">
        <v>34</v>
      </c>
      <c r="D2710" s="133"/>
      <c r="E2710" s="133"/>
      <c r="F2710" s="133"/>
      <c r="H2710" s="14" t="s">
        <v>103</v>
      </c>
      <c r="J2710" s="86" t="str">
        <f>IFERROR(VLOOKUP(B2710,Calculations!$Z$10:$AB$448,3,FALSE),0)</f>
        <v xml:space="preserve">  </v>
      </c>
      <c r="K2710" s="86"/>
      <c r="M2710" s="14" t="s">
        <v>104</v>
      </c>
      <c r="O2710" s="86" t="str">
        <f>J2710</f>
        <v xml:space="preserve">  </v>
      </c>
      <c r="P2710" s="92"/>
    </row>
    <row r="2711" spans="2:16" ht="15.75" hidden="1" x14ac:dyDescent="0.25">
      <c r="B2711" s="74"/>
      <c r="C2711" s="133"/>
      <c r="D2711" s="133"/>
      <c r="E2711" s="133"/>
      <c r="F2711" s="133"/>
      <c r="H2711" s="77"/>
      <c r="I2711" s="14" t="s">
        <v>91</v>
      </c>
      <c r="J2711" s="86"/>
      <c r="K2711" s="86" t="str">
        <f>J2710</f>
        <v xml:space="preserve">  </v>
      </c>
      <c r="M2711" s="77"/>
      <c r="N2711" s="14" t="s">
        <v>91</v>
      </c>
      <c r="O2711" s="86"/>
      <c r="P2711" s="92" t="str">
        <f>O2710</f>
        <v xml:space="preserve">  </v>
      </c>
    </row>
    <row r="2712" spans="2:16" ht="15.75" hidden="1" x14ac:dyDescent="0.25">
      <c r="B2712" s="74"/>
      <c r="C2712" s="133"/>
      <c r="D2712" s="133"/>
      <c r="E2712" s="133"/>
      <c r="F2712" s="133"/>
      <c r="H2712" s="77"/>
      <c r="J2712" s="86"/>
      <c r="K2712" s="86"/>
      <c r="M2712" s="77"/>
      <c r="O2712" s="86"/>
      <c r="P2712" s="92"/>
    </row>
    <row r="2713" spans="2:16" ht="15.75" hidden="1" x14ac:dyDescent="0.25">
      <c r="B2713" s="74"/>
      <c r="C2713" s="81"/>
      <c r="D2713" s="81"/>
      <c r="E2713" s="81"/>
      <c r="F2713" s="81"/>
      <c r="H2713" s="77"/>
      <c r="J2713" s="86"/>
      <c r="K2713" s="86"/>
      <c r="M2713" s="77"/>
      <c r="O2713" s="86"/>
      <c r="P2713" s="92"/>
    </row>
    <row r="2714" spans="2:16" ht="15.75" hidden="1" x14ac:dyDescent="0.25">
      <c r="B2714" s="70" t="str">
        <f>B2710</f>
        <v xml:space="preserve">  </v>
      </c>
      <c r="C2714" s="14" t="s">
        <v>106</v>
      </c>
      <c r="E2714" s="86" t="str">
        <f>IFERROR(VLOOKUP(B2714,Calculations!$G$10:$W$448,17,FALSE),0)</f>
        <v xml:space="preserve">  </v>
      </c>
      <c r="F2714" s="86"/>
      <c r="H2714" s="133" t="s">
        <v>34</v>
      </c>
      <c r="I2714" s="133"/>
      <c r="J2714" s="133"/>
      <c r="K2714" s="133"/>
      <c r="M2714" s="14" t="s">
        <v>105</v>
      </c>
      <c r="O2714" s="86" t="str">
        <f>E2714</f>
        <v xml:space="preserve">  </v>
      </c>
      <c r="P2714" s="92"/>
    </row>
    <row r="2715" spans="2:16" ht="15.75" hidden="1" x14ac:dyDescent="0.25">
      <c r="B2715" s="75"/>
      <c r="C2715" s="82"/>
      <c r="D2715" s="76" t="s">
        <v>31</v>
      </c>
      <c r="E2715" s="89"/>
      <c r="F2715" s="89" t="str">
        <f>E2714</f>
        <v xml:space="preserve">  </v>
      </c>
      <c r="G2715" s="76"/>
      <c r="H2715" s="134"/>
      <c r="I2715" s="134"/>
      <c r="J2715" s="134"/>
      <c r="K2715" s="134"/>
      <c r="L2715" s="76"/>
      <c r="M2715" s="82"/>
      <c r="N2715" s="76" t="s">
        <v>31</v>
      </c>
      <c r="O2715" s="89"/>
      <c r="P2715" s="90" t="str">
        <f>O2714</f>
        <v xml:space="preserve">  </v>
      </c>
    </row>
    <row r="2716" spans="2:16" ht="15.75" hidden="1" x14ac:dyDescent="0.25">
      <c r="B2716" s="60" t="str">
        <f>IFERROR(IF(EOMONTH(B2714,1)&gt;Questionnaire!$I$9,"  ",EOMONTH(B2714,1)),"  ")</f>
        <v xml:space="preserve">  </v>
      </c>
      <c r="C2716" s="61" t="s">
        <v>32</v>
      </c>
      <c r="D2716" s="61"/>
      <c r="E2716" s="84">
        <f>IFERROR(-VLOOKUP(B2716,Calculations!$G$10:$N$448,8,FALSE),0)</f>
        <v>0</v>
      </c>
      <c r="F2716" s="84"/>
      <c r="G2716" s="61"/>
      <c r="H2716" s="61" t="s">
        <v>102</v>
      </c>
      <c r="I2716" s="61"/>
      <c r="J2716" s="84">
        <f>K2718</f>
        <v>0</v>
      </c>
      <c r="K2716" s="84"/>
      <c r="L2716" s="61"/>
      <c r="M2716" s="61" t="s">
        <v>102</v>
      </c>
      <c r="N2716" s="68"/>
      <c r="O2716" s="84">
        <f>J2716</f>
        <v>0</v>
      </c>
      <c r="P2716" s="91"/>
    </row>
    <row r="2717" spans="2:16" ht="15.75" hidden="1" x14ac:dyDescent="0.25">
      <c r="B2717" s="74"/>
      <c r="C2717" s="14" t="s">
        <v>33</v>
      </c>
      <c r="E2717" s="86" t="str">
        <f>IFERROR(VLOOKUP(B2716,Calculations!$G$10:$M$448,7,FALSE),0)</f>
        <v xml:space="preserve">  </v>
      </c>
      <c r="F2717" s="86"/>
      <c r="H2717" s="14" t="s">
        <v>35</v>
      </c>
      <c r="J2717" s="86" t="str">
        <f>K2719</f>
        <v xml:space="preserve">  </v>
      </c>
      <c r="K2717" s="86"/>
      <c r="M2717" s="14" t="s">
        <v>94</v>
      </c>
      <c r="N2717" s="73"/>
      <c r="O2717" s="86" t="str">
        <f>J2717</f>
        <v xml:space="preserve">  </v>
      </c>
      <c r="P2717" s="92"/>
    </row>
    <row r="2718" spans="2:16" ht="15.75" hidden="1" x14ac:dyDescent="0.25">
      <c r="B2718" s="74"/>
      <c r="C2718" s="73"/>
      <c r="D2718" s="14" t="s">
        <v>31</v>
      </c>
      <c r="E2718" s="86"/>
      <c r="F2718" s="86">
        <f>IFERROR(E2716+E2717,0)</f>
        <v>0</v>
      </c>
      <c r="H2718" s="73"/>
      <c r="I2718" s="14" t="s">
        <v>32</v>
      </c>
      <c r="J2718" s="86"/>
      <c r="K2718" s="86">
        <f>E2716</f>
        <v>0</v>
      </c>
      <c r="M2718" s="72"/>
      <c r="N2718" s="14" t="s">
        <v>31</v>
      </c>
      <c r="O2718" s="86"/>
      <c r="P2718" s="92">
        <f>F2718</f>
        <v>0</v>
      </c>
    </row>
    <row r="2719" spans="2:16" ht="15.75" hidden="1" x14ac:dyDescent="0.25">
      <c r="B2719" s="74"/>
      <c r="C2719" s="73"/>
      <c r="E2719" s="86"/>
      <c r="F2719" s="86"/>
      <c r="H2719" s="73"/>
      <c r="I2719" s="14" t="s">
        <v>33</v>
      </c>
      <c r="J2719" s="86"/>
      <c r="K2719" s="86" t="str">
        <f>E2717</f>
        <v xml:space="preserve">  </v>
      </c>
      <c r="M2719" s="72"/>
      <c r="N2719" s="73"/>
      <c r="O2719" s="86"/>
      <c r="P2719" s="92"/>
    </row>
    <row r="2720" spans="2:16" ht="15.75" hidden="1" x14ac:dyDescent="0.25">
      <c r="B2720" s="74"/>
      <c r="C2720" s="73"/>
      <c r="E2720" s="86"/>
      <c r="F2720" s="86"/>
      <c r="H2720" s="73"/>
      <c r="J2720" s="86"/>
      <c r="K2720" s="86"/>
      <c r="M2720" s="72"/>
      <c r="N2720" s="73"/>
      <c r="O2720" s="86"/>
      <c r="P2720" s="92"/>
    </row>
    <row r="2721" spans="2:16" ht="15.75" hidden="1" x14ac:dyDescent="0.25">
      <c r="B2721" s="70" t="str">
        <f>B2716</f>
        <v xml:space="preserve">  </v>
      </c>
      <c r="C2721" s="133" t="s">
        <v>34</v>
      </c>
      <c r="D2721" s="133"/>
      <c r="E2721" s="133"/>
      <c r="F2721" s="133"/>
      <c r="H2721" s="14" t="s">
        <v>103</v>
      </c>
      <c r="J2721" s="86" t="str">
        <f>IFERROR(VLOOKUP(B2721,Calculations!$Z$10:$AB$448,3,FALSE),0)</f>
        <v xml:space="preserve">  </v>
      </c>
      <c r="K2721" s="86"/>
      <c r="M2721" s="14" t="s">
        <v>104</v>
      </c>
      <c r="O2721" s="86" t="str">
        <f>J2721</f>
        <v xml:space="preserve">  </v>
      </c>
      <c r="P2721" s="92"/>
    </row>
    <row r="2722" spans="2:16" ht="15.75" hidden="1" x14ac:dyDescent="0.25">
      <c r="B2722" s="74"/>
      <c r="C2722" s="133"/>
      <c r="D2722" s="133"/>
      <c r="E2722" s="133"/>
      <c r="F2722" s="133"/>
      <c r="H2722" s="77"/>
      <c r="I2722" s="14" t="s">
        <v>91</v>
      </c>
      <c r="J2722" s="86"/>
      <c r="K2722" s="86" t="str">
        <f>J2721</f>
        <v xml:space="preserve">  </v>
      </c>
      <c r="M2722" s="77"/>
      <c r="N2722" s="14" t="s">
        <v>91</v>
      </c>
      <c r="O2722" s="86"/>
      <c r="P2722" s="92" t="str">
        <f>O2721</f>
        <v xml:space="preserve">  </v>
      </c>
    </row>
    <row r="2723" spans="2:16" ht="15.75" hidden="1" x14ac:dyDescent="0.25">
      <c r="B2723" s="74"/>
      <c r="C2723" s="133"/>
      <c r="D2723" s="133"/>
      <c r="E2723" s="133"/>
      <c r="F2723" s="133"/>
      <c r="H2723" s="77"/>
      <c r="J2723" s="86"/>
      <c r="K2723" s="86"/>
      <c r="M2723" s="77"/>
      <c r="O2723" s="86"/>
      <c r="P2723" s="92"/>
    </row>
    <row r="2724" spans="2:16" ht="15.75" hidden="1" x14ac:dyDescent="0.25">
      <c r="B2724" s="74"/>
      <c r="C2724" s="81"/>
      <c r="D2724" s="81"/>
      <c r="E2724" s="81"/>
      <c r="F2724" s="81"/>
      <c r="H2724" s="77"/>
      <c r="J2724" s="86"/>
      <c r="K2724" s="86"/>
      <c r="M2724" s="77"/>
      <c r="O2724" s="86"/>
      <c r="P2724" s="92"/>
    </row>
    <row r="2725" spans="2:16" ht="15.75" hidden="1" x14ac:dyDescent="0.25">
      <c r="B2725" s="70" t="str">
        <f>B2721</f>
        <v xml:space="preserve">  </v>
      </c>
      <c r="C2725" s="14" t="s">
        <v>106</v>
      </c>
      <c r="E2725" s="86" t="str">
        <f>IFERROR(VLOOKUP(B2725,Calculations!$G$10:$W$448,17,FALSE),0)</f>
        <v xml:space="preserve">  </v>
      </c>
      <c r="F2725" s="86"/>
      <c r="H2725" s="133" t="s">
        <v>34</v>
      </c>
      <c r="I2725" s="133"/>
      <c r="J2725" s="133"/>
      <c r="K2725" s="133"/>
      <c r="M2725" s="14" t="s">
        <v>105</v>
      </c>
      <c r="O2725" s="86" t="str">
        <f>E2725</f>
        <v xml:space="preserve">  </v>
      </c>
      <c r="P2725" s="92"/>
    </row>
    <row r="2726" spans="2:16" ht="15.75" hidden="1" x14ac:dyDescent="0.25">
      <c r="B2726" s="75"/>
      <c r="C2726" s="82"/>
      <c r="D2726" s="76" t="s">
        <v>31</v>
      </c>
      <c r="E2726" s="89"/>
      <c r="F2726" s="89" t="str">
        <f>E2725</f>
        <v xml:space="preserve">  </v>
      </c>
      <c r="G2726" s="76"/>
      <c r="H2726" s="134"/>
      <c r="I2726" s="134"/>
      <c r="J2726" s="134"/>
      <c r="K2726" s="134"/>
      <c r="L2726" s="76"/>
      <c r="M2726" s="82"/>
      <c r="N2726" s="76" t="s">
        <v>31</v>
      </c>
      <c r="O2726" s="89"/>
      <c r="P2726" s="90" t="str">
        <f>O2725</f>
        <v xml:space="preserve">  </v>
      </c>
    </row>
    <row r="2727" spans="2:16" ht="15.75" hidden="1" x14ac:dyDescent="0.25">
      <c r="B2727" s="60" t="str">
        <f>IFERROR(IF(EOMONTH(B2725,1)&gt;Questionnaire!$I$9,"  ",EOMONTH(B2725,1)),"  ")</f>
        <v xml:space="preserve">  </v>
      </c>
      <c r="C2727" s="61" t="s">
        <v>32</v>
      </c>
      <c r="D2727" s="61"/>
      <c r="E2727" s="84">
        <f>IFERROR(-VLOOKUP(B2727,Calculations!$G$10:$N$448,8,FALSE),0)</f>
        <v>0</v>
      </c>
      <c r="F2727" s="84"/>
      <c r="G2727" s="61"/>
      <c r="H2727" s="61" t="s">
        <v>102</v>
      </c>
      <c r="I2727" s="61"/>
      <c r="J2727" s="84">
        <f>K2729</f>
        <v>0</v>
      </c>
      <c r="K2727" s="84"/>
      <c r="L2727" s="61"/>
      <c r="M2727" s="61" t="s">
        <v>102</v>
      </c>
      <c r="N2727" s="68"/>
      <c r="O2727" s="84">
        <f>J2727</f>
        <v>0</v>
      </c>
      <c r="P2727" s="91"/>
    </row>
    <row r="2728" spans="2:16" ht="15.75" hidden="1" x14ac:dyDescent="0.25">
      <c r="B2728" s="74"/>
      <c r="C2728" s="14" t="s">
        <v>33</v>
      </c>
      <c r="E2728" s="86" t="str">
        <f>IFERROR(VLOOKUP(B2727,Calculations!$G$10:$M$448,7,FALSE),0)</f>
        <v xml:space="preserve">  </v>
      </c>
      <c r="F2728" s="86"/>
      <c r="H2728" s="14" t="s">
        <v>35</v>
      </c>
      <c r="J2728" s="86" t="str">
        <f>K2730</f>
        <v xml:space="preserve">  </v>
      </c>
      <c r="K2728" s="86"/>
      <c r="M2728" s="14" t="s">
        <v>94</v>
      </c>
      <c r="N2728" s="73"/>
      <c r="O2728" s="86" t="str">
        <f>J2728</f>
        <v xml:space="preserve">  </v>
      </c>
      <c r="P2728" s="92"/>
    </row>
    <row r="2729" spans="2:16" ht="15.75" hidden="1" x14ac:dyDescent="0.25">
      <c r="B2729" s="74"/>
      <c r="C2729" s="73"/>
      <c r="D2729" s="14" t="s">
        <v>31</v>
      </c>
      <c r="E2729" s="86"/>
      <c r="F2729" s="86">
        <f>IFERROR(E2727+E2728,0)</f>
        <v>0</v>
      </c>
      <c r="H2729" s="73"/>
      <c r="I2729" s="14" t="s">
        <v>32</v>
      </c>
      <c r="J2729" s="86"/>
      <c r="K2729" s="86">
        <f>E2727</f>
        <v>0</v>
      </c>
      <c r="M2729" s="72"/>
      <c r="N2729" s="14" t="s">
        <v>31</v>
      </c>
      <c r="O2729" s="86"/>
      <c r="P2729" s="92">
        <f>F2729</f>
        <v>0</v>
      </c>
    </row>
    <row r="2730" spans="2:16" ht="15.75" hidden="1" x14ac:dyDescent="0.25">
      <c r="B2730" s="74"/>
      <c r="C2730" s="73"/>
      <c r="E2730" s="86"/>
      <c r="F2730" s="86"/>
      <c r="H2730" s="73"/>
      <c r="I2730" s="14" t="s">
        <v>33</v>
      </c>
      <c r="J2730" s="86"/>
      <c r="K2730" s="86" t="str">
        <f>E2728</f>
        <v xml:space="preserve">  </v>
      </c>
      <c r="M2730" s="72"/>
      <c r="N2730" s="73"/>
      <c r="O2730" s="86"/>
      <c r="P2730" s="92"/>
    </row>
    <row r="2731" spans="2:16" ht="15.75" hidden="1" x14ac:dyDescent="0.25">
      <c r="B2731" s="74"/>
      <c r="C2731" s="73"/>
      <c r="E2731" s="86"/>
      <c r="F2731" s="86"/>
      <c r="H2731" s="73"/>
      <c r="J2731" s="86"/>
      <c r="K2731" s="86"/>
      <c r="M2731" s="72"/>
      <c r="N2731" s="73"/>
      <c r="O2731" s="86"/>
      <c r="P2731" s="92"/>
    </row>
    <row r="2732" spans="2:16" ht="15.75" hidden="1" x14ac:dyDescent="0.25">
      <c r="B2732" s="70" t="str">
        <f>B2727</f>
        <v xml:space="preserve">  </v>
      </c>
      <c r="C2732" s="133" t="s">
        <v>34</v>
      </c>
      <c r="D2732" s="133"/>
      <c r="E2732" s="133"/>
      <c r="F2732" s="133"/>
      <c r="H2732" s="14" t="s">
        <v>103</v>
      </c>
      <c r="J2732" s="86" t="str">
        <f>IFERROR(VLOOKUP(B2732,Calculations!$Z$10:$AB$448,3,FALSE),0)</f>
        <v xml:space="preserve">  </v>
      </c>
      <c r="K2732" s="86"/>
      <c r="M2732" s="14" t="s">
        <v>104</v>
      </c>
      <c r="O2732" s="86" t="str">
        <f>J2732</f>
        <v xml:space="preserve">  </v>
      </c>
      <c r="P2732" s="92"/>
    </row>
    <row r="2733" spans="2:16" ht="15.75" hidden="1" x14ac:dyDescent="0.25">
      <c r="B2733" s="74"/>
      <c r="C2733" s="133"/>
      <c r="D2733" s="133"/>
      <c r="E2733" s="133"/>
      <c r="F2733" s="133"/>
      <c r="H2733" s="77"/>
      <c r="I2733" s="14" t="s">
        <v>91</v>
      </c>
      <c r="J2733" s="86"/>
      <c r="K2733" s="86" t="str">
        <f>J2732</f>
        <v xml:space="preserve">  </v>
      </c>
      <c r="M2733" s="77"/>
      <c r="N2733" s="14" t="s">
        <v>91</v>
      </c>
      <c r="O2733" s="86"/>
      <c r="P2733" s="92" t="str">
        <f>O2732</f>
        <v xml:space="preserve">  </v>
      </c>
    </row>
    <row r="2734" spans="2:16" ht="15.75" hidden="1" x14ac:dyDescent="0.25">
      <c r="B2734" s="74"/>
      <c r="C2734" s="133"/>
      <c r="D2734" s="133"/>
      <c r="E2734" s="133"/>
      <c r="F2734" s="133"/>
      <c r="H2734" s="77"/>
      <c r="J2734" s="86"/>
      <c r="K2734" s="86"/>
      <c r="M2734" s="77"/>
      <c r="O2734" s="86"/>
      <c r="P2734" s="92"/>
    </row>
    <row r="2735" spans="2:16" ht="15.75" hidden="1" x14ac:dyDescent="0.25">
      <c r="B2735" s="74"/>
      <c r="C2735" s="81"/>
      <c r="D2735" s="81"/>
      <c r="E2735" s="81"/>
      <c r="F2735" s="81"/>
      <c r="H2735" s="77"/>
      <c r="J2735" s="86"/>
      <c r="K2735" s="86"/>
      <c r="M2735" s="77"/>
      <c r="O2735" s="86"/>
      <c r="P2735" s="92"/>
    </row>
    <row r="2736" spans="2:16" ht="15.75" hidden="1" x14ac:dyDescent="0.25">
      <c r="B2736" s="70" t="str">
        <f>B2732</f>
        <v xml:space="preserve">  </v>
      </c>
      <c r="C2736" s="14" t="s">
        <v>106</v>
      </c>
      <c r="E2736" s="86" t="str">
        <f>IFERROR(VLOOKUP(B2736,Calculations!$G$10:$W$448,17,FALSE),0)</f>
        <v xml:space="preserve">  </v>
      </c>
      <c r="F2736" s="86"/>
      <c r="H2736" s="133" t="s">
        <v>34</v>
      </c>
      <c r="I2736" s="133"/>
      <c r="J2736" s="133"/>
      <c r="K2736" s="133"/>
      <c r="M2736" s="14" t="s">
        <v>105</v>
      </c>
      <c r="O2736" s="86" t="str">
        <f>E2736</f>
        <v xml:space="preserve">  </v>
      </c>
      <c r="P2736" s="92"/>
    </row>
    <row r="2737" spans="2:16" ht="15.75" hidden="1" x14ac:dyDescent="0.25">
      <c r="B2737" s="75"/>
      <c r="C2737" s="82"/>
      <c r="D2737" s="76" t="s">
        <v>31</v>
      </c>
      <c r="E2737" s="89"/>
      <c r="F2737" s="89" t="str">
        <f>E2736</f>
        <v xml:space="preserve">  </v>
      </c>
      <c r="G2737" s="76"/>
      <c r="H2737" s="134"/>
      <c r="I2737" s="134"/>
      <c r="J2737" s="134"/>
      <c r="K2737" s="134"/>
      <c r="L2737" s="76"/>
      <c r="M2737" s="82"/>
      <c r="N2737" s="76" t="s">
        <v>31</v>
      </c>
      <c r="O2737" s="89"/>
      <c r="P2737" s="90" t="str">
        <f>O2736</f>
        <v xml:space="preserve">  </v>
      </c>
    </row>
    <row r="2738" spans="2:16" ht="15.75" hidden="1" x14ac:dyDescent="0.25">
      <c r="B2738" s="60" t="str">
        <f>IFERROR(IF(EOMONTH(B2736,1)&gt;Questionnaire!$I$9,"  ",EOMONTH(B2736,1)),"  ")</f>
        <v xml:space="preserve">  </v>
      </c>
      <c r="C2738" s="61" t="s">
        <v>32</v>
      </c>
      <c r="D2738" s="61"/>
      <c r="E2738" s="84">
        <f>IFERROR(-VLOOKUP(B2738,Calculations!$G$10:$N$448,8,FALSE),0)</f>
        <v>0</v>
      </c>
      <c r="F2738" s="84"/>
      <c r="G2738" s="61"/>
      <c r="H2738" s="61" t="s">
        <v>102</v>
      </c>
      <c r="I2738" s="61"/>
      <c r="J2738" s="84">
        <f>K2740</f>
        <v>0</v>
      </c>
      <c r="K2738" s="84"/>
      <c r="L2738" s="61"/>
      <c r="M2738" s="61" t="s">
        <v>102</v>
      </c>
      <c r="N2738" s="68"/>
      <c r="O2738" s="84">
        <f>J2738</f>
        <v>0</v>
      </c>
      <c r="P2738" s="91"/>
    </row>
    <row r="2739" spans="2:16" ht="15.75" hidden="1" x14ac:dyDescent="0.25">
      <c r="B2739" s="74"/>
      <c r="C2739" s="14" t="s">
        <v>33</v>
      </c>
      <c r="E2739" s="86" t="str">
        <f>IFERROR(VLOOKUP(B2738,Calculations!$G$10:$M$448,7,FALSE),0)</f>
        <v xml:space="preserve">  </v>
      </c>
      <c r="F2739" s="86"/>
      <c r="H2739" s="14" t="s">
        <v>35</v>
      </c>
      <c r="J2739" s="86" t="str">
        <f>K2741</f>
        <v xml:space="preserve">  </v>
      </c>
      <c r="K2739" s="86"/>
      <c r="M2739" s="14" t="s">
        <v>94</v>
      </c>
      <c r="N2739" s="73"/>
      <c r="O2739" s="86" t="str">
        <f>J2739</f>
        <v xml:space="preserve">  </v>
      </c>
      <c r="P2739" s="92"/>
    </row>
    <row r="2740" spans="2:16" ht="15.75" hidden="1" x14ac:dyDescent="0.25">
      <c r="B2740" s="74"/>
      <c r="C2740" s="73"/>
      <c r="D2740" s="14" t="s">
        <v>31</v>
      </c>
      <c r="E2740" s="86"/>
      <c r="F2740" s="86">
        <f>IFERROR(E2738+E2739,0)</f>
        <v>0</v>
      </c>
      <c r="H2740" s="73"/>
      <c r="I2740" s="14" t="s">
        <v>32</v>
      </c>
      <c r="J2740" s="86"/>
      <c r="K2740" s="86">
        <f>E2738</f>
        <v>0</v>
      </c>
      <c r="M2740" s="72"/>
      <c r="N2740" s="14" t="s">
        <v>31</v>
      </c>
      <c r="O2740" s="86"/>
      <c r="P2740" s="92">
        <f>F2740</f>
        <v>0</v>
      </c>
    </row>
    <row r="2741" spans="2:16" ht="15.75" hidden="1" x14ac:dyDescent="0.25">
      <c r="B2741" s="74"/>
      <c r="C2741" s="73"/>
      <c r="E2741" s="86"/>
      <c r="F2741" s="86"/>
      <c r="H2741" s="73"/>
      <c r="I2741" s="14" t="s">
        <v>33</v>
      </c>
      <c r="J2741" s="86"/>
      <c r="K2741" s="86" t="str">
        <f>E2739</f>
        <v xml:space="preserve">  </v>
      </c>
      <c r="M2741" s="72"/>
      <c r="N2741" s="73"/>
      <c r="O2741" s="86"/>
      <c r="P2741" s="92"/>
    </row>
    <row r="2742" spans="2:16" ht="15.75" hidden="1" x14ac:dyDescent="0.25">
      <c r="B2742" s="74"/>
      <c r="C2742" s="73"/>
      <c r="E2742" s="86"/>
      <c r="F2742" s="86"/>
      <c r="H2742" s="73"/>
      <c r="J2742" s="86"/>
      <c r="K2742" s="86"/>
      <c r="M2742" s="72"/>
      <c r="N2742" s="73"/>
      <c r="O2742" s="86"/>
      <c r="P2742" s="92"/>
    </row>
    <row r="2743" spans="2:16" ht="15.75" hidden="1" x14ac:dyDescent="0.25">
      <c r="B2743" s="70" t="str">
        <f>B2738</f>
        <v xml:space="preserve">  </v>
      </c>
      <c r="C2743" s="133" t="s">
        <v>34</v>
      </c>
      <c r="D2743" s="133"/>
      <c r="E2743" s="133"/>
      <c r="F2743" s="133"/>
      <c r="H2743" s="14" t="s">
        <v>103</v>
      </c>
      <c r="J2743" s="86" t="str">
        <f>IFERROR(VLOOKUP(B2743,Calculations!$Z$10:$AB$448,3,FALSE),0)</f>
        <v xml:space="preserve">  </v>
      </c>
      <c r="K2743" s="86"/>
      <c r="M2743" s="14" t="s">
        <v>104</v>
      </c>
      <c r="O2743" s="86" t="str">
        <f>J2743</f>
        <v xml:space="preserve">  </v>
      </c>
      <c r="P2743" s="92"/>
    </row>
    <row r="2744" spans="2:16" ht="15.75" hidden="1" x14ac:dyDescent="0.25">
      <c r="B2744" s="74"/>
      <c r="C2744" s="133"/>
      <c r="D2744" s="133"/>
      <c r="E2744" s="133"/>
      <c r="F2744" s="133"/>
      <c r="H2744" s="77"/>
      <c r="I2744" s="14" t="s">
        <v>91</v>
      </c>
      <c r="J2744" s="86"/>
      <c r="K2744" s="86" t="str">
        <f>J2743</f>
        <v xml:space="preserve">  </v>
      </c>
      <c r="M2744" s="77"/>
      <c r="N2744" s="14" t="s">
        <v>91</v>
      </c>
      <c r="O2744" s="86"/>
      <c r="P2744" s="92" t="str">
        <f>O2743</f>
        <v xml:space="preserve">  </v>
      </c>
    </row>
    <row r="2745" spans="2:16" ht="15.75" hidden="1" x14ac:dyDescent="0.25">
      <c r="B2745" s="74"/>
      <c r="C2745" s="133"/>
      <c r="D2745" s="133"/>
      <c r="E2745" s="133"/>
      <c r="F2745" s="133"/>
      <c r="H2745" s="77"/>
      <c r="J2745" s="86"/>
      <c r="K2745" s="86"/>
      <c r="M2745" s="77"/>
      <c r="O2745" s="86"/>
      <c r="P2745" s="92"/>
    </row>
    <row r="2746" spans="2:16" ht="15.75" hidden="1" x14ac:dyDescent="0.25">
      <c r="B2746" s="74"/>
      <c r="C2746" s="81"/>
      <c r="D2746" s="81"/>
      <c r="E2746" s="81"/>
      <c r="F2746" s="81"/>
      <c r="H2746" s="77"/>
      <c r="J2746" s="86"/>
      <c r="K2746" s="86"/>
      <c r="M2746" s="77"/>
      <c r="O2746" s="86"/>
      <c r="P2746" s="92"/>
    </row>
    <row r="2747" spans="2:16" ht="15.75" hidden="1" x14ac:dyDescent="0.25">
      <c r="B2747" s="70" t="str">
        <f>B2743</f>
        <v xml:space="preserve">  </v>
      </c>
      <c r="C2747" s="14" t="s">
        <v>106</v>
      </c>
      <c r="E2747" s="86" t="str">
        <f>IFERROR(VLOOKUP(B2747,Calculations!$G$10:$W$448,17,FALSE),0)</f>
        <v xml:space="preserve">  </v>
      </c>
      <c r="F2747" s="86"/>
      <c r="H2747" s="133" t="s">
        <v>34</v>
      </c>
      <c r="I2747" s="133"/>
      <c r="J2747" s="133"/>
      <c r="K2747" s="133"/>
      <c r="M2747" s="14" t="s">
        <v>105</v>
      </c>
      <c r="O2747" s="86" t="str">
        <f>E2747</f>
        <v xml:space="preserve">  </v>
      </c>
      <c r="P2747" s="92"/>
    </row>
    <row r="2748" spans="2:16" ht="15.75" hidden="1" x14ac:dyDescent="0.25">
      <c r="B2748" s="75"/>
      <c r="C2748" s="82"/>
      <c r="D2748" s="76" t="s">
        <v>31</v>
      </c>
      <c r="E2748" s="89"/>
      <c r="F2748" s="89" t="str">
        <f>E2747</f>
        <v xml:space="preserve">  </v>
      </c>
      <c r="G2748" s="76"/>
      <c r="H2748" s="134"/>
      <c r="I2748" s="134"/>
      <c r="J2748" s="134"/>
      <c r="K2748" s="134"/>
      <c r="L2748" s="76"/>
      <c r="M2748" s="82"/>
      <c r="N2748" s="76" t="s">
        <v>31</v>
      </c>
      <c r="O2748" s="89"/>
      <c r="P2748" s="90" t="str">
        <f>O2747</f>
        <v xml:space="preserve">  </v>
      </c>
    </row>
    <row r="2749" spans="2:16" ht="15.75" hidden="1" x14ac:dyDescent="0.25">
      <c r="B2749" s="60" t="str">
        <f>IFERROR(IF(EOMONTH(B2747,1)&gt;Questionnaire!$I$9,"  ",EOMONTH(B2747,1)),"  ")</f>
        <v xml:space="preserve">  </v>
      </c>
      <c r="C2749" s="61" t="s">
        <v>32</v>
      </c>
      <c r="D2749" s="61"/>
      <c r="E2749" s="84">
        <f>IFERROR(-VLOOKUP(B2749,Calculations!$G$10:$N$448,8,FALSE),0)</f>
        <v>0</v>
      </c>
      <c r="F2749" s="84"/>
      <c r="G2749" s="61"/>
      <c r="H2749" s="61" t="s">
        <v>102</v>
      </c>
      <c r="I2749" s="61"/>
      <c r="J2749" s="84">
        <f>K2751</f>
        <v>0</v>
      </c>
      <c r="K2749" s="84"/>
      <c r="L2749" s="61"/>
      <c r="M2749" s="61" t="s">
        <v>102</v>
      </c>
      <c r="N2749" s="68"/>
      <c r="O2749" s="84">
        <f>J2749</f>
        <v>0</v>
      </c>
      <c r="P2749" s="91"/>
    </row>
    <row r="2750" spans="2:16" ht="15.75" hidden="1" x14ac:dyDescent="0.25">
      <c r="B2750" s="74"/>
      <c r="C2750" s="14" t="s">
        <v>33</v>
      </c>
      <c r="E2750" s="86" t="str">
        <f>IFERROR(VLOOKUP(B2749,Calculations!$G$10:$M$448,7,FALSE),0)</f>
        <v xml:space="preserve">  </v>
      </c>
      <c r="F2750" s="86"/>
      <c r="H2750" s="14" t="s">
        <v>35</v>
      </c>
      <c r="J2750" s="86" t="str">
        <f>K2752</f>
        <v xml:space="preserve">  </v>
      </c>
      <c r="K2750" s="86"/>
      <c r="M2750" s="14" t="s">
        <v>94</v>
      </c>
      <c r="N2750" s="73"/>
      <c r="O2750" s="86" t="str">
        <f>J2750</f>
        <v xml:space="preserve">  </v>
      </c>
      <c r="P2750" s="92"/>
    </row>
    <row r="2751" spans="2:16" ht="15.75" hidden="1" x14ac:dyDescent="0.25">
      <c r="B2751" s="74"/>
      <c r="C2751" s="73"/>
      <c r="D2751" s="14" t="s">
        <v>31</v>
      </c>
      <c r="E2751" s="86"/>
      <c r="F2751" s="86">
        <f>IFERROR(E2749+E2750,0)</f>
        <v>0</v>
      </c>
      <c r="H2751" s="73"/>
      <c r="I2751" s="14" t="s">
        <v>32</v>
      </c>
      <c r="J2751" s="86"/>
      <c r="K2751" s="86">
        <f>E2749</f>
        <v>0</v>
      </c>
      <c r="M2751" s="72"/>
      <c r="N2751" s="14" t="s">
        <v>31</v>
      </c>
      <c r="O2751" s="86"/>
      <c r="P2751" s="92">
        <f>F2751</f>
        <v>0</v>
      </c>
    </row>
    <row r="2752" spans="2:16" ht="15.75" hidden="1" x14ac:dyDescent="0.25">
      <c r="B2752" s="74"/>
      <c r="C2752" s="73"/>
      <c r="E2752" s="86"/>
      <c r="F2752" s="86"/>
      <c r="H2752" s="73"/>
      <c r="I2752" s="14" t="s">
        <v>33</v>
      </c>
      <c r="J2752" s="86"/>
      <c r="K2752" s="86" t="str">
        <f>E2750</f>
        <v xml:space="preserve">  </v>
      </c>
      <c r="M2752" s="72"/>
      <c r="N2752" s="73"/>
      <c r="O2752" s="86"/>
      <c r="P2752" s="92"/>
    </row>
    <row r="2753" spans="2:16" ht="15.75" hidden="1" x14ac:dyDescent="0.25">
      <c r="B2753" s="74"/>
      <c r="C2753" s="73"/>
      <c r="E2753" s="86"/>
      <c r="F2753" s="86"/>
      <c r="H2753" s="73"/>
      <c r="J2753" s="86"/>
      <c r="K2753" s="86"/>
      <c r="M2753" s="72"/>
      <c r="N2753" s="73"/>
      <c r="O2753" s="86"/>
      <c r="P2753" s="92"/>
    </row>
    <row r="2754" spans="2:16" ht="15.75" hidden="1" x14ac:dyDescent="0.25">
      <c r="B2754" s="70" t="str">
        <f>B2749</f>
        <v xml:space="preserve">  </v>
      </c>
      <c r="C2754" s="133" t="s">
        <v>34</v>
      </c>
      <c r="D2754" s="133"/>
      <c r="E2754" s="133"/>
      <c r="F2754" s="133"/>
      <c r="H2754" s="14" t="s">
        <v>103</v>
      </c>
      <c r="J2754" s="86" t="str">
        <f>IFERROR(VLOOKUP(B2754,Calculations!$Z$10:$AB$448,3,FALSE),0)</f>
        <v xml:space="preserve">  </v>
      </c>
      <c r="K2754" s="86"/>
      <c r="M2754" s="14" t="s">
        <v>104</v>
      </c>
      <c r="O2754" s="86" t="str">
        <f>J2754</f>
        <v xml:space="preserve">  </v>
      </c>
      <c r="P2754" s="92"/>
    </row>
    <row r="2755" spans="2:16" ht="15.75" hidden="1" x14ac:dyDescent="0.25">
      <c r="B2755" s="74"/>
      <c r="C2755" s="133"/>
      <c r="D2755" s="133"/>
      <c r="E2755" s="133"/>
      <c r="F2755" s="133"/>
      <c r="H2755" s="77"/>
      <c r="I2755" s="14" t="s">
        <v>91</v>
      </c>
      <c r="J2755" s="86"/>
      <c r="K2755" s="86" t="str">
        <f>J2754</f>
        <v xml:space="preserve">  </v>
      </c>
      <c r="M2755" s="77"/>
      <c r="N2755" s="14" t="s">
        <v>91</v>
      </c>
      <c r="O2755" s="86"/>
      <c r="P2755" s="92" t="str">
        <f>O2754</f>
        <v xml:space="preserve">  </v>
      </c>
    </row>
    <row r="2756" spans="2:16" ht="15.75" hidden="1" x14ac:dyDescent="0.25">
      <c r="B2756" s="74"/>
      <c r="C2756" s="133"/>
      <c r="D2756" s="133"/>
      <c r="E2756" s="133"/>
      <c r="F2756" s="133"/>
      <c r="H2756" s="77"/>
      <c r="J2756" s="86"/>
      <c r="K2756" s="86"/>
      <c r="M2756" s="77"/>
      <c r="O2756" s="86"/>
      <c r="P2756" s="92"/>
    </row>
    <row r="2757" spans="2:16" ht="15.75" hidden="1" x14ac:dyDescent="0.25">
      <c r="B2757" s="74"/>
      <c r="C2757" s="81"/>
      <c r="D2757" s="81"/>
      <c r="E2757" s="81"/>
      <c r="F2757" s="81"/>
      <c r="H2757" s="77"/>
      <c r="J2757" s="86"/>
      <c r="K2757" s="86"/>
      <c r="M2757" s="77"/>
      <c r="O2757" s="86"/>
      <c r="P2757" s="92"/>
    </row>
    <row r="2758" spans="2:16" ht="15.75" hidden="1" x14ac:dyDescent="0.25">
      <c r="B2758" s="70" t="str">
        <f>B2754</f>
        <v xml:space="preserve">  </v>
      </c>
      <c r="C2758" s="14" t="s">
        <v>106</v>
      </c>
      <c r="E2758" s="86" t="str">
        <f>IFERROR(VLOOKUP(B2758,Calculations!$G$10:$W$448,17,FALSE),0)</f>
        <v xml:space="preserve">  </v>
      </c>
      <c r="F2758" s="86"/>
      <c r="H2758" s="133" t="s">
        <v>34</v>
      </c>
      <c r="I2758" s="133"/>
      <c r="J2758" s="133"/>
      <c r="K2758" s="133"/>
      <c r="M2758" s="14" t="s">
        <v>105</v>
      </c>
      <c r="O2758" s="86" t="str">
        <f>E2758</f>
        <v xml:space="preserve">  </v>
      </c>
      <c r="P2758" s="92"/>
    </row>
    <row r="2759" spans="2:16" ht="15.75" hidden="1" x14ac:dyDescent="0.25">
      <c r="B2759" s="75"/>
      <c r="C2759" s="82"/>
      <c r="D2759" s="76" t="s">
        <v>31</v>
      </c>
      <c r="E2759" s="89"/>
      <c r="F2759" s="89" t="str">
        <f>E2758</f>
        <v xml:space="preserve">  </v>
      </c>
      <c r="G2759" s="76"/>
      <c r="H2759" s="134"/>
      <c r="I2759" s="134"/>
      <c r="J2759" s="134"/>
      <c r="K2759" s="134"/>
      <c r="L2759" s="76"/>
      <c r="M2759" s="82"/>
      <c r="N2759" s="76" t="s">
        <v>31</v>
      </c>
      <c r="O2759" s="89"/>
      <c r="P2759" s="90" t="str">
        <f>O2758</f>
        <v xml:space="preserve">  </v>
      </c>
    </row>
    <row r="2760" spans="2:16" ht="15.75" hidden="1" x14ac:dyDescent="0.25">
      <c r="B2760" s="60" t="str">
        <f>IFERROR(IF(EOMONTH(B2758,1)&gt;Questionnaire!$I$9,"  ",EOMONTH(B2758,1)),"  ")</f>
        <v xml:space="preserve">  </v>
      </c>
      <c r="C2760" s="61" t="s">
        <v>32</v>
      </c>
      <c r="D2760" s="61"/>
      <c r="E2760" s="84">
        <f>IFERROR(-VLOOKUP(B2760,Calculations!$G$10:$N$448,8,FALSE),0)</f>
        <v>0</v>
      </c>
      <c r="F2760" s="84"/>
      <c r="G2760" s="61"/>
      <c r="H2760" s="61" t="s">
        <v>102</v>
      </c>
      <c r="I2760" s="61"/>
      <c r="J2760" s="84">
        <f>K2762</f>
        <v>0</v>
      </c>
      <c r="K2760" s="84"/>
      <c r="L2760" s="61"/>
      <c r="M2760" s="61" t="s">
        <v>102</v>
      </c>
      <c r="N2760" s="68"/>
      <c r="O2760" s="84">
        <f>J2760</f>
        <v>0</v>
      </c>
      <c r="P2760" s="91"/>
    </row>
    <row r="2761" spans="2:16" ht="15.75" hidden="1" x14ac:dyDescent="0.25">
      <c r="B2761" s="74"/>
      <c r="C2761" s="14" t="s">
        <v>33</v>
      </c>
      <c r="E2761" s="86" t="str">
        <f>IFERROR(VLOOKUP(B2760,Calculations!$G$10:$M$448,7,FALSE),0)</f>
        <v xml:space="preserve">  </v>
      </c>
      <c r="F2761" s="86"/>
      <c r="H2761" s="14" t="s">
        <v>35</v>
      </c>
      <c r="J2761" s="86" t="str">
        <f>K2763</f>
        <v xml:space="preserve">  </v>
      </c>
      <c r="K2761" s="86"/>
      <c r="M2761" s="14" t="s">
        <v>94</v>
      </c>
      <c r="N2761" s="73"/>
      <c r="O2761" s="86" t="str">
        <f>J2761</f>
        <v xml:space="preserve">  </v>
      </c>
      <c r="P2761" s="92"/>
    </row>
    <row r="2762" spans="2:16" ht="15.75" hidden="1" x14ac:dyDescent="0.25">
      <c r="B2762" s="74"/>
      <c r="C2762" s="73"/>
      <c r="D2762" s="14" t="s">
        <v>31</v>
      </c>
      <c r="E2762" s="86"/>
      <c r="F2762" s="86">
        <f>IFERROR(E2760+E2761,0)</f>
        <v>0</v>
      </c>
      <c r="H2762" s="73"/>
      <c r="I2762" s="14" t="s">
        <v>32</v>
      </c>
      <c r="J2762" s="86"/>
      <c r="K2762" s="86">
        <f>E2760</f>
        <v>0</v>
      </c>
      <c r="M2762" s="72"/>
      <c r="N2762" s="14" t="s">
        <v>31</v>
      </c>
      <c r="O2762" s="86"/>
      <c r="P2762" s="92">
        <f>F2762</f>
        <v>0</v>
      </c>
    </row>
    <row r="2763" spans="2:16" ht="15.75" hidden="1" x14ac:dyDescent="0.25">
      <c r="B2763" s="74"/>
      <c r="C2763" s="73"/>
      <c r="E2763" s="86"/>
      <c r="F2763" s="86"/>
      <c r="H2763" s="73"/>
      <c r="I2763" s="14" t="s">
        <v>33</v>
      </c>
      <c r="J2763" s="86"/>
      <c r="K2763" s="86" t="str">
        <f>E2761</f>
        <v xml:space="preserve">  </v>
      </c>
      <c r="M2763" s="72"/>
      <c r="N2763" s="73"/>
      <c r="O2763" s="86"/>
      <c r="P2763" s="92"/>
    </row>
    <row r="2764" spans="2:16" ht="15.75" hidden="1" x14ac:dyDescent="0.25">
      <c r="B2764" s="74"/>
      <c r="C2764" s="73"/>
      <c r="E2764" s="86"/>
      <c r="F2764" s="86"/>
      <c r="H2764" s="73"/>
      <c r="J2764" s="86"/>
      <c r="K2764" s="86"/>
      <c r="M2764" s="72"/>
      <c r="N2764" s="73"/>
      <c r="O2764" s="86"/>
      <c r="P2764" s="92"/>
    </row>
    <row r="2765" spans="2:16" ht="15.75" hidden="1" x14ac:dyDescent="0.25">
      <c r="B2765" s="70" t="str">
        <f>B2760</f>
        <v xml:space="preserve">  </v>
      </c>
      <c r="C2765" s="133" t="s">
        <v>34</v>
      </c>
      <c r="D2765" s="133"/>
      <c r="E2765" s="133"/>
      <c r="F2765" s="133"/>
      <c r="H2765" s="14" t="s">
        <v>103</v>
      </c>
      <c r="J2765" s="86" t="str">
        <f>IFERROR(VLOOKUP(B2765,Calculations!$Z$10:$AB$448,3,FALSE),0)</f>
        <v xml:space="preserve">  </v>
      </c>
      <c r="K2765" s="86"/>
      <c r="M2765" s="14" t="s">
        <v>104</v>
      </c>
      <c r="O2765" s="86" t="str">
        <f>J2765</f>
        <v xml:space="preserve">  </v>
      </c>
      <c r="P2765" s="92"/>
    </row>
    <row r="2766" spans="2:16" ht="15.75" hidden="1" x14ac:dyDescent="0.25">
      <c r="B2766" s="74"/>
      <c r="C2766" s="133"/>
      <c r="D2766" s="133"/>
      <c r="E2766" s="133"/>
      <c r="F2766" s="133"/>
      <c r="H2766" s="77"/>
      <c r="I2766" s="14" t="s">
        <v>91</v>
      </c>
      <c r="J2766" s="86"/>
      <c r="K2766" s="86" t="str">
        <f>J2765</f>
        <v xml:space="preserve">  </v>
      </c>
      <c r="M2766" s="77"/>
      <c r="N2766" s="14" t="s">
        <v>91</v>
      </c>
      <c r="O2766" s="86"/>
      <c r="P2766" s="92" t="str">
        <f>O2765</f>
        <v xml:space="preserve">  </v>
      </c>
    </row>
    <row r="2767" spans="2:16" ht="15.75" hidden="1" x14ac:dyDescent="0.25">
      <c r="B2767" s="74"/>
      <c r="C2767" s="133"/>
      <c r="D2767" s="133"/>
      <c r="E2767" s="133"/>
      <c r="F2767" s="133"/>
      <c r="H2767" s="77"/>
      <c r="J2767" s="86"/>
      <c r="K2767" s="86"/>
      <c r="M2767" s="77"/>
      <c r="O2767" s="86"/>
      <c r="P2767" s="92"/>
    </row>
    <row r="2768" spans="2:16" ht="15.75" hidden="1" x14ac:dyDescent="0.25">
      <c r="B2768" s="74"/>
      <c r="C2768" s="81"/>
      <c r="D2768" s="81"/>
      <c r="E2768" s="81"/>
      <c r="F2768" s="81"/>
      <c r="H2768" s="77"/>
      <c r="J2768" s="86"/>
      <c r="K2768" s="86"/>
      <c r="M2768" s="77"/>
      <c r="O2768" s="86"/>
      <c r="P2768" s="92"/>
    </row>
    <row r="2769" spans="2:16" ht="15.75" hidden="1" x14ac:dyDescent="0.25">
      <c r="B2769" s="70" t="str">
        <f>B2765</f>
        <v xml:space="preserve">  </v>
      </c>
      <c r="C2769" s="14" t="s">
        <v>106</v>
      </c>
      <c r="E2769" s="86" t="str">
        <f>IFERROR(VLOOKUP(B2769,Calculations!$G$10:$W$448,17,FALSE),0)</f>
        <v xml:space="preserve">  </v>
      </c>
      <c r="F2769" s="86"/>
      <c r="H2769" s="133" t="s">
        <v>34</v>
      </c>
      <c r="I2769" s="133"/>
      <c r="J2769" s="133"/>
      <c r="K2769" s="133"/>
      <c r="M2769" s="14" t="s">
        <v>105</v>
      </c>
      <c r="O2769" s="86" t="str">
        <f>E2769</f>
        <v xml:space="preserve">  </v>
      </c>
      <c r="P2769" s="92"/>
    </row>
    <row r="2770" spans="2:16" ht="15.75" hidden="1" x14ac:dyDescent="0.25">
      <c r="B2770" s="75"/>
      <c r="C2770" s="82"/>
      <c r="D2770" s="76" t="s">
        <v>31</v>
      </c>
      <c r="E2770" s="89"/>
      <c r="F2770" s="89" t="str">
        <f>E2769</f>
        <v xml:space="preserve">  </v>
      </c>
      <c r="G2770" s="76"/>
      <c r="H2770" s="134"/>
      <c r="I2770" s="134"/>
      <c r="J2770" s="134"/>
      <c r="K2770" s="134"/>
      <c r="L2770" s="76"/>
      <c r="M2770" s="82"/>
      <c r="N2770" s="76" t="s">
        <v>31</v>
      </c>
      <c r="O2770" s="89"/>
      <c r="P2770" s="90" t="str">
        <f>O2769</f>
        <v xml:space="preserve">  </v>
      </c>
    </row>
    <row r="2771" spans="2:16" ht="15.75" hidden="1" x14ac:dyDescent="0.25">
      <c r="B2771" s="60" t="str">
        <f>IFERROR(IF(EOMONTH(B2769,1)&gt;Questionnaire!$I$9,"  ",EOMONTH(B2769,1)),"  ")</f>
        <v xml:space="preserve">  </v>
      </c>
      <c r="C2771" s="61" t="s">
        <v>32</v>
      </c>
      <c r="D2771" s="61"/>
      <c r="E2771" s="84">
        <f>IFERROR(-VLOOKUP(B2771,Calculations!$G$10:$N$448,8,FALSE),0)</f>
        <v>0</v>
      </c>
      <c r="F2771" s="84"/>
      <c r="G2771" s="61"/>
      <c r="H2771" s="61" t="s">
        <v>102</v>
      </c>
      <c r="I2771" s="61"/>
      <c r="J2771" s="84">
        <f>K2773</f>
        <v>0</v>
      </c>
      <c r="K2771" s="84"/>
      <c r="L2771" s="61"/>
      <c r="M2771" s="61" t="s">
        <v>102</v>
      </c>
      <c r="N2771" s="68"/>
      <c r="O2771" s="84">
        <f>J2771</f>
        <v>0</v>
      </c>
      <c r="P2771" s="91"/>
    </row>
    <row r="2772" spans="2:16" ht="15.75" hidden="1" x14ac:dyDescent="0.25">
      <c r="B2772" s="74"/>
      <c r="C2772" s="14" t="s">
        <v>33</v>
      </c>
      <c r="E2772" s="86" t="str">
        <f>IFERROR(VLOOKUP(B2771,Calculations!$G$10:$M$448,7,FALSE),0)</f>
        <v xml:space="preserve">  </v>
      </c>
      <c r="F2772" s="86"/>
      <c r="H2772" s="14" t="s">
        <v>35</v>
      </c>
      <c r="J2772" s="86" t="str">
        <f>K2774</f>
        <v xml:space="preserve">  </v>
      </c>
      <c r="K2772" s="86"/>
      <c r="M2772" s="14" t="s">
        <v>94</v>
      </c>
      <c r="N2772" s="73"/>
      <c r="O2772" s="86" t="str">
        <f>J2772</f>
        <v xml:space="preserve">  </v>
      </c>
      <c r="P2772" s="92"/>
    </row>
    <row r="2773" spans="2:16" ht="15.75" hidden="1" x14ac:dyDescent="0.25">
      <c r="B2773" s="74"/>
      <c r="C2773" s="73"/>
      <c r="D2773" s="14" t="s">
        <v>31</v>
      </c>
      <c r="E2773" s="86"/>
      <c r="F2773" s="86">
        <f>IFERROR(E2771+E2772,0)</f>
        <v>0</v>
      </c>
      <c r="H2773" s="73"/>
      <c r="I2773" s="14" t="s">
        <v>32</v>
      </c>
      <c r="J2773" s="86"/>
      <c r="K2773" s="86">
        <f>E2771</f>
        <v>0</v>
      </c>
      <c r="M2773" s="72"/>
      <c r="N2773" s="14" t="s">
        <v>31</v>
      </c>
      <c r="O2773" s="86"/>
      <c r="P2773" s="92">
        <f>F2773</f>
        <v>0</v>
      </c>
    </row>
    <row r="2774" spans="2:16" ht="15.75" hidden="1" x14ac:dyDescent="0.25">
      <c r="B2774" s="74"/>
      <c r="C2774" s="73"/>
      <c r="E2774" s="86"/>
      <c r="F2774" s="86"/>
      <c r="H2774" s="73"/>
      <c r="I2774" s="14" t="s">
        <v>33</v>
      </c>
      <c r="J2774" s="86"/>
      <c r="K2774" s="86" t="str">
        <f>E2772</f>
        <v xml:space="preserve">  </v>
      </c>
      <c r="M2774" s="72"/>
      <c r="N2774" s="73"/>
      <c r="O2774" s="86"/>
      <c r="P2774" s="92"/>
    </row>
    <row r="2775" spans="2:16" ht="15.75" hidden="1" x14ac:dyDescent="0.25">
      <c r="B2775" s="74"/>
      <c r="C2775" s="73"/>
      <c r="E2775" s="86"/>
      <c r="F2775" s="86"/>
      <c r="H2775" s="73"/>
      <c r="J2775" s="86"/>
      <c r="K2775" s="86"/>
      <c r="M2775" s="72"/>
      <c r="N2775" s="73"/>
      <c r="O2775" s="86"/>
      <c r="P2775" s="92"/>
    </row>
    <row r="2776" spans="2:16" ht="15.75" hidden="1" x14ac:dyDescent="0.25">
      <c r="B2776" s="70" t="str">
        <f>B2771</f>
        <v xml:space="preserve">  </v>
      </c>
      <c r="C2776" s="133" t="s">
        <v>34</v>
      </c>
      <c r="D2776" s="133"/>
      <c r="E2776" s="133"/>
      <c r="F2776" s="133"/>
      <c r="H2776" s="14" t="s">
        <v>103</v>
      </c>
      <c r="J2776" s="86" t="str">
        <f>IFERROR(VLOOKUP(B2776,Calculations!$Z$10:$AB$448,3,FALSE),0)</f>
        <v xml:space="preserve">  </v>
      </c>
      <c r="K2776" s="86"/>
      <c r="M2776" s="14" t="s">
        <v>104</v>
      </c>
      <c r="O2776" s="86" t="str">
        <f>J2776</f>
        <v xml:space="preserve">  </v>
      </c>
      <c r="P2776" s="92"/>
    </row>
    <row r="2777" spans="2:16" ht="15.75" hidden="1" x14ac:dyDescent="0.25">
      <c r="B2777" s="74"/>
      <c r="C2777" s="133"/>
      <c r="D2777" s="133"/>
      <c r="E2777" s="133"/>
      <c r="F2777" s="133"/>
      <c r="H2777" s="77"/>
      <c r="I2777" s="14" t="s">
        <v>91</v>
      </c>
      <c r="J2777" s="86"/>
      <c r="K2777" s="86" t="str">
        <f>J2776</f>
        <v xml:space="preserve">  </v>
      </c>
      <c r="M2777" s="77"/>
      <c r="N2777" s="14" t="s">
        <v>91</v>
      </c>
      <c r="O2777" s="86"/>
      <c r="P2777" s="92" t="str">
        <f>O2776</f>
        <v xml:space="preserve">  </v>
      </c>
    </row>
    <row r="2778" spans="2:16" ht="15.75" hidden="1" x14ac:dyDescent="0.25">
      <c r="B2778" s="74"/>
      <c r="C2778" s="133"/>
      <c r="D2778" s="133"/>
      <c r="E2778" s="133"/>
      <c r="F2778" s="133"/>
      <c r="H2778" s="77"/>
      <c r="J2778" s="86"/>
      <c r="K2778" s="86"/>
      <c r="M2778" s="77"/>
      <c r="O2778" s="86"/>
      <c r="P2778" s="92"/>
    </row>
    <row r="2779" spans="2:16" ht="15.75" hidden="1" x14ac:dyDescent="0.25">
      <c r="B2779" s="74"/>
      <c r="C2779" s="81"/>
      <c r="D2779" s="81"/>
      <c r="E2779" s="81"/>
      <c r="F2779" s="81"/>
      <c r="H2779" s="77"/>
      <c r="J2779" s="86"/>
      <c r="K2779" s="86"/>
      <c r="M2779" s="77"/>
      <c r="O2779" s="86"/>
      <c r="P2779" s="92"/>
    </row>
    <row r="2780" spans="2:16" ht="15.75" hidden="1" x14ac:dyDescent="0.25">
      <c r="B2780" s="70" t="str">
        <f>B2776</f>
        <v xml:space="preserve">  </v>
      </c>
      <c r="C2780" s="14" t="s">
        <v>106</v>
      </c>
      <c r="E2780" s="86" t="str">
        <f>IFERROR(VLOOKUP(B2780,Calculations!$G$10:$W$448,17,FALSE),0)</f>
        <v xml:space="preserve">  </v>
      </c>
      <c r="F2780" s="86"/>
      <c r="H2780" s="133" t="s">
        <v>34</v>
      </c>
      <c r="I2780" s="133"/>
      <c r="J2780" s="133"/>
      <c r="K2780" s="133"/>
      <c r="M2780" s="14" t="s">
        <v>105</v>
      </c>
      <c r="O2780" s="86" t="str">
        <f>E2780</f>
        <v xml:space="preserve">  </v>
      </c>
      <c r="P2780" s="92"/>
    </row>
    <row r="2781" spans="2:16" ht="15.75" hidden="1" x14ac:dyDescent="0.25">
      <c r="B2781" s="75"/>
      <c r="C2781" s="82"/>
      <c r="D2781" s="76" t="s">
        <v>31</v>
      </c>
      <c r="E2781" s="89"/>
      <c r="F2781" s="89" t="str">
        <f>E2780</f>
        <v xml:space="preserve">  </v>
      </c>
      <c r="G2781" s="76"/>
      <c r="H2781" s="134"/>
      <c r="I2781" s="134"/>
      <c r="J2781" s="134"/>
      <c r="K2781" s="134"/>
      <c r="L2781" s="76"/>
      <c r="M2781" s="82"/>
      <c r="N2781" s="76" t="s">
        <v>31</v>
      </c>
      <c r="O2781" s="89"/>
      <c r="P2781" s="90" t="str">
        <f>O2780</f>
        <v xml:space="preserve">  </v>
      </c>
    </row>
    <row r="2782" spans="2:16" ht="15.75" hidden="1" x14ac:dyDescent="0.25">
      <c r="B2782" s="60" t="str">
        <f>IFERROR(IF(EOMONTH(B2780,1)&gt;Questionnaire!$I$9,"  ",EOMONTH(B2780,1)),"  ")</f>
        <v xml:space="preserve">  </v>
      </c>
      <c r="C2782" s="61" t="s">
        <v>32</v>
      </c>
      <c r="D2782" s="61"/>
      <c r="E2782" s="84">
        <f>IFERROR(-VLOOKUP(B2782,Calculations!$G$10:$N$448,8,FALSE),0)</f>
        <v>0</v>
      </c>
      <c r="F2782" s="84"/>
      <c r="G2782" s="61"/>
      <c r="H2782" s="61" t="s">
        <v>102</v>
      </c>
      <c r="I2782" s="61"/>
      <c r="J2782" s="84">
        <f>K2784</f>
        <v>0</v>
      </c>
      <c r="K2782" s="84"/>
      <c r="L2782" s="61"/>
      <c r="M2782" s="61" t="s">
        <v>102</v>
      </c>
      <c r="N2782" s="68"/>
      <c r="O2782" s="84">
        <f>J2782</f>
        <v>0</v>
      </c>
      <c r="P2782" s="91"/>
    </row>
    <row r="2783" spans="2:16" ht="15.75" hidden="1" x14ac:dyDescent="0.25">
      <c r="B2783" s="74"/>
      <c r="C2783" s="14" t="s">
        <v>33</v>
      </c>
      <c r="E2783" s="86" t="str">
        <f>IFERROR(VLOOKUP(B2782,Calculations!$G$10:$M$448,7,FALSE),0)</f>
        <v xml:space="preserve">  </v>
      </c>
      <c r="F2783" s="86"/>
      <c r="H2783" s="14" t="s">
        <v>35</v>
      </c>
      <c r="J2783" s="86" t="str">
        <f>K2785</f>
        <v xml:space="preserve">  </v>
      </c>
      <c r="K2783" s="86"/>
      <c r="M2783" s="14" t="s">
        <v>94</v>
      </c>
      <c r="N2783" s="73"/>
      <c r="O2783" s="86" t="str">
        <f>J2783</f>
        <v xml:space="preserve">  </v>
      </c>
      <c r="P2783" s="92"/>
    </row>
    <row r="2784" spans="2:16" ht="15.75" hidden="1" x14ac:dyDescent="0.25">
      <c r="B2784" s="74"/>
      <c r="C2784" s="73"/>
      <c r="D2784" s="14" t="s">
        <v>31</v>
      </c>
      <c r="E2784" s="86"/>
      <c r="F2784" s="86">
        <f>IFERROR(E2782+E2783,0)</f>
        <v>0</v>
      </c>
      <c r="H2784" s="73"/>
      <c r="I2784" s="14" t="s">
        <v>32</v>
      </c>
      <c r="J2784" s="86"/>
      <c r="K2784" s="86">
        <f>E2782</f>
        <v>0</v>
      </c>
      <c r="M2784" s="72"/>
      <c r="N2784" s="14" t="s">
        <v>31</v>
      </c>
      <c r="O2784" s="86"/>
      <c r="P2784" s="92">
        <f>F2784</f>
        <v>0</v>
      </c>
    </row>
    <row r="2785" spans="2:16" ht="15.75" hidden="1" x14ac:dyDescent="0.25">
      <c r="B2785" s="74"/>
      <c r="C2785" s="73"/>
      <c r="E2785" s="86"/>
      <c r="F2785" s="86"/>
      <c r="H2785" s="73"/>
      <c r="I2785" s="14" t="s">
        <v>33</v>
      </c>
      <c r="J2785" s="86"/>
      <c r="K2785" s="86" t="str">
        <f>E2783</f>
        <v xml:space="preserve">  </v>
      </c>
      <c r="M2785" s="72"/>
      <c r="N2785" s="73"/>
      <c r="O2785" s="86"/>
      <c r="P2785" s="92"/>
    </row>
    <row r="2786" spans="2:16" ht="15.75" hidden="1" x14ac:dyDescent="0.25">
      <c r="B2786" s="74"/>
      <c r="C2786" s="73"/>
      <c r="E2786" s="86"/>
      <c r="F2786" s="86"/>
      <c r="H2786" s="73"/>
      <c r="J2786" s="86"/>
      <c r="K2786" s="86"/>
      <c r="M2786" s="72"/>
      <c r="N2786" s="73"/>
      <c r="O2786" s="86"/>
      <c r="P2786" s="92"/>
    </row>
    <row r="2787" spans="2:16" ht="15.75" hidden="1" x14ac:dyDescent="0.25">
      <c r="B2787" s="70" t="str">
        <f>B2782</f>
        <v xml:space="preserve">  </v>
      </c>
      <c r="C2787" s="133" t="s">
        <v>34</v>
      </c>
      <c r="D2787" s="133"/>
      <c r="E2787" s="133"/>
      <c r="F2787" s="133"/>
      <c r="H2787" s="14" t="s">
        <v>103</v>
      </c>
      <c r="J2787" s="86">
        <f>IFERROR(VLOOKUP(B2796,Calculations!$Z$10:$AB$448,3,FALSE),0)</f>
        <v>0</v>
      </c>
      <c r="K2787" s="86"/>
      <c r="M2787" s="14" t="s">
        <v>104</v>
      </c>
      <c r="O2787" s="86">
        <f>J2796</f>
        <v>0</v>
      </c>
      <c r="P2787" s="92"/>
    </row>
    <row r="2788" spans="2:16" ht="15.75" hidden="1" x14ac:dyDescent="0.25">
      <c r="B2788" s="74"/>
      <c r="C2788" s="133"/>
      <c r="D2788" s="133"/>
      <c r="E2788" s="133"/>
      <c r="F2788" s="133"/>
      <c r="H2788" s="77"/>
      <c r="I2788" s="14" t="s">
        <v>91</v>
      </c>
      <c r="J2788" s="86"/>
      <c r="K2788" s="86">
        <f>J2796</f>
        <v>0</v>
      </c>
      <c r="M2788" s="77"/>
      <c r="N2788" s="14" t="s">
        <v>91</v>
      </c>
      <c r="O2788" s="86"/>
      <c r="P2788" s="92">
        <f>O2796</f>
        <v>0</v>
      </c>
    </row>
    <row r="2789" spans="2:16" ht="15.75" hidden="1" x14ac:dyDescent="0.25">
      <c r="B2789" s="74"/>
      <c r="C2789" s="133"/>
      <c r="D2789" s="133"/>
      <c r="E2789" s="133"/>
      <c r="F2789" s="133"/>
      <c r="H2789" s="77"/>
      <c r="J2789" s="86"/>
      <c r="K2789" s="86"/>
      <c r="M2789" s="77"/>
      <c r="O2789" s="86"/>
      <c r="P2789" s="92"/>
    </row>
    <row r="2790" spans="2:16" ht="15.75" hidden="1" x14ac:dyDescent="0.25">
      <c r="B2790" s="74"/>
      <c r="C2790" s="81"/>
      <c r="D2790" s="81"/>
      <c r="E2790" s="81"/>
      <c r="F2790" s="81"/>
      <c r="H2790" s="77"/>
      <c r="J2790" s="86"/>
      <c r="K2790" s="86"/>
      <c r="M2790" s="77"/>
      <c r="O2790" s="86"/>
      <c r="P2790" s="92"/>
    </row>
    <row r="2791" spans="2:16" ht="15.75" hidden="1" x14ac:dyDescent="0.25">
      <c r="B2791" s="70">
        <f>B2796</f>
        <v>0</v>
      </c>
      <c r="C2791" s="14" t="s">
        <v>106</v>
      </c>
      <c r="E2791" s="86">
        <f>IFERROR(VLOOKUP(B2791,Calculations!$G$10:$W$448,17,FALSE),0)</f>
        <v>0</v>
      </c>
      <c r="F2791" s="86"/>
      <c r="H2791" s="133" t="s">
        <v>34</v>
      </c>
      <c r="I2791" s="133"/>
      <c r="J2791" s="133"/>
      <c r="K2791" s="133"/>
      <c r="M2791" s="14" t="s">
        <v>105</v>
      </c>
      <c r="O2791" s="86">
        <f>E2791</f>
        <v>0</v>
      </c>
      <c r="P2791" s="92"/>
    </row>
    <row r="2792" spans="2:16" ht="15.75" hidden="1" x14ac:dyDescent="0.25">
      <c r="B2792" s="75"/>
      <c r="C2792" s="82"/>
      <c r="D2792" s="76" t="s">
        <v>31</v>
      </c>
      <c r="E2792" s="89"/>
      <c r="F2792" s="89">
        <f>E2791</f>
        <v>0</v>
      </c>
      <c r="G2792" s="76"/>
      <c r="H2792" s="134"/>
      <c r="I2792" s="134"/>
      <c r="J2792" s="134"/>
      <c r="K2792" s="134"/>
      <c r="L2792" s="76"/>
      <c r="M2792" s="82"/>
      <c r="N2792" s="76" t="s">
        <v>31</v>
      </c>
      <c r="O2792" s="89"/>
      <c r="P2792" s="90">
        <f>O2791</f>
        <v>0</v>
      </c>
    </row>
    <row r="2793" spans="2:16" ht="15.75" hidden="1" x14ac:dyDescent="0.25">
      <c r="B2793" s="60" t="str">
        <f>IFERROR(IF(EOMONTH(B2791,1)&gt;Questionnaire!$I$9,"  ",EOMONTH(B2791,1)),"  ")</f>
        <v xml:space="preserve">  </v>
      </c>
      <c r="C2793" s="61" t="s">
        <v>32</v>
      </c>
      <c r="D2793" s="61"/>
      <c r="E2793" s="84">
        <f>IFERROR(-VLOOKUP(B2793,Calculations!$G$10:$N$448,8,FALSE),0)</f>
        <v>0</v>
      </c>
      <c r="F2793" s="84"/>
      <c r="G2793" s="61"/>
      <c r="H2793" s="61" t="s">
        <v>102</v>
      </c>
      <c r="I2793" s="61"/>
      <c r="J2793" s="84">
        <f>K2795</f>
        <v>0</v>
      </c>
      <c r="K2793" s="84"/>
      <c r="L2793" s="61"/>
      <c r="M2793" s="61" t="s">
        <v>102</v>
      </c>
      <c r="N2793" s="68"/>
      <c r="O2793" s="84">
        <f>J2793</f>
        <v>0</v>
      </c>
      <c r="P2793" s="91"/>
    </row>
    <row r="2794" spans="2:16" ht="15.75" hidden="1" x14ac:dyDescent="0.25">
      <c r="B2794" s="74"/>
      <c r="C2794" s="14" t="s">
        <v>33</v>
      </c>
      <c r="E2794" s="86" t="str">
        <f>IFERROR(VLOOKUP(B2793,Calculations!$G$10:$M$448,7,FALSE),0)</f>
        <v xml:space="preserve">  </v>
      </c>
      <c r="F2794" s="86"/>
      <c r="H2794" s="14" t="s">
        <v>35</v>
      </c>
      <c r="J2794" s="86" t="str">
        <f>K2796</f>
        <v xml:space="preserve">  </v>
      </c>
      <c r="K2794" s="86"/>
      <c r="M2794" s="14" t="s">
        <v>94</v>
      </c>
      <c r="N2794" s="73"/>
      <c r="O2794" s="86" t="str">
        <f>J2794</f>
        <v xml:space="preserve">  </v>
      </c>
      <c r="P2794" s="92"/>
    </row>
    <row r="2795" spans="2:16" ht="15.75" hidden="1" x14ac:dyDescent="0.25">
      <c r="B2795" s="74"/>
      <c r="C2795" s="73"/>
      <c r="D2795" s="14" t="s">
        <v>31</v>
      </c>
      <c r="E2795" s="86"/>
      <c r="F2795" s="86">
        <f>IFERROR(E2793+E2794,0)</f>
        <v>0</v>
      </c>
      <c r="H2795" s="73"/>
      <c r="I2795" s="14" t="s">
        <v>32</v>
      </c>
      <c r="J2795" s="86"/>
      <c r="K2795" s="86">
        <f>E2793</f>
        <v>0</v>
      </c>
      <c r="M2795" s="72"/>
      <c r="N2795" s="14" t="s">
        <v>31</v>
      </c>
      <c r="O2795" s="86"/>
      <c r="P2795" s="92">
        <f>F2795</f>
        <v>0</v>
      </c>
    </row>
    <row r="2796" spans="2:16" ht="15.75" hidden="1" x14ac:dyDescent="0.25">
      <c r="B2796" s="74"/>
      <c r="C2796" s="73"/>
      <c r="E2796" s="86"/>
      <c r="F2796" s="86"/>
      <c r="H2796" s="73"/>
      <c r="I2796" s="14" t="s">
        <v>33</v>
      </c>
      <c r="J2796" s="86"/>
      <c r="K2796" s="86" t="str">
        <f>E2794</f>
        <v xml:space="preserve">  </v>
      </c>
      <c r="M2796" s="72"/>
      <c r="N2796" s="73"/>
      <c r="O2796" s="86"/>
      <c r="P2796" s="92"/>
    </row>
    <row r="2797" spans="2:16" ht="15.75" hidden="1" x14ac:dyDescent="0.25">
      <c r="B2797" s="74"/>
      <c r="C2797" s="73"/>
      <c r="E2797" s="86"/>
      <c r="F2797" s="86"/>
      <c r="H2797" s="73"/>
      <c r="J2797" s="86"/>
      <c r="K2797" s="86"/>
      <c r="M2797" s="72"/>
      <c r="N2797" s="73"/>
      <c r="O2797" s="86"/>
      <c r="P2797" s="92"/>
    </row>
    <row r="2798" spans="2:16" ht="15.75" hidden="1" x14ac:dyDescent="0.25">
      <c r="B2798" s="70" t="str">
        <f>B2793</f>
        <v xml:space="preserve">  </v>
      </c>
      <c r="C2798" s="133" t="s">
        <v>34</v>
      </c>
      <c r="D2798" s="133"/>
      <c r="E2798" s="133"/>
      <c r="F2798" s="133"/>
      <c r="H2798" s="14" t="s">
        <v>103</v>
      </c>
      <c r="J2798" s="86" t="str">
        <f>IFERROR(VLOOKUP(B2798,Calculations!$Z$10:$AB$448,3,FALSE),0)</f>
        <v xml:space="preserve">  </v>
      </c>
      <c r="K2798" s="86"/>
      <c r="M2798" s="14" t="s">
        <v>104</v>
      </c>
      <c r="O2798" s="86" t="str">
        <f>J2798</f>
        <v xml:space="preserve">  </v>
      </c>
      <c r="P2798" s="92"/>
    </row>
    <row r="2799" spans="2:16" ht="15.75" hidden="1" x14ac:dyDescent="0.25">
      <c r="B2799" s="74"/>
      <c r="C2799" s="133"/>
      <c r="D2799" s="133"/>
      <c r="E2799" s="133"/>
      <c r="F2799" s="133"/>
      <c r="H2799" s="77"/>
      <c r="I2799" s="14" t="s">
        <v>91</v>
      </c>
      <c r="J2799" s="86"/>
      <c r="K2799" s="86" t="str">
        <f>J2798</f>
        <v xml:space="preserve">  </v>
      </c>
      <c r="M2799" s="77"/>
      <c r="N2799" s="14" t="s">
        <v>91</v>
      </c>
      <c r="O2799" s="86"/>
      <c r="P2799" s="92" t="str">
        <f>O2798</f>
        <v xml:space="preserve">  </v>
      </c>
    </row>
    <row r="2800" spans="2:16" ht="15.75" hidden="1" x14ac:dyDescent="0.25">
      <c r="B2800" s="74"/>
      <c r="C2800" s="133"/>
      <c r="D2800" s="133"/>
      <c r="E2800" s="133"/>
      <c r="F2800" s="133"/>
      <c r="H2800" s="77"/>
      <c r="J2800" s="86"/>
      <c r="K2800" s="86"/>
      <c r="M2800" s="77"/>
      <c r="O2800" s="86"/>
      <c r="P2800" s="92"/>
    </row>
    <row r="2801" spans="2:16" ht="15.75" hidden="1" x14ac:dyDescent="0.25">
      <c r="B2801" s="74"/>
      <c r="C2801" s="81"/>
      <c r="D2801" s="81"/>
      <c r="E2801" s="81"/>
      <c r="F2801" s="81"/>
      <c r="H2801" s="77"/>
      <c r="J2801" s="86"/>
      <c r="K2801" s="86"/>
      <c r="M2801" s="77"/>
      <c r="O2801" s="86"/>
      <c r="P2801" s="92"/>
    </row>
    <row r="2802" spans="2:16" ht="15.75" hidden="1" x14ac:dyDescent="0.25">
      <c r="B2802" s="70" t="str">
        <f>B2798</f>
        <v xml:space="preserve">  </v>
      </c>
      <c r="C2802" s="14" t="s">
        <v>106</v>
      </c>
      <c r="E2802" s="86" t="str">
        <f>IFERROR(VLOOKUP(B2802,Calculations!$G$10:$W$448,17,FALSE),0)</f>
        <v xml:space="preserve">  </v>
      </c>
      <c r="F2802" s="86"/>
      <c r="H2802" s="133" t="s">
        <v>34</v>
      </c>
      <c r="I2802" s="133"/>
      <c r="J2802" s="133"/>
      <c r="K2802" s="133"/>
      <c r="M2802" s="14" t="s">
        <v>105</v>
      </c>
      <c r="O2802" s="86" t="str">
        <f>E2802</f>
        <v xml:space="preserve">  </v>
      </c>
      <c r="P2802" s="92"/>
    </row>
    <row r="2803" spans="2:16" ht="15.75" hidden="1" x14ac:dyDescent="0.25">
      <c r="B2803" s="75"/>
      <c r="C2803" s="82"/>
      <c r="D2803" s="76" t="s">
        <v>31</v>
      </c>
      <c r="E2803" s="89"/>
      <c r="F2803" s="89" t="str">
        <f>E2802</f>
        <v xml:space="preserve">  </v>
      </c>
      <c r="G2803" s="76"/>
      <c r="H2803" s="134"/>
      <c r="I2803" s="134"/>
      <c r="J2803" s="134"/>
      <c r="K2803" s="134"/>
      <c r="L2803" s="76"/>
      <c r="M2803" s="82"/>
      <c r="N2803" s="76" t="s">
        <v>31</v>
      </c>
      <c r="O2803" s="89"/>
      <c r="P2803" s="90" t="str">
        <f>O2802</f>
        <v xml:space="preserve">  </v>
      </c>
    </row>
    <row r="2804" spans="2:16" ht="15.75" hidden="1" x14ac:dyDescent="0.25">
      <c r="B2804" s="60" t="str">
        <f>IFERROR(IF(EOMONTH(B2802,1)&gt;Questionnaire!$I$9,"  ",EOMONTH(B2802,1)),"  ")</f>
        <v xml:space="preserve">  </v>
      </c>
      <c r="C2804" s="61" t="s">
        <v>32</v>
      </c>
      <c r="D2804" s="61"/>
      <c r="E2804" s="84">
        <f>IFERROR(-VLOOKUP(B2804,Calculations!$G$10:$N$448,8,FALSE),0)</f>
        <v>0</v>
      </c>
      <c r="F2804" s="84"/>
      <c r="G2804" s="61"/>
      <c r="H2804" s="61" t="s">
        <v>102</v>
      </c>
      <c r="I2804" s="61"/>
      <c r="J2804" s="84">
        <f>K2806</f>
        <v>0</v>
      </c>
      <c r="K2804" s="84"/>
      <c r="L2804" s="61"/>
      <c r="M2804" s="61" t="s">
        <v>102</v>
      </c>
      <c r="N2804" s="68"/>
      <c r="O2804" s="84">
        <f>J2804</f>
        <v>0</v>
      </c>
      <c r="P2804" s="91"/>
    </row>
    <row r="2805" spans="2:16" ht="15.75" hidden="1" x14ac:dyDescent="0.25">
      <c r="B2805" s="74"/>
      <c r="C2805" s="14" t="s">
        <v>33</v>
      </c>
      <c r="E2805" s="86" t="str">
        <f>IFERROR(VLOOKUP(B2804,Calculations!$G$10:$M$448,7,FALSE),0)</f>
        <v xml:space="preserve">  </v>
      </c>
      <c r="F2805" s="86"/>
      <c r="H2805" s="14" t="s">
        <v>35</v>
      </c>
      <c r="J2805" s="86" t="str">
        <f>K2807</f>
        <v xml:space="preserve">  </v>
      </c>
      <c r="K2805" s="86"/>
      <c r="M2805" s="14" t="s">
        <v>94</v>
      </c>
      <c r="N2805" s="73"/>
      <c r="O2805" s="86" t="str">
        <f>J2805</f>
        <v xml:space="preserve">  </v>
      </c>
      <c r="P2805" s="92"/>
    </row>
    <row r="2806" spans="2:16" ht="15.75" hidden="1" x14ac:dyDescent="0.25">
      <c r="B2806" s="74"/>
      <c r="C2806" s="73"/>
      <c r="D2806" s="14" t="s">
        <v>31</v>
      </c>
      <c r="E2806" s="86"/>
      <c r="F2806" s="86">
        <f>IFERROR(E2804+E2805,0)</f>
        <v>0</v>
      </c>
      <c r="H2806" s="73"/>
      <c r="I2806" s="14" t="s">
        <v>32</v>
      </c>
      <c r="J2806" s="86"/>
      <c r="K2806" s="86">
        <f>E2804</f>
        <v>0</v>
      </c>
      <c r="M2806" s="72"/>
      <c r="N2806" s="14" t="s">
        <v>31</v>
      </c>
      <c r="O2806" s="86"/>
      <c r="P2806" s="92">
        <f>F2806</f>
        <v>0</v>
      </c>
    </row>
    <row r="2807" spans="2:16" ht="15.75" hidden="1" x14ac:dyDescent="0.25">
      <c r="B2807" s="74"/>
      <c r="C2807" s="73"/>
      <c r="E2807" s="86"/>
      <c r="F2807" s="86"/>
      <c r="H2807" s="73"/>
      <c r="I2807" s="14" t="s">
        <v>33</v>
      </c>
      <c r="J2807" s="86"/>
      <c r="K2807" s="86" t="str">
        <f>E2805</f>
        <v xml:space="preserve">  </v>
      </c>
      <c r="M2807" s="72"/>
      <c r="N2807" s="73"/>
      <c r="O2807" s="86"/>
      <c r="P2807" s="92"/>
    </row>
    <row r="2808" spans="2:16" ht="15.75" hidden="1" x14ac:dyDescent="0.25">
      <c r="B2808" s="74"/>
      <c r="C2808" s="73"/>
      <c r="E2808" s="86"/>
      <c r="F2808" s="86"/>
      <c r="H2808" s="73"/>
      <c r="J2808" s="86"/>
      <c r="K2808" s="86"/>
      <c r="M2808" s="72"/>
      <c r="N2808" s="73"/>
      <c r="O2808" s="86"/>
      <c r="P2808" s="92"/>
    </row>
    <row r="2809" spans="2:16" ht="15.75" hidden="1" x14ac:dyDescent="0.25">
      <c r="B2809" s="70" t="str">
        <f>B2804</f>
        <v xml:space="preserve">  </v>
      </c>
      <c r="C2809" s="133" t="s">
        <v>34</v>
      </c>
      <c r="D2809" s="133"/>
      <c r="E2809" s="133"/>
      <c r="F2809" s="133"/>
      <c r="H2809" s="14" t="s">
        <v>103</v>
      </c>
      <c r="J2809" s="86" t="str">
        <f>IFERROR(VLOOKUP(B2809,Calculations!$Z$10:$AB$448,3,FALSE),0)</f>
        <v xml:space="preserve">  </v>
      </c>
      <c r="K2809" s="86"/>
      <c r="M2809" s="14" t="s">
        <v>104</v>
      </c>
      <c r="O2809" s="86" t="str">
        <f>J2809</f>
        <v xml:space="preserve">  </v>
      </c>
      <c r="P2809" s="92"/>
    </row>
    <row r="2810" spans="2:16" ht="15.75" hidden="1" x14ac:dyDescent="0.25">
      <c r="B2810" s="74"/>
      <c r="C2810" s="133"/>
      <c r="D2810" s="133"/>
      <c r="E2810" s="133"/>
      <c r="F2810" s="133"/>
      <c r="H2810" s="77"/>
      <c r="I2810" s="14" t="s">
        <v>91</v>
      </c>
      <c r="J2810" s="86"/>
      <c r="K2810" s="86" t="str">
        <f>J2809</f>
        <v xml:space="preserve">  </v>
      </c>
      <c r="M2810" s="77"/>
      <c r="N2810" s="14" t="s">
        <v>91</v>
      </c>
      <c r="O2810" s="86"/>
      <c r="P2810" s="92" t="str">
        <f>O2809</f>
        <v xml:space="preserve">  </v>
      </c>
    </row>
    <row r="2811" spans="2:16" ht="15.75" hidden="1" x14ac:dyDescent="0.25">
      <c r="B2811" s="74"/>
      <c r="C2811" s="133"/>
      <c r="D2811" s="133"/>
      <c r="E2811" s="133"/>
      <c r="F2811" s="133"/>
      <c r="H2811" s="77"/>
      <c r="J2811" s="86"/>
      <c r="K2811" s="86"/>
      <c r="M2811" s="77"/>
      <c r="O2811" s="86"/>
      <c r="P2811" s="92"/>
    </row>
    <row r="2812" spans="2:16" ht="15.75" hidden="1" x14ac:dyDescent="0.25">
      <c r="B2812" s="74"/>
      <c r="C2812" s="81"/>
      <c r="D2812" s="81"/>
      <c r="E2812" s="81"/>
      <c r="F2812" s="81"/>
      <c r="H2812" s="77"/>
      <c r="J2812" s="86"/>
      <c r="K2812" s="86"/>
      <c r="M2812" s="77"/>
      <c r="O2812" s="86"/>
      <c r="P2812" s="92"/>
    </row>
    <row r="2813" spans="2:16" ht="15.75" hidden="1" x14ac:dyDescent="0.25">
      <c r="B2813" s="70" t="str">
        <f>B2809</f>
        <v xml:space="preserve">  </v>
      </c>
      <c r="C2813" s="14" t="s">
        <v>106</v>
      </c>
      <c r="E2813" s="86" t="str">
        <f>IFERROR(VLOOKUP(B2813,Calculations!$G$10:$W$448,17,FALSE),0)</f>
        <v xml:space="preserve">  </v>
      </c>
      <c r="F2813" s="86"/>
      <c r="H2813" s="133" t="s">
        <v>34</v>
      </c>
      <c r="I2813" s="133"/>
      <c r="J2813" s="133"/>
      <c r="K2813" s="133"/>
      <c r="M2813" s="14" t="s">
        <v>105</v>
      </c>
      <c r="O2813" s="86" t="str">
        <f>E2813</f>
        <v xml:space="preserve">  </v>
      </c>
      <c r="P2813" s="92"/>
    </row>
    <row r="2814" spans="2:16" ht="15.75" hidden="1" x14ac:dyDescent="0.25">
      <c r="B2814" s="75"/>
      <c r="C2814" s="82"/>
      <c r="D2814" s="76" t="s">
        <v>31</v>
      </c>
      <c r="E2814" s="89"/>
      <c r="F2814" s="89" t="str">
        <f>E2813</f>
        <v xml:space="preserve">  </v>
      </c>
      <c r="G2814" s="76"/>
      <c r="H2814" s="134"/>
      <c r="I2814" s="134"/>
      <c r="J2814" s="134"/>
      <c r="K2814" s="134"/>
      <c r="L2814" s="76"/>
      <c r="M2814" s="82"/>
      <c r="N2814" s="76" t="s">
        <v>31</v>
      </c>
      <c r="O2814" s="89"/>
      <c r="P2814" s="90" t="str">
        <f>O2813</f>
        <v xml:space="preserve">  </v>
      </c>
    </row>
    <row r="2815" spans="2:16" ht="15.75" hidden="1" x14ac:dyDescent="0.25">
      <c r="B2815" s="60" t="str">
        <f>IFERROR(IF(EOMONTH(B2813,1)&gt;Questionnaire!$I$9,"  ",EOMONTH(B2813,1)),"  ")</f>
        <v xml:space="preserve">  </v>
      </c>
      <c r="C2815" s="61" t="s">
        <v>32</v>
      </c>
      <c r="D2815" s="61"/>
      <c r="E2815" s="84">
        <f>IFERROR(-VLOOKUP(B2815,Calculations!$G$10:$N$448,8,FALSE),0)</f>
        <v>0</v>
      </c>
      <c r="F2815" s="84"/>
      <c r="G2815" s="61"/>
      <c r="H2815" s="61" t="s">
        <v>102</v>
      </c>
      <c r="I2815" s="61"/>
      <c r="J2815" s="84">
        <f>K2817</f>
        <v>0</v>
      </c>
      <c r="K2815" s="84"/>
      <c r="L2815" s="61"/>
      <c r="M2815" s="61" t="s">
        <v>102</v>
      </c>
      <c r="N2815" s="68"/>
      <c r="O2815" s="84">
        <f>J2815</f>
        <v>0</v>
      </c>
      <c r="P2815" s="91"/>
    </row>
    <row r="2816" spans="2:16" ht="15.75" hidden="1" x14ac:dyDescent="0.25">
      <c r="B2816" s="74"/>
      <c r="C2816" s="14" t="s">
        <v>33</v>
      </c>
      <c r="E2816" s="86" t="str">
        <f>IFERROR(VLOOKUP(B2815,Calculations!$G$10:$M$448,7,FALSE),0)</f>
        <v xml:space="preserve">  </v>
      </c>
      <c r="F2816" s="86"/>
      <c r="H2816" s="14" t="s">
        <v>35</v>
      </c>
      <c r="J2816" s="86" t="str">
        <f>K2818</f>
        <v xml:space="preserve">  </v>
      </c>
      <c r="K2816" s="86"/>
      <c r="M2816" s="14" t="s">
        <v>94</v>
      </c>
      <c r="N2816" s="73"/>
      <c r="O2816" s="86" t="str">
        <f>J2816</f>
        <v xml:space="preserve">  </v>
      </c>
      <c r="P2816" s="92"/>
    </row>
    <row r="2817" spans="2:16" ht="15.75" hidden="1" x14ac:dyDescent="0.25">
      <c r="B2817" s="74"/>
      <c r="C2817" s="73"/>
      <c r="D2817" s="14" t="s">
        <v>31</v>
      </c>
      <c r="E2817" s="86"/>
      <c r="F2817" s="86">
        <f>IFERROR(E2815+E2816,0)</f>
        <v>0</v>
      </c>
      <c r="H2817" s="73"/>
      <c r="I2817" s="14" t="s">
        <v>32</v>
      </c>
      <c r="J2817" s="86"/>
      <c r="K2817" s="86">
        <f>E2815</f>
        <v>0</v>
      </c>
      <c r="M2817" s="72"/>
      <c r="N2817" s="14" t="s">
        <v>31</v>
      </c>
      <c r="O2817" s="86"/>
      <c r="P2817" s="92">
        <f>F2817</f>
        <v>0</v>
      </c>
    </row>
    <row r="2818" spans="2:16" ht="15.75" hidden="1" x14ac:dyDescent="0.25">
      <c r="B2818" s="74"/>
      <c r="C2818" s="73"/>
      <c r="E2818" s="86"/>
      <c r="F2818" s="86"/>
      <c r="H2818" s="73"/>
      <c r="I2818" s="14" t="s">
        <v>33</v>
      </c>
      <c r="J2818" s="86"/>
      <c r="K2818" s="86" t="str">
        <f>E2816</f>
        <v xml:space="preserve">  </v>
      </c>
      <c r="M2818" s="72"/>
      <c r="N2818" s="73"/>
      <c r="O2818" s="86"/>
      <c r="P2818" s="92"/>
    </row>
    <row r="2819" spans="2:16" ht="15.75" hidden="1" x14ac:dyDescent="0.25">
      <c r="B2819" s="74"/>
      <c r="C2819" s="73"/>
      <c r="E2819" s="86"/>
      <c r="F2819" s="86"/>
      <c r="H2819" s="73"/>
      <c r="J2819" s="86"/>
      <c r="K2819" s="86"/>
      <c r="M2819" s="72"/>
      <c r="N2819" s="73"/>
      <c r="O2819" s="86"/>
      <c r="P2819" s="92"/>
    </row>
    <row r="2820" spans="2:16" ht="15.75" hidden="1" x14ac:dyDescent="0.25">
      <c r="B2820" s="70" t="str">
        <f>B2815</f>
        <v xml:space="preserve">  </v>
      </c>
      <c r="C2820" s="133" t="s">
        <v>34</v>
      </c>
      <c r="D2820" s="133"/>
      <c r="E2820" s="133"/>
      <c r="F2820" s="133"/>
      <c r="H2820" s="14" t="s">
        <v>103</v>
      </c>
      <c r="J2820" s="86" t="str">
        <f>IFERROR(VLOOKUP(B2820,Calculations!$Z$10:$AB$448,3,FALSE),0)</f>
        <v xml:space="preserve">  </v>
      </c>
      <c r="K2820" s="86"/>
      <c r="M2820" s="14" t="s">
        <v>104</v>
      </c>
      <c r="O2820" s="86" t="str">
        <f>J2820</f>
        <v xml:space="preserve">  </v>
      </c>
      <c r="P2820" s="92"/>
    </row>
    <row r="2821" spans="2:16" ht="15.75" hidden="1" x14ac:dyDescent="0.25">
      <c r="B2821" s="74"/>
      <c r="C2821" s="133"/>
      <c r="D2821" s="133"/>
      <c r="E2821" s="133"/>
      <c r="F2821" s="133"/>
      <c r="H2821" s="77"/>
      <c r="I2821" s="14" t="s">
        <v>91</v>
      </c>
      <c r="J2821" s="86"/>
      <c r="K2821" s="86" t="str">
        <f>J2820</f>
        <v xml:space="preserve">  </v>
      </c>
      <c r="M2821" s="77"/>
      <c r="N2821" s="14" t="s">
        <v>91</v>
      </c>
      <c r="O2821" s="86"/>
      <c r="P2821" s="92" t="str">
        <f>O2820</f>
        <v xml:space="preserve">  </v>
      </c>
    </row>
    <row r="2822" spans="2:16" ht="15.75" hidden="1" x14ac:dyDescent="0.25">
      <c r="B2822" s="74"/>
      <c r="C2822" s="133"/>
      <c r="D2822" s="133"/>
      <c r="E2822" s="133"/>
      <c r="F2822" s="133"/>
      <c r="H2822" s="77"/>
      <c r="J2822" s="86"/>
      <c r="K2822" s="86"/>
      <c r="M2822" s="77"/>
      <c r="O2822" s="86"/>
      <c r="P2822" s="92"/>
    </row>
    <row r="2823" spans="2:16" ht="15.75" hidden="1" x14ac:dyDescent="0.25">
      <c r="B2823" s="74"/>
      <c r="C2823" s="81"/>
      <c r="D2823" s="81"/>
      <c r="E2823" s="81"/>
      <c r="F2823" s="81"/>
      <c r="H2823" s="77"/>
      <c r="J2823" s="86"/>
      <c r="K2823" s="86"/>
      <c r="M2823" s="77"/>
      <c r="O2823" s="86"/>
      <c r="P2823" s="92"/>
    </row>
    <row r="2824" spans="2:16" ht="15.75" hidden="1" x14ac:dyDescent="0.25">
      <c r="B2824" s="70" t="str">
        <f>B2820</f>
        <v xml:space="preserve">  </v>
      </c>
      <c r="C2824" s="14" t="s">
        <v>106</v>
      </c>
      <c r="E2824" s="86" t="str">
        <f>IFERROR(VLOOKUP(B2824,Calculations!$G$10:$W$448,17,FALSE),0)</f>
        <v xml:space="preserve">  </v>
      </c>
      <c r="F2824" s="86"/>
      <c r="H2824" s="133" t="s">
        <v>34</v>
      </c>
      <c r="I2824" s="133"/>
      <c r="J2824" s="133"/>
      <c r="K2824" s="133"/>
      <c r="M2824" s="14" t="s">
        <v>105</v>
      </c>
      <c r="O2824" s="86" t="str">
        <f>E2824</f>
        <v xml:space="preserve">  </v>
      </c>
      <c r="P2824" s="92"/>
    </row>
    <row r="2825" spans="2:16" ht="15.75" hidden="1" x14ac:dyDescent="0.25">
      <c r="B2825" s="75"/>
      <c r="C2825" s="82"/>
      <c r="D2825" s="76" t="s">
        <v>31</v>
      </c>
      <c r="E2825" s="89"/>
      <c r="F2825" s="89" t="str">
        <f>E2824</f>
        <v xml:space="preserve">  </v>
      </c>
      <c r="G2825" s="76"/>
      <c r="H2825" s="134"/>
      <c r="I2825" s="134"/>
      <c r="J2825" s="134"/>
      <c r="K2825" s="134"/>
      <c r="L2825" s="76"/>
      <c r="M2825" s="82"/>
      <c r="N2825" s="76" t="s">
        <v>31</v>
      </c>
      <c r="O2825" s="89"/>
      <c r="P2825" s="90" t="str">
        <f>O2824</f>
        <v xml:space="preserve">  </v>
      </c>
    </row>
    <row r="2826" spans="2:16" ht="15.75" hidden="1" x14ac:dyDescent="0.25">
      <c r="B2826" s="60" t="str">
        <f>IFERROR(IF(EOMONTH(B2824,1)&gt;Questionnaire!$I$9,"  ",EOMONTH(B2824,1)),"  ")</f>
        <v xml:space="preserve">  </v>
      </c>
      <c r="C2826" s="61" t="s">
        <v>32</v>
      </c>
      <c r="D2826" s="61"/>
      <c r="E2826" s="84">
        <f>IFERROR(-VLOOKUP(B2826,Calculations!$G$10:$N$448,8,FALSE),0)</f>
        <v>0</v>
      </c>
      <c r="F2826" s="84"/>
      <c r="G2826" s="61"/>
      <c r="H2826" s="61" t="s">
        <v>102</v>
      </c>
      <c r="I2826" s="61"/>
      <c r="J2826" s="84">
        <f>K2828</f>
        <v>0</v>
      </c>
      <c r="K2826" s="84"/>
      <c r="L2826" s="61"/>
      <c r="M2826" s="61" t="s">
        <v>102</v>
      </c>
      <c r="N2826" s="68"/>
      <c r="O2826" s="84">
        <f>J2826</f>
        <v>0</v>
      </c>
      <c r="P2826" s="91"/>
    </row>
    <row r="2827" spans="2:16" ht="15.75" hidden="1" x14ac:dyDescent="0.25">
      <c r="B2827" s="74"/>
      <c r="C2827" s="14" t="s">
        <v>33</v>
      </c>
      <c r="E2827" s="86" t="str">
        <f>IFERROR(VLOOKUP(B2826,Calculations!$G$10:$M$448,7,FALSE),0)</f>
        <v xml:space="preserve">  </v>
      </c>
      <c r="F2827" s="86"/>
      <c r="H2827" s="14" t="s">
        <v>35</v>
      </c>
      <c r="J2827" s="86" t="str">
        <f>K2829</f>
        <v xml:space="preserve">  </v>
      </c>
      <c r="K2827" s="86"/>
      <c r="M2827" s="14" t="s">
        <v>94</v>
      </c>
      <c r="N2827" s="73"/>
      <c r="O2827" s="86" t="str">
        <f>J2827</f>
        <v xml:space="preserve">  </v>
      </c>
      <c r="P2827" s="92"/>
    </row>
    <row r="2828" spans="2:16" ht="15.75" hidden="1" x14ac:dyDescent="0.25">
      <c r="B2828" s="74"/>
      <c r="C2828" s="73"/>
      <c r="D2828" s="14" t="s">
        <v>31</v>
      </c>
      <c r="E2828" s="86"/>
      <c r="F2828" s="86">
        <f>IFERROR(E2826+E2827,0)</f>
        <v>0</v>
      </c>
      <c r="H2828" s="73"/>
      <c r="I2828" s="14" t="s">
        <v>32</v>
      </c>
      <c r="J2828" s="86"/>
      <c r="K2828" s="86">
        <f>E2826</f>
        <v>0</v>
      </c>
      <c r="M2828" s="72"/>
      <c r="N2828" s="14" t="s">
        <v>31</v>
      </c>
      <c r="O2828" s="86"/>
      <c r="P2828" s="92">
        <f>F2828</f>
        <v>0</v>
      </c>
    </row>
    <row r="2829" spans="2:16" ht="15.75" hidden="1" x14ac:dyDescent="0.25">
      <c r="B2829" s="74"/>
      <c r="C2829" s="73"/>
      <c r="E2829" s="86"/>
      <c r="F2829" s="86"/>
      <c r="H2829" s="73"/>
      <c r="I2829" s="14" t="s">
        <v>33</v>
      </c>
      <c r="J2829" s="86"/>
      <c r="K2829" s="86" t="str">
        <f>E2827</f>
        <v xml:space="preserve">  </v>
      </c>
      <c r="M2829" s="72"/>
      <c r="N2829" s="73"/>
      <c r="O2829" s="86"/>
      <c r="P2829" s="92"/>
    </row>
    <row r="2830" spans="2:16" ht="15.75" hidden="1" x14ac:dyDescent="0.25">
      <c r="B2830" s="74"/>
      <c r="C2830" s="73"/>
      <c r="E2830" s="86"/>
      <c r="F2830" s="86"/>
      <c r="H2830" s="73"/>
      <c r="J2830" s="86"/>
      <c r="K2830" s="86"/>
      <c r="M2830" s="72"/>
      <c r="N2830" s="73"/>
      <c r="O2830" s="86"/>
      <c r="P2830" s="92"/>
    </row>
    <row r="2831" spans="2:16" ht="15.75" hidden="1" x14ac:dyDescent="0.25">
      <c r="B2831" s="70" t="str">
        <f>B2826</f>
        <v xml:space="preserve">  </v>
      </c>
      <c r="C2831" s="133" t="s">
        <v>34</v>
      </c>
      <c r="D2831" s="133"/>
      <c r="E2831" s="133"/>
      <c r="F2831" s="133"/>
      <c r="H2831" s="14" t="s">
        <v>103</v>
      </c>
      <c r="J2831" s="86" t="str">
        <f>IFERROR(VLOOKUP(B2831,Calculations!$Z$10:$AB$448,3,FALSE),0)</f>
        <v xml:space="preserve">  </v>
      </c>
      <c r="K2831" s="86"/>
      <c r="M2831" s="14" t="s">
        <v>104</v>
      </c>
      <c r="O2831" s="86" t="str">
        <f>J2831</f>
        <v xml:space="preserve">  </v>
      </c>
      <c r="P2831" s="92"/>
    </row>
    <row r="2832" spans="2:16" ht="15.75" hidden="1" x14ac:dyDescent="0.25">
      <c r="B2832" s="74"/>
      <c r="C2832" s="133"/>
      <c r="D2832" s="133"/>
      <c r="E2832" s="133"/>
      <c r="F2832" s="133"/>
      <c r="H2832" s="77"/>
      <c r="I2832" s="14" t="s">
        <v>91</v>
      </c>
      <c r="J2832" s="86"/>
      <c r="K2832" s="86" t="str">
        <f>J2831</f>
        <v xml:space="preserve">  </v>
      </c>
      <c r="M2832" s="77"/>
      <c r="N2832" s="14" t="s">
        <v>91</v>
      </c>
      <c r="O2832" s="86"/>
      <c r="P2832" s="92" t="str">
        <f>O2831</f>
        <v xml:space="preserve">  </v>
      </c>
    </row>
    <row r="2833" spans="2:16" ht="15.75" hidden="1" x14ac:dyDescent="0.25">
      <c r="B2833" s="74"/>
      <c r="C2833" s="133"/>
      <c r="D2833" s="133"/>
      <c r="E2833" s="133"/>
      <c r="F2833" s="133"/>
      <c r="H2833" s="77"/>
      <c r="J2833" s="86"/>
      <c r="K2833" s="86"/>
      <c r="M2833" s="77"/>
      <c r="O2833" s="86"/>
      <c r="P2833" s="92"/>
    </row>
    <row r="2834" spans="2:16" ht="15.75" hidden="1" x14ac:dyDescent="0.25">
      <c r="B2834" s="74"/>
      <c r="C2834" s="81"/>
      <c r="D2834" s="81"/>
      <c r="E2834" s="81"/>
      <c r="F2834" s="81"/>
      <c r="H2834" s="77"/>
      <c r="J2834" s="86"/>
      <c r="K2834" s="86"/>
      <c r="M2834" s="77"/>
      <c r="O2834" s="86"/>
      <c r="P2834" s="92"/>
    </row>
    <row r="2835" spans="2:16" ht="15.75" hidden="1" x14ac:dyDescent="0.25">
      <c r="B2835" s="70" t="str">
        <f>B2831</f>
        <v xml:space="preserve">  </v>
      </c>
      <c r="C2835" s="14" t="s">
        <v>106</v>
      </c>
      <c r="E2835" s="86" t="str">
        <f>IFERROR(VLOOKUP(B2835,Calculations!$G$10:$W$448,17,FALSE),0)</f>
        <v xml:space="preserve">  </v>
      </c>
      <c r="F2835" s="86"/>
      <c r="H2835" s="133" t="s">
        <v>34</v>
      </c>
      <c r="I2835" s="133"/>
      <c r="J2835" s="133"/>
      <c r="K2835" s="133"/>
      <c r="M2835" s="14" t="s">
        <v>105</v>
      </c>
      <c r="O2835" s="86" t="str">
        <f>E2835</f>
        <v xml:space="preserve">  </v>
      </c>
      <c r="P2835" s="92"/>
    </row>
    <row r="2836" spans="2:16" ht="15.75" hidden="1" x14ac:dyDescent="0.25">
      <c r="B2836" s="75"/>
      <c r="C2836" s="82"/>
      <c r="D2836" s="76" t="s">
        <v>31</v>
      </c>
      <c r="E2836" s="89"/>
      <c r="F2836" s="89" t="str">
        <f>E2835</f>
        <v xml:space="preserve">  </v>
      </c>
      <c r="G2836" s="76"/>
      <c r="H2836" s="134"/>
      <c r="I2836" s="134"/>
      <c r="J2836" s="134"/>
      <c r="K2836" s="134"/>
      <c r="L2836" s="76"/>
      <c r="M2836" s="82"/>
      <c r="N2836" s="76" t="s">
        <v>31</v>
      </c>
      <c r="O2836" s="89"/>
      <c r="P2836" s="90" t="str">
        <f>O2835</f>
        <v xml:space="preserve">  </v>
      </c>
    </row>
    <row r="2837" spans="2:16" ht="15.75" hidden="1" x14ac:dyDescent="0.25">
      <c r="B2837" s="60" t="str">
        <f>IFERROR(IF(EOMONTH(B2835,1)&gt;Questionnaire!$I$9,"  ",EOMONTH(B2835,1)),"  ")</f>
        <v xml:space="preserve">  </v>
      </c>
      <c r="C2837" s="61" t="s">
        <v>32</v>
      </c>
      <c r="D2837" s="61"/>
      <c r="E2837" s="84">
        <f>IFERROR(-VLOOKUP(B2837,Calculations!$G$10:$N$448,8,FALSE),0)</f>
        <v>0</v>
      </c>
      <c r="F2837" s="84"/>
      <c r="G2837" s="61"/>
      <c r="H2837" s="61" t="s">
        <v>102</v>
      </c>
      <c r="I2837" s="61"/>
      <c r="J2837" s="84">
        <f>K2839</f>
        <v>0</v>
      </c>
      <c r="K2837" s="84"/>
      <c r="L2837" s="61"/>
      <c r="M2837" s="61" t="s">
        <v>102</v>
      </c>
      <c r="N2837" s="68"/>
      <c r="O2837" s="84">
        <f>J2837</f>
        <v>0</v>
      </c>
      <c r="P2837" s="91"/>
    </row>
    <row r="2838" spans="2:16" ht="15.75" hidden="1" x14ac:dyDescent="0.25">
      <c r="B2838" s="74"/>
      <c r="C2838" s="14" t="s">
        <v>33</v>
      </c>
      <c r="E2838" s="86" t="str">
        <f>IFERROR(VLOOKUP(B2837,Calculations!$G$10:$M$448,7,FALSE),0)</f>
        <v xml:space="preserve">  </v>
      </c>
      <c r="F2838" s="86"/>
      <c r="H2838" s="14" t="s">
        <v>35</v>
      </c>
      <c r="J2838" s="86" t="str">
        <f>K2840</f>
        <v xml:space="preserve">  </v>
      </c>
      <c r="K2838" s="86"/>
      <c r="M2838" s="14" t="s">
        <v>94</v>
      </c>
      <c r="N2838" s="73"/>
      <c r="O2838" s="86" t="str">
        <f>J2838</f>
        <v xml:space="preserve">  </v>
      </c>
      <c r="P2838" s="92"/>
    </row>
    <row r="2839" spans="2:16" ht="15.75" hidden="1" x14ac:dyDescent="0.25">
      <c r="B2839" s="74"/>
      <c r="C2839" s="73"/>
      <c r="D2839" s="14" t="s">
        <v>31</v>
      </c>
      <c r="E2839" s="86"/>
      <c r="F2839" s="86">
        <f>IFERROR(E2837+E2838,0)</f>
        <v>0</v>
      </c>
      <c r="H2839" s="73"/>
      <c r="I2839" s="14" t="s">
        <v>32</v>
      </c>
      <c r="J2839" s="86"/>
      <c r="K2839" s="86">
        <f>E2837</f>
        <v>0</v>
      </c>
      <c r="M2839" s="72"/>
      <c r="N2839" s="14" t="s">
        <v>31</v>
      </c>
      <c r="O2839" s="86"/>
      <c r="P2839" s="92">
        <f>F2839</f>
        <v>0</v>
      </c>
    </row>
    <row r="2840" spans="2:16" ht="15.75" hidden="1" x14ac:dyDescent="0.25">
      <c r="B2840" s="74"/>
      <c r="C2840" s="73"/>
      <c r="E2840" s="86"/>
      <c r="F2840" s="86"/>
      <c r="H2840" s="73"/>
      <c r="I2840" s="14" t="s">
        <v>33</v>
      </c>
      <c r="J2840" s="86"/>
      <c r="K2840" s="86" t="str">
        <f>E2838</f>
        <v xml:space="preserve">  </v>
      </c>
      <c r="M2840" s="72"/>
      <c r="N2840" s="73"/>
      <c r="O2840" s="86"/>
      <c r="P2840" s="92"/>
    </row>
    <row r="2841" spans="2:16" ht="15.75" hidden="1" x14ac:dyDescent="0.25">
      <c r="B2841" s="74"/>
      <c r="C2841" s="73"/>
      <c r="E2841" s="86"/>
      <c r="F2841" s="86"/>
      <c r="H2841" s="73"/>
      <c r="J2841" s="86"/>
      <c r="K2841" s="86"/>
      <c r="M2841" s="72"/>
      <c r="N2841" s="73"/>
      <c r="O2841" s="86"/>
      <c r="P2841" s="92"/>
    </row>
    <row r="2842" spans="2:16" ht="15.75" hidden="1" x14ac:dyDescent="0.25">
      <c r="B2842" s="70" t="str">
        <f>B2837</f>
        <v xml:space="preserve">  </v>
      </c>
      <c r="C2842" s="133" t="s">
        <v>34</v>
      </c>
      <c r="D2842" s="133"/>
      <c r="E2842" s="133"/>
      <c r="F2842" s="133"/>
      <c r="H2842" s="14" t="s">
        <v>103</v>
      </c>
      <c r="J2842" s="86" t="str">
        <f>IFERROR(VLOOKUP(B2842,Calculations!$Z$10:$AB$448,3,FALSE),0)</f>
        <v xml:space="preserve">  </v>
      </c>
      <c r="K2842" s="86"/>
      <c r="M2842" s="14" t="s">
        <v>104</v>
      </c>
      <c r="O2842" s="86" t="str">
        <f>J2842</f>
        <v xml:space="preserve">  </v>
      </c>
      <c r="P2842" s="92"/>
    </row>
    <row r="2843" spans="2:16" ht="15.75" hidden="1" x14ac:dyDescent="0.25">
      <c r="B2843" s="74"/>
      <c r="C2843" s="133"/>
      <c r="D2843" s="133"/>
      <c r="E2843" s="133"/>
      <c r="F2843" s="133"/>
      <c r="H2843" s="77"/>
      <c r="I2843" s="14" t="s">
        <v>91</v>
      </c>
      <c r="J2843" s="86"/>
      <c r="K2843" s="86" t="str">
        <f>J2842</f>
        <v xml:space="preserve">  </v>
      </c>
      <c r="M2843" s="77"/>
      <c r="N2843" s="14" t="s">
        <v>91</v>
      </c>
      <c r="O2843" s="86"/>
      <c r="P2843" s="92" t="str">
        <f>O2842</f>
        <v xml:space="preserve">  </v>
      </c>
    </row>
    <row r="2844" spans="2:16" ht="15.75" hidden="1" x14ac:dyDescent="0.25">
      <c r="B2844" s="74"/>
      <c r="C2844" s="133"/>
      <c r="D2844" s="133"/>
      <c r="E2844" s="133"/>
      <c r="F2844" s="133"/>
      <c r="H2844" s="77"/>
      <c r="J2844" s="86"/>
      <c r="K2844" s="86"/>
      <c r="M2844" s="77"/>
      <c r="O2844" s="86"/>
      <c r="P2844" s="92"/>
    </row>
    <row r="2845" spans="2:16" ht="15.75" hidden="1" x14ac:dyDescent="0.25">
      <c r="B2845" s="74"/>
      <c r="C2845" s="81"/>
      <c r="D2845" s="81"/>
      <c r="E2845" s="81"/>
      <c r="F2845" s="81"/>
      <c r="H2845" s="77"/>
      <c r="J2845" s="86"/>
      <c r="K2845" s="86"/>
      <c r="M2845" s="77"/>
      <c r="O2845" s="86"/>
      <c r="P2845" s="92"/>
    </row>
    <row r="2846" spans="2:16" ht="15.75" hidden="1" x14ac:dyDescent="0.25">
      <c r="B2846" s="70" t="str">
        <f>B2842</f>
        <v xml:space="preserve">  </v>
      </c>
      <c r="C2846" s="14" t="s">
        <v>106</v>
      </c>
      <c r="E2846" s="86" t="str">
        <f>IFERROR(VLOOKUP(B2846,Calculations!$G$10:$W$448,17,FALSE),0)</f>
        <v xml:space="preserve">  </v>
      </c>
      <c r="F2846" s="86"/>
      <c r="H2846" s="133" t="s">
        <v>34</v>
      </c>
      <c r="I2846" s="133"/>
      <c r="J2846" s="133"/>
      <c r="K2846" s="133"/>
      <c r="M2846" s="14" t="s">
        <v>105</v>
      </c>
      <c r="O2846" s="86" t="str">
        <f>E2846</f>
        <v xml:space="preserve">  </v>
      </c>
      <c r="P2846" s="92"/>
    </row>
    <row r="2847" spans="2:16" ht="15.75" hidden="1" x14ac:dyDescent="0.25">
      <c r="B2847" s="75"/>
      <c r="C2847" s="82"/>
      <c r="D2847" s="76" t="s">
        <v>31</v>
      </c>
      <c r="E2847" s="89"/>
      <c r="F2847" s="89" t="str">
        <f>E2846</f>
        <v xml:space="preserve">  </v>
      </c>
      <c r="G2847" s="76"/>
      <c r="H2847" s="134"/>
      <c r="I2847" s="134"/>
      <c r="J2847" s="134"/>
      <c r="K2847" s="134"/>
      <c r="L2847" s="76"/>
      <c r="M2847" s="82"/>
      <c r="N2847" s="76" t="s">
        <v>31</v>
      </c>
      <c r="O2847" s="89"/>
      <c r="P2847" s="90" t="str">
        <f>O2846</f>
        <v xml:space="preserve">  </v>
      </c>
    </row>
    <row r="2848" spans="2:16" ht="15.75" hidden="1" x14ac:dyDescent="0.25">
      <c r="B2848" s="60" t="str">
        <f>IFERROR(IF(EOMONTH(B2846,1)&gt;Questionnaire!$I$9,"  ",EOMONTH(B2846,1)),"  ")</f>
        <v xml:space="preserve">  </v>
      </c>
      <c r="C2848" s="61" t="s">
        <v>32</v>
      </c>
      <c r="D2848" s="61"/>
      <c r="E2848" s="84">
        <f>IFERROR(-VLOOKUP(B2848,Calculations!$G$10:$N$448,8,FALSE),0)</f>
        <v>0</v>
      </c>
      <c r="F2848" s="84"/>
      <c r="G2848" s="61"/>
      <c r="H2848" s="61" t="s">
        <v>102</v>
      </c>
      <c r="I2848" s="61"/>
      <c r="J2848" s="84">
        <f>K2850</f>
        <v>0</v>
      </c>
      <c r="K2848" s="84"/>
      <c r="L2848" s="61"/>
      <c r="M2848" s="61" t="s">
        <v>102</v>
      </c>
      <c r="N2848" s="68"/>
      <c r="O2848" s="84">
        <f>J2848</f>
        <v>0</v>
      </c>
      <c r="P2848" s="91"/>
    </row>
    <row r="2849" spans="2:16" ht="15.75" hidden="1" x14ac:dyDescent="0.25">
      <c r="B2849" s="74"/>
      <c r="C2849" s="14" t="s">
        <v>33</v>
      </c>
      <c r="E2849" s="86" t="str">
        <f>IFERROR(VLOOKUP(B2848,Calculations!$G$10:$M$448,7,FALSE),0)</f>
        <v xml:space="preserve">  </v>
      </c>
      <c r="F2849" s="86"/>
      <c r="H2849" s="14" t="s">
        <v>35</v>
      </c>
      <c r="J2849" s="86" t="str">
        <f>K2851</f>
        <v xml:space="preserve">  </v>
      </c>
      <c r="K2849" s="86"/>
      <c r="M2849" s="14" t="s">
        <v>94</v>
      </c>
      <c r="N2849" s="73"/>
      <c r="O2849" s="86" t="str">
        <f>J2849</f>
        <v xml:space="preserve">  </v>
      </c>
      <c r="P2849" s="92"/>
    </row>
    <row r="2850" spans="2:16" ht="15.75" hidden="1" x14ac:dyDescent="0.25">
      <c r="B2850" s="74"/>
      <c r="C2850" s="73"/>
      <c r="D2850" s="14" t="s">
        <v>31</v>
      </c>
      <c r="E2850" s="86"/>
      <c r="F2850" s="86">
        <f>IFERROR(E2848+E2849,0)</f>
        <v>0</v>
      </c>
      <c r="H2850" s="73"/>
      <c r="I2850" s="14" t="s">
        <v>32</v>
      </c>
      <c r="J2850" s="86"/>
      <c r="K2850" s="86">
        <f>E2848</f>
        <v>0</v>
      </c>
      <c r="M2850" s="72"/>
      <c r="N2850" s="14" t="s">
        <v>31</v>
      </c>
      <c r="O2850" s="86"/>
      <c r="P2850" s="92">
        <f>F2850</f>
        <v>0</v>
      </c>
    </row>
    <row r="2851" spans="2:16" ht="15.75" hidden="1" x14ac:dyDescent="0.25">
      <c r="B2851" s="74"/>
      <c r="C2851" s="73"/>
      <c r="E2851" s="86"/>
      <c r="F2851" s="86"/>
      <c r="H2851" s="73"/>
      <c r="I2851" s="14" t="s">
        <v>33</v>
      </c>
      <c r="J2851" s="86"/>
      <c r="K2851" s="86" t="str">
        <f>E2849</f>
        <v xml:space="preserve">  </v>
      </c>
      <c r="M2851" s="72"/>
      <c r="N2851" s="73"/>
      <c r="O2851" s="86"/>
      <c r="P2851" s="92"/>
    </row>
    <row r="2852" spans="2:16" ht="15.75" hidden="1" x14ac:dyDescent="0.25">
      <c r="B2852" s="74"/>
      <c r="C2852" s="73"/>
      <c r="E2852" s="86"/>
      <c r="F2852" s="86"/>
      <c r="H2852" s="73"/>
      <c r="J2852" s="86"/>
      <c r="K2852" s="86"/>
      <c r="M2852" s="72"/>
      <c r="N2852" s="73"/>
      <c r="O2852" s="86"/>
      <c r="P2852" s="92"/>
    </row>
    <row r="2853" spans="2:16" ht="15.75" hidden="1" x14ac:dyDescent="0.25">
      <c r="B2853" s="70" t="str">
        <f>B2848</f>
        <v xml:space="preserve">  </v>
      </c>
      <c r="C2853" s="133" t="s">
        <v>34</v>
      </c>
      <c r="D2853" s="133"/>
      <c r="E2853" s="133"/>
      <c r="F2853" s="133"/>
      <c r="H2853" s="14" t="s">
        <v>103</v>
      </c>
      <c r="J2853" s="86" t="str">
        <f>IFERROR(VLOOKUP(B2853,Calculations!$Z$10:$AB$448,3,FALSE),0)</f>
        <v xml:space="preserve">  </v>
      </c>
      <c r="K2853" s="86"/>
      <c r="M2853" s="14" t="s">
        <v>104</v>
      </c>
      <c r="O2853" s="86" t="str">
        <f>J2853</f>
        <v xml:space="preserve">  </v>
      </c>
      <c r="P2853" s="92"/>
    </row>
    <row r="2854" spans="2:16" ht="15.75" hidden="1" x14ac:dyDescent="0.25">
      <c r="B2854" s="74"/>
      <c r="C2854" s="133"/>
      <c r="D2854" s="133"/>
      <c r="E2854" s="133"/>
      <c r="F2854" s="133"/>
      <c r="H2854" s="77"/>
      <c r="I2854" s="14" t="s">
        <v>91</v>
      </c>
      <c r="J2854" s="86"/>
      <c r="K2854" s="86" t="str">
        <f>J2853</f>
        <v xml:space="preserve">  </v>
      </c>
      <c r="M2854" s="77"/>
      <c r="N2854" s="14" t="s">
        <v>91</v>
      </c>
      <c r="O2854" s="86"/>
      <c r="P2854" s="92" t="str">
        <f>O2853</f>
        <v xml:space="preserve">  </v>
      </c>
    </row>
    <row r="2855" spans="2:16" ht="15.75" hidden="1" x14ac:dyDescent="0.25">
      <c r="B2855" s="74"/>
      <c r="C2855" s="133"/>
      <c r="D2855" s="133"/>
      <c r="E2855" s="133"/>
      <c r="F2855" s="133"/>
      <c r="H2855" s="77"/>
      <c r="J2855" s="86"/>
      <c r="K2855" s="86"/>
      <c r="M2855" s="77"/>
      <c r="O2855" s="86"/>
      <c r="P2855" s="92"/>
    </row>
    <row r="2856" spans="2:16" ht="15.75" hidden="1" x14ac:dyDescent="0.25">
      <c r="B2856" s="74"/>
      <c r="C2856" s="81"/>
      <c r="D2856" s="81"/>
      <c r="E2856" s="81"/>
      <c r="F2856" s="81"/>
      <c r="H2856" s="77"/>
      <c r="J2856" s="86"/>
      <c r="K2856" s="86"/>
      <c r="M2856" s="77"/>
      <c r="O2856" s="86"/>
      <c r="P2856" s="92"/>
    </row>
    <row r="2857" spans="2:16" ht="15.75" hidden="1" x14ac:dyDescent="0.25">
      <c r="B2857" s="70" t="str">
        <f>B2853</f>
        <v xml:space="preserve">  </v>
      </c>
      <c r="C2857" s="14" t="s">
        <v>106</v>
      </c>
      <c r="E2857" s="86" t="str">
        <f>IFERROR(VLOOKUP(B2857,Calculations!$G$10:$W$448,17,FALSE),0)</f>
        <v xml:space="preserve">  </v>
      </c>
      <c r="F2857" s="86"/>
      <c r="H2857" s="133" t="s">
        <v>34</v>
      </c>
      <c r="I2857" s="133"/>
      <c r="J2857" s="133"/>
      <c r="K2857" s="133"/>
      <c r="M2857" s="14" t="s">
        <v>105</v>
      </c>
      <c r="O2857" s="86" t="str">
        <f>E2857</f>
        <v xml:space="preserve">  </v>
      </c>
      <c r="P2857" s="92"/>
    </row>
    <row r="2858" spans="2:16" ht="15.75" hidden="1" x14ac:dyDescent="0.25">
      <c r="B2858" s="75"/>
      <c r="C2858" s="82"/>
      <c r="D2858" s="76" t="s">
        <v>31</v>
      </c>
      <c r="E2858" s="89"/>
      <c r="F2858" s="89" t="str">
        <f>E2857</f>
        <v xml:space="preserve">  </v>
      </c>
      <c r="G2858" s="76"/>
      <c r="H2858" s="134"/>
      <c r="I2858" s="134"/>
      <c r="J2858" s="134"/>
      <c r="K2858" s="134"/>
      <c r="L2858" s="76"/>
      <c r="M2858" s="82"/>
      <c r="N2858" s="76" t="s">
        <v>31</v>
      </c>
      <c r="O2858" s="89"/>
      <c r="P2858" s="90" t="str">
        <f>O2857</f>
        <v xml:space="preserve">  </v>
      </c>
    </row>
    <row r="2859" spans="2:16" ht="15.75" hidden="1" x14ac:dyDescent="0.25">
      <c r="B2859" s="60" t="str">
        <f>IFERROR(IF(EOMONTH(B2857,1)&gt;Questionnaire!$I$9,"  ",EOMONTH(B2857,1)),"  ")</f>
        <v xml:space="preserve">  </v>
      </c>
      <c r="C2859" s="61" t="s">
        <v>32</v>
      </c>
      <c r="D2859" s="61"/>
      <c r="E2859" s="84">
        <f>IFERROR(-VLOOKUP(B2859,Calculations!$G$10:$N$448,8,FALSE),0)</f>
        <v>0</v>
      </c>
      <c r="F2859" s="84"/>
      <c r="G2859" s="61"/>
      <c r="H2859" s="61" t="s">
        <v>102</v>
      </c>
      <c r="I2859" s="61"/>
      <c r="J2859" s="84">
        <f>K2861</f>
        <v>0</v>
      </c>
      <c r="K2859" s="84"/>
      <c r="L2859" s="61"/>
      <c r="M2859" s="61" t="s">
        <v>102</v>
      </c>
      <c r="N2859" s="68"/>
      <c r="O2859" s="84">
        <f>J2859</f>
        <v>0</v>
      </c>
      <c r="P2859" s="91"/>
    </row>
    <row r="2860" spans="2:16" ht="15.75" hidden="1" x14ac:dyDescent="0.25">
      <c r="B2860" s="74"/>
      <c r="C2860" s="14" t="s">
        <v>33</v>
      </c>
      <c r="E2860" s="86" t="str">
        <f>IFERROR(VLOOKUP(B2859,Calculations!$G$10:$M$448,7,FALSE),0)</f>
        <v xml:space="preserve">  </v>
      </c>
      <c r="F2860" s="86"/>
      <c r="H2860" s="14" t="s">
        <v>35</v>
      </c>
      <c r="J2860" s="86" t="str">
        <f>K2862</f>
        <v xml:space="preserve">  </v>
      </c>
      <c r="K2860" s="86"/>
      <c r="M2860" s="14" t="s">
        <v>94</v>
      </c>
      <c r="N2860" s="73"/>
      <c r="O2860" s="86" t="str">
        <f>J2860</f>
        <v xml:space="preserve">  </v>
      </c>
      <c r="P2860" s="92"/>
    </row>
    <row r="2861" spans="2:16" ht="15.75" hidden="1" x14ac:dyDescent="0.25">
      <c r="B2861" s="74"/>
      <c r="C2861" s="73"/>
      <c r="D2861" s="14" t="s">
        <v>31</v>
      </c>
      <c r="E2861" s="86"/>
      <c r="F2861" s="86">
        <f>IFERROR(E2859+E2860,0)</f>
        <v>0</v>
      </c>
      <c r="H2861" s="73"/>
      <c r="I2861" s="14" t="s">
        <v>32</v>
      </c>
      <c r="J2861" s="86"/>
      <c r="K2861" s="86">
        <f>E2859</f>
        <v>0</v>
      </c>
      <c r="M2861" s="72"/>
      <c r="N2861" s="14" t="s">
        <v>31</v>
      </c>
      <c r="O2861" s="86"/>
      <c r="P2861" s="92">
        <f>F2861</f>
        <v>0</v>
      </c>
    </row>
    <row r="2862" spans="2:16" ht="15.75" hidden="1" x14ac:dyDescent="0.25">
      <c r="B2862" s="74"/>
      <c r="C2862" s="73"/>
      <c r="E2862" s="86"/>
      <c r="F2862" s="86"/>
      <c r="H2862" s="73"/>
      <c r="I2862" s="14" t="s">
        <v>33</v>
      </c>
      <c r="J2862" s="86"/>
      <c r="K2862" s="86" t="str">
        <f>E2860</f>
        <v xml:space="preserve">  </v>
      </c>
      <c r="M2862" s="72"/>
      <c r="N2862" s="73"/>
      <c r="O2862" s="86"/>
      <c r="P2862" s="92"/>
    </row>
    <row r="2863" spans="2:16" ht="15.75" hidden="1" x14ac:dyDescent="0.25">
      <c r="B2863" s="74"/>
      <c r="C2863" s="73"/>
      <c r="E2863" s="86"/>
      <c r="F2863" s="86"/>
      <c r="H2863" s="73"/>
      <c r="J2863" s="86"/>
      <c r="K2863" s="86"/>
      <c r="M2863" s="72"/>
      <c r="N2863" s="73"/>
      <c r="O2863" s="86"/>
      <c r="P2863" s="92"/>
    </row>
    <row r="2864" spans="2:16" ht="15.75" hidden="1" x14ac:dyDescent="0.25">
      <c r="B2864" s="70" t="str">
        <f>B2859</f>
        <v xml:space="preserve">  </v>
      </c>
      <c r="C2864" s="133" t="s">
        <v>34</v>
      </c>
      <c r="D2864" s="133"/>
      <c r="E2864" s="133"/>
      <c r="F2864" s="133"/>
      <c r="H2864" s="14" t="s">
        <v>103</v>
      </c>
      <c r="J2864" s="86" t="str">
        <f>IFERROR(VLOOKUP(B2864,Calculations!$Z$10:$AB$448,3,FALSE),0)</f>
        <v xml:space="preserve">  </v>
      </c>
      <c r="K2864" s="86"/>
      <c r="M2864" s="14" t="s">
        <v>104</v>
      </c>
      <c r="O2864" s="86" t="str">
        <f>J2864</f>
        <v xml:space="preserve">  </v>
      </c>
      <c r="P2864" s="92"/>
    </row>
    <row r="2865" spans="2:16" ht="15.75" hidden="1" x14ac:dyDescent="0.25">
      <c r="B2865" s="74"/>
      <c r="C2865" s="133"/>
      <c r="D2865" s="133"/>
      <c r="E2865" s="133"/>
      <c r="F2865" s="133"/>
      <c r="H2865" s="77"/>
      <c r="I2865" s="14" t="s">
        <v>91</v>
      </c>
      <c r="J2865" s="86"/>
      <c r="K2865" s="86" t="str">
        <f>J2864</f>
        <v xml:space="preserve">  </v>
      </c>
      <c r="M2865" s="77"/>
      <c r="N2865" s="14" t="s">
        <v>91</v>
      </c>
      <c r="O2865" s="86"/>
      <c r="P2865" s="92" t="str">
        <f>O2864</f>
        <v xml:space="preserve">  </v>
      </c>
    </row>
    <row r="2866" spans="2:16" ht="15.75" hidden="1" x14ac:dyDescent="0.25">
      <c r="B2866" s="74"/>
      <c r="C2866" s="133"/>
      <c r="D2866" s="133"/>
      <c r="E2866" s="133"/>
      <c r="F2866" s="133"/>
      <c r="H2866" s="77"/>
      <c r="J2866" s="86"/>
      <c r="K2866" s="86"/>
      <c r="M2866" s="77"/>
      <c r="O2866" s="86"/>
      <c r="P2866" s="92"/>
    </row>
    <row r="2867" spans="2:16" ht="15.75" hidden="1" x14ac:dyDescent="0.25">
      <c r="B2867" s="74"/>
      <c r="C2867" s="81"/>
      <c r="D2867" s="81"/>
      <c r="E2867" s="81"/>
      <c r="F2867" s="81"/>
      <c r="H2867" s="77"/>
      <c r="J2867" s="86"/>
      <c r="K2867" s="86"/>
      <c r="M2867" s="77"/>
      <c r="O2867" s="86"/>
      <c r="P2867" s="92"/>
    </row>
    <row r="2868" spans="2:16" ht="15.75" hidden="1" x14ac:dyDescent="0.25">
      <c r="B2868" s="70" t="str">
        <f>B2864</f>
        <v xml:space="preserve">  </v>
      </c>
      <c r="C2868" s="14" t="s">
        <v>106</v>
      </c>
      <c r="E2868" s="86" t="str">
        <f>IFERROR(VLOOKUP(B2868,Calculations!$G$10:$W$448,17,FALSE),0)</f>
        <v xml:space="preserve">  </v>
      </c>
      <c r="F2868" s="86"/>
      <c r="H2868" s="133" t="s">
        <v>34</v>
      </c>
      <c r="I2868" s="133"/>
      <c r="J2868" s="133"/>
      <c r="K2868" s="133"/>
      <c r="M2868" s="14" t="s">
        <v>105</v>
      </c>
      <c r="O2868" s="86" t="str">
        <f>E2868</f>
        <v xml:space="preserve">  </v>
      </c>
      <c r="P2868" s="92"/>
    </row>
    <row r="2869" spans="2:16" ht="15.75" hidden="1" x14ac:dyDescent="0.25">
      <c r="B2869" s="75"/>
      <c r="C2869" s="82"/>
      <c r="D2869" s="76" t="s">
        <v>31</v>
      </c>
      <c r="E2869" s="89"/>
      <c r="F2869" s="89" t="str">
        <f>E2868</f>
        <v xml:space="preserve">  </v>
      </c>
      <c r="G2869" s="76"/>
      <c r="H2869" s="134"/>
      <c r="I2869" s="134"/>
      <c r="J2869" s="134"/>
      <c r="K2869" s="134"/>
      <c r="L2869" s="76"/>
      <c r="M2869" s="82"/>
      <c r="N2869" s="76" t="s">
        <v>31</v>
      </c>
      <c r="O2869" s="89"/>
      <c r="P2869" s="90" t="str">
        <f>O2868</f>
        <v xml:space="preserve">  </v>
      </c>
    </row>
    <row r="2870" spans="2:16" hidden="1" x14ac:dyDescent="0.2"/>
    <row r="2871" spans="2:16" hidden="1" x14ac:dyDescent="0.2"/>
  </sheetData>
  <sheetProtection algorithmName="SHA-512" hashValue="BRdvC/q+Onh0QPDO2NT0u++8tTMiyvxzowLZn/VXjrSD8NsyhSpm/CjVxDBd4JUVzv+HilFfeMhvvqeMKzgMSw==" saltValue="/inM74MXaShfoBXdB56ILQ==" spinCount="100000" sheet="1" objects="1" scenarios="1"/>
  <customSheetViews>
    <customSheetView guid="{FCA35455-335F-4626-96F0-BE56B1506CD1}" scale="70" hiddenRows="1">
      <pageMargins left="0.7" right="0.7" top="0.75" bottom="0.75" header="0.3" footer="0.3"/>
      <pageSetup orientation="portrait" r:id="rId1"/>
    </customSheetView>
    <customSheetView guid="{AC4B4CCF-BBC3-4509-AA28-900EA04D9756}" scale="70" hiddenRows="1">
      <pageMargins left="0.7" right="0.7" top="0.75" bottom="0.75" header="0.3" footer="0.3"/>
      <pageSetup orientation="portrait" r:id="rId2"/>
    </customSheetView>
    <customSheetView guid="{8C97AF9F-B562-4B43-9554-4EA4A9ADCFA1}" scale="70" hiddenRows="1" topLeftCell="A125">
      <selection activeCell="D2889" sqref="D2889"/>
      <pageMargins left="0.7" right="0.7" top="0.75" bottom="0.75" header="0.3" footer="0.3"/>
      <pageSetup orientation="portrait" r:id="rId3"/>
    </customSheetView>
  </customSheetViews>
  <mergeCells count="533">
    <mergeCell ref="C118:F120"/>
    <mergeCell ref="H122:K123"/>
    <mergeCell ref="C158:F160"/>
    <mergeCell ref="H155:K156"/>
    <mergeCell ref="C129:F131"/>
    <mergeCell ref="H133:K134"/>
    <mergeCell ref="C140:F142"/>
    <mergeCell ref="H144:K145"/>
    <mergeCell ref="C151:F153"/>
    <mergeCell ref="H67:K68"/>
    <mergeCell ref="C74:F76"/>
    <mergeCell ref="H78:K79"/>
    <mergeCell ref="C85:F87"/>
    <mergeCell ref="H89:K90"/>
    <mergeCell ref="C96:F98"/>
    <mergeCell ref="H100:K101"/>
    <mergeCell ref="C107:F109"/>
    <mergeCell ref="H111:K112"/>
    <mergeCell ref="C33:D33"/>
    <mergeCell ref="M33:N33"/>
    <mergeCell ref="C25:F27"/>
    <mergeCell ref="H30:K31"/>
    <mergeCell ref="C41:F43"/>
    <mergeCell ref="H45:K46"/>
    <mergeCell ref="C52:F54"/>
    <mergeCell ref="H56:K57"/>
    <mergeCell ref="C63:F65"/>
    <mergeCell ref="C1:F1"/>
    <mergeCell ref="H1:K1"/>
    <mergeCell ref="M1:P1"/>
    <mergeCell ref="C15:D15"/>
    <mergeCell ref="H15:I15"/>
    <mergeCell ref="M15:N15"/>
    <mergeCell ref="C22:D22"/>
    <mergeCell ref="H22:I22"/>
    <mergeCell ref="H28:I28"/>
    <mergeCell ref="M28:N28"/>
    <mergeCell ref="M22:N22"/>
    <mergeCell ref="C10:D10"/>
    <mergeCell ref="H10:I10"/>
    <mergeCell ref="M10:N10"/>
    <mergeCell ref="H195:K196"/>
    <mergeCell ref="C202:F204"/>
    <mergeCell ref="H206:K207"/>
    <mergeCell ref="C213:F215"/>
    <mergeCell ref="H217:K218"/>
    <mergeCell ref="C169:F171"/>
    <mergeCell ref="H173:K174"/>
    <mergeCell ref="C180:F182"/>
    <mergeCell ref="H184:K185"/>
    <mergeCell ref="C191:F193"/>
    <mergeCell ref="H250:K251"/>
    <mergeCell ref="C257:F259"/>
    <mergeCell ref="H261:K262"/>
    <mergeCell ref="C268:F270"/>
    <mergeCell ref="H272:K273"/>
    <mergeCell ref="C224:F226"/>
    <mergeCell ref="H228:K229"/>
    <mergeCell ref="C235:F237"/>
    <mergeCell ref="H239:K240"/>
    <mergeCell ref="C246:F248"/>
    <mergeCell ref="H305:K306"/>
    <mergeCell ref="C312:F314"/>
    <mergeCell ref="H316:K317"/>
    <mergeCell ref="C323:F325"/>
    <mergeCell ref="H327:K328"/>
    <mergeCell ref="C279:F281"/>
    <mergeCell ref="H283:K284"/>
    <mergeCell ref="C290:F292"/>
    <mergeCell ref="H294:K295"/>
    <mergeCell ref="C301:F303"/>
    <mergeCell ref="H360:K361"/>
    <mergeCell ref="C367:F369"/>
    <mergeCell ref="H371:K372"/>
    <mergeCell ref="C378:F380"/>
    <mergeCell ref="H382:K383"/>
    <mergeCell ref="C334:F336"/>
    <mergeCell ref="H338:K339"/>
    <mergeCell ref="C345:F347"/>
    <mergeCell ref="H349:K350"/>
    <mergeCell ref="C356:F358"/>
    <mergeCell ref="H415:K416"/>
    <mergeCell ref="C422:F424"/>
    <mergeCell ref="H426:K427"/>
    <mergeCell ref="C433:F435"/>
    <mergeCell ref="H437:K438"/>
    <mergeCell ref="C389:F391"/>
    <mergeCell ref="H393:K394"/>
    <mergeCell ref="C400:F402"/>
    <mergeCell ref="H404:K405"/>
    <mergeCell ref="C411:F413"/>
    <mergeCell ref="H470:K471"/>
    <mergeCell ref="C477:F479"/>
    <mergeCell ref="H481:K482"/>
    <mergeCell ref="C488:F490"/>
    <mergeCell ref="H492:K493"/>
    <mergeCell ref="C444:F446"/>
    <mergeCell ref="H448:K449"/>
    <mergeCell ref="C455:F457"/>
    <mergeCell ref="H459:K460"/>
    <mergeCell ref="C466:F468"/>
    <mergeCell ref="H525:K526"/>
    <mergeCell ref="C532:F534"/>
    <mergeCell ref="H536:K537"/>
    <mergeCell ref="C543:F545"/>
    <mergeCell ref="H547:K548"/>
    <mergeCell ref="C499:F501"/>
    <mergeCell ref="H503:K504"/>
    <mergeCell ref="C510:F512"/>
    <mergeCell ref="H514:K515"/>
    <mergeCell ref="C521:F523"/>
    <mergeCell ref="H580:K581"/>
    <mergeCell ref="C587:F589"/>
    <mergeCell ref="H591:K592"/>
    <mergeCell ref="C598:F600"/>
    <mergeCell ref="H602:K603"/>
    <mergeCell ref="C554:F556"/>
    <mergeCell ref="H558:K559"/>
    <mergeCell ref="C565:F567"/>
    <mergeCell ref="H569:K570"/>
    <mergeCell ref="C576:F578"/>
    <mergeCell ref="H635:K636"/>
    <mergeCell ref="C642:F644"/>
    <mergeCell ref="H646:K647"/>
    <mergeCell ref="C653:F655"/>
    <mergeCell ref="H657:K658"/>
    <mergeCell ref="C609:F611"/>
    <mergeCell ref="H613:K614"/>
    <mergeCell ref="C620:F622"/>
    <mergeCell ref="H624:K625"/>
    <mergeCell ref="C631:F633"/>
    <mergeCell ref="H690:K691"/>
    <mergeCell ref="C697:F699"/>
    <mergeCell ref="H701:K702"/>
    <mergeCell ref="C708:F710"/>
    <mergeCell ref="H712:K713"/>
    <mergeCell ref="C664:F666"/>
    <mergeCell ref="H668:K669"/>
    <mergeCell ref="C675:F677"/>
    <mergeCell ref="H679:K680"/>
    <mergeCell ref="C686:F688"/>
    <mergeCell ref="H745:K746"/>
    <mergeCell ref="C752:F754"/>
    <mergeCell ref="H756:K757"/>
    <mergeCell ref="C763:F765"/>
    <mergeCell ref="H767:K768"/>
    <mergeCell ref="C719:F721"/>
    <mergeCell ref="H723:K724"/>
    <mergeCell ref="C730:F732"/>
    <mergeCell ref="H734:K735"/>
    <mergeCell ref="C741:F743"/>
    <mergeCell ref="H800:K801"/>
    <mergeCell ref="C807:F809"/>
    <mergeCell ref="H811:K812"/>
    <mergeCell ref="C818:F820"/>
    <mergeCell ref="H822:K823"/>
    <mergeCell ref="C774:F776"/>
    <mergeCell ref="H778:K779"/>
    <mergeCell ref="C785:F787"/>
    <mergeCell ref="H789:K790"/>
    <mergeCell ref="C796:F798"/>
    <mergeCell ref="H855:K856"/>
    <mergeCell ref="C862:F864"/>
    <mergeCell ref="H866:K867"/>
    <mergeCell ref="C873:F875"/>
    <mergeCell ref="H877:K878"/>
    <mergeCell ref="C829:F831"/>
    <mergeCell ref="H833:K834"/>
    <mergeCell ref="C840:F842"/>
    <mergeCell ref="H844:K845"/>
    <mergeCell ref="C851:F853"/>
    <mergeCell ref="H910:K911"/>
    <mergeCell ref="C917:F919"/>
    <mergeCell ref="H921:K922"/>
    <mergeCell ref="C928:F930"/>
    <mergeCell ref="H932:K933"/>
    <mergeCell ref="C884:F886"/>
    <mergeCell ref="H888:K889"/>
    <mergeCell ref="C895:F897"/>
    <mergeCell ref="H899:K900"/>
    <mergeCell ref="C906:F908"/>
    <mergeCell ref="H965:K966"/>
    <mergeCell ref="C972:F974"/>
    <mergeCell ref="H976:K977"/>
    <mergeCell ref="C983:F985"/>
    <mergeCell ref="H987:K988"/>
    <mergeCell ref="C939:F941"/>
    <mergeCell ref="H943:K944"/>
    <mergeCell ref="C950:F952"/>
    <mergeCell ref="H954:K955"/>
    <mergeCell ref="C961:F963"/>
    <mergeCell ref="H1020:K1021"/>
    <mergeCell ref="C1027:F1029"/>
    <mergeCell ref="H1031:K1032"/>
    <mergeCell ref="C1038:F1040"/>
    <mergeCell ref="H1042:K1043"/>
    <mergeCell ref="C994:F996"/>
    <mergeCell ref="H998:K999"/>
    <mergeCell ref="C1005:F1007"/>
    <mergeCell ref="H1009:K1010"/>
    <mergeCell ref="C1016:F1018"/>
    <mergeCell ref="H1075:K1076"/>
    <mergeCell ref="C1082:F1084"/>
    <mergeCell ref="H1086:K1087"/>
    <mergeCell ref="C1093:F1095"/>
    <mergeCell ref="H1097:K1098"/>
    <mergeCell ref="C1049:F1051"/>
    <mergeCell ref="H1053:K1054"/>
    <mergeCell ref="C1060:F1062"/>
    <mergeCell ref="H1064:K1065"/>
    <mergeCell ref="C1071:F1073"/>
    <mergeCell ref="H1130:K1131"/>
    <mergeCell ref="C1137:F1139"/>
    <mergeCell ref="H1141:K1142"/>
    <mergeCell ref="C1148:F1150"/>
    <mergeCell ref="H1152:K1153"/>
    <mergeCell ref="C1104:F1106"/>
    <mergeCell ref="H1108:K1109"/>
    <mergeCell ref="C1115:F1117"/>
    <mergeCell ref="H1119:K1120"/>
    <mergeCell ref="C1126:F1128"/>
    <mergeCell ref="H1185:K1186"/>
    <mergeCell ref="C1192:F1194"/>
    <mergeCell ref="H1196:K1197"/>
    <mergeCell ref="C1203:F1205"/>
    <mergeCell ref="H1207:K1208"/>
    <mergeCell ref="C1159:F1161"/>
    <mergeCell ref="H1163:K1164"/>
    <mergeCell ref="C1170:F1172"/>
    <mergeCell ref="H1174:K1175"/>
    <mergeCell ref="C1181:F1183"/>
    <mergeCell ref="H1240:K1241"/>
    <mergeCell ref="C1247:F1249"/>
    <mergeCell ref="H1251:K1252"/>
    <mergeCell ref="C1258:F1260"/>
    <mergeCell ref="H1262:K1263"/>
    <mergeCell ref="C1214:F1216"/>
    <mergeCell ref="H1218:K1219"/>
    <mergeCell ref="C1225:F1227"/>
    <mergeCell ref="H1229:K1230"/>
    <mergeCell ref="C1236:F1238"/>
    <mergeCell ref="H1295:K1296"/>
    <mergeCell ref="C1302:F1304"/>
    <mergeCell ref="H1306:K1307"/>
    <mergeCell ref="C1313:F1315"/>
    <mergeCell ref="H1317:K1318"/>
    <mergeCell ref="C1269:F1271"/>
    <mergeCell ref="H1273:K1274"/>
    <mergeCell ref="C1280:F1282"/>
    <mergeCell ref="H1284:K1285"/>
    <mergeCell ref="C1291:F1293"/>
    <mergeCell ref="H1350:K1351"/>
    <mergeCell ref="C1357:F1359"/>
    <mergeCell ref="H1361:K1362"/>
    <mergeCell ref="C1368:F1370"/>
    <mergeCell ref="H1372:K1373"/>
    <mergeCell ref="C1324:F1326"/>
    <mergeCell ref="H1328:K1329"/>
    <mergeCell ref="C1335:F1337"/>
    <mergeCell ref="H1339:K1340"/>
    <mergeCell ref="C1346:F1348"/>
    <mergeCell ref="H1405:K1406"/>
    <mergeCell ref="C1412:F1414"/>
    <mergeCell ref="H1416:K1417"/>
    <mergeCell ref="C1423:F1425"/>
    <mergeCell ref="H1427:K1428"/>
    <mergeCell ref="C1379:F1381"/>
    <mergeCell ref="H1383:K1384"/>
    <mergeCell ref="C1390:F1392"/>
    <mergeCell ref="H1394:K1395"/>
    <mergeCell ref="C1401:F1403"/>
    <mergeCell ref="H1460:K1461"/>
    <mergeCell ref="C1467:F1469"/>
    <mergeCell ref="H1471:K1472"/>
    <mergeCell ref="C1478:F1480"/>
    <mergeCell ref="H1482:K1483"/>
    <mergeCell ref="C1434:F1436"/>
    <mergeCell ref="H1438:K1439"/>
    <mergeCell ref="C1445:F1447"/>
    <mergeCell ref="H1449:K1450"/>
    <mergeCell ref="C1456:F1458"/>
    <mergeCell ref="H1515:K1516"/>
    <mergeCell ref="C1522:F1524"/>
    <mergeCell ref="H1526:K1527"/>
    <mergeCell ref="C1533:F1535"/>
    <mergeCell ref="H1537:K1538"/>
    <mergeCell ref="C1489:F1491"/>
    <mergeCell ref="H1493:K1494"/>
    <mergeCell ref="C1500:F1502"/>
    <mergeCell ref="H1504:K1505"/>
    <mergeCell ref="C1511:F1513"/>
    <mergeCell ref="H1570:K1571"/>
    <mergeCell ref="C1577:F1579"/>
    <mergeCell ref="H1581:K1582"/>
    <mergeCell ref="C1588:F1590"/>
    <mergeCell ref="H1592:K1593"/>
    <mergeCell ref="C1544:F1546"/>
    <mergeCell ref="H1548:K1549"/>
    <mergeCell ref="C1555:F1557"/>
    <mergeCell ref="H1559:K1560"/>
    <mergeCell ref="C1566:F1568"/>
    <mergeCell ref="H1625:K1626"/>
    <mergeCell ref="C1632:F1634"/>
    <mergeCell ref="H1636:K1637"/>
    <mergeCell ref="C1643:F1645"/>
    <mergeCell ref="H1647:K1648"/>
    <mergeCell ref="C1599:F1601"/>
    <mergeCell ref="H1603:K1604"/>
    <mergeCell ref="C1610:F1612"/>
    <mergeCell ref="H1614:K1615"/>
    <mergeCell ref="C1621:F1623"/>
    <mergeCell ref="H1680:K1681"/>
    <mergeCell ref="C1687:F1689"/>
    <mergeCell ref="H1691:K1692"/>
    <mergeCell ref="C1698:F1700"/>
    <mergeCell ref="H1702:K1703"/>
    <mergeCell ref="C1654:F1656"/>
    <mergeCell ref="H1658:K1659"/>
    <mergeCell ref="C1665:F1667"/>
    <mergeCell ref="H1669:K1670"/>
    <mergeCell ref="C1676:F1678"/>
    <mergeCell ref="H1735:K1736"/>
    <mergeCell ref="C1742:F1744"/>
    <mergeCell ref="H1746:K1747"/>
    <mergeCell ref="C1753:F1755"/>
    <mergeCell ref="H1757:K1758"/>
    <mergeCell ref="C1709:F1711"/>
    <mergeCell ref="H1713:K1714"/>
    <mergeCell ref="C1720:F1722"/>
    <mergeCell ref="H1724:K1725"/>
    <mergeCell ref="C1731:F1733"/>
    <mergeCell ref="H1790:K1791"/>
    <mergeCell ref="C1797:F1799"/>
    <mergeCell ref="H1801:K1802"/>
    <mergeCell ref="C1808:F1810"/>
    <mergeCell ref="H1812:K1813"/>
    <mergeCell ref="C1764:F1766"/>
    <mergeCell ref="H1768:K1769"/>
    <mergeCell ref="C1775:F1777"/>
    <mergeCell ref="H1779:K1780"/>
    <mergeCell ref="C1786:F1788"/>
    <mergeCell ref="H1845:K1846"/>
    <mergeCell ref="C1852:F1854"/>
    <mergeCell ref="H1856:K1857"/>
    <mergeCell ref="C1863:F1865"/>
    <mergeCell ref="H1867:K1868"/>
    <mergeCell ref="C1819:F1821"/>
    <mergeCell ref="H1823:K1824"/>
    <mergeCell ref="C1830:F1832"/>
    <mergeCell ref="H1834:K1835"/>
    <mergeCell ref="C1841:F1843"/>
    <mergeCell ref="H1900:K1901"/>
    <mergeCell ref="C1907:F1909"/>
    <mergeCell ref="H1911:K1912"/>
    <mergeCell ref="C1918:F1920"/>
    <mergeCell ref="H1922:K1923"/>
    <mergeCell ref="C1874:F1876"/>
    <mergeCell ref="H1878:K1879"/>
    <mergeCell ref="C1885:F1887"/>
    <mergeCell ref="H1889:K1890"/>
    <mergeCell ref="C1896:F1898"/>
    <mergeCell ref="H1955:K1956"/>
    <mergeCell ref="C1962:F1964"/>
    <mergeCell ref="H1966:K1967"/>
    <mergeCell ref="C1973:F1975"/>
    <mergeCell ref="H1977:K1978"/>
    <mergeCell ref="C1929:F1931"/>
    <mergeCell ref="H1933:K1934"/>
    <mergeCell ref="C1940:F1942"/>
    <mergeCell ref="H1944:K1945"/>
    <mergeCell ref="C1951:F1953"/>
    <mergeCell ref="H2010:K2011"/>
    <mergeCell ref="C2017:F2019"/>
    <mergeCell ref="H2021:K2022"/>
    <mergeCell ref="C2028:F2030"/>
    <mergeCell ref="H2032:K2033"/>
    <mergeCell ref="C1984:F1986"/>
    <mergeCell ref="H1988:K1989"/>
    <mergeCell ref="C1995:F1997"/>
    <mergeCell ref="H1999:K2000"/>
    <mergeCell ref="C2006:F2008"/>
    <mergeCell ref="H2065:K2066"/>
    <mergeCell ref="C2072:F2074"/>
    <mergeCell ref="H2076:K2077"/>
    <mergeCell ref="C2083:F2085"/>
    <mergeCell ref="H2087:K2088"/>
    <mergeCell ref="C2039:F2041"/>
    <mergeCell ref="H2043:K2044"/>
    <mergeCell ref="C2050:F2052"/>
    <mergeCell ref="H2054:K2055"/>
    <mergeCell ref="C2061:F2063"/>
    <mergeCell ref="H2120:K2121"/>
    <mergeCell ref="C2127:F2129"/>
    <mergeCell ref="H2131:K2132"/>
    <mergeCell ref="C2138:F2140"/>
    <mergeCell ref="H2142:K2143"/>
    <mergeCell ref="C2094:F2096"/>
    <mergeCell ref="H2098:K2099"/>
    <mergeCell ref="C2105:F2107"/>
    <mergeCell ref="H2109:K2110"/>
    <mergeCell ref="C2116:F2118"/>
    <mergeCell ref="H2175:K2176"/>
    <mergeCell ref="C2182:F2184"/>
    <mergeCell ref="H2186:K2187"/>
    <mergeCell ref="C2193:F2195"/>
    <mergeCell ref="H2197:K2198"/>
    <mergeCell ref="C2149:F2151"/>
    <mergeCell ref="H2153:K2154"/>
    <mergeCell ref="C2160:F2162"/>
    <mergeCell ref="H2164:K2165"/>
    <mergeCell ref="C2171:F2173"/>
    <mergeCell ref="H2230:K2231"/>
    <mergeCell ref="C2237:F2239"/>
    <mergeCell ref="H2241:K2242"/>
    <mergeCell ref="C2248:F2250"/>
    <mergeCell ref="H2252:K2253"/>
    <mergeCell ref="C2204:F2206"/>
    <mergeCell ref="H2208:K2209"/>
    <mergeCell ref="C2215:F2217"/>
    <mergeCell ref="H2219:K2220"/>
    <mergeCell ref="C2226:F2228"/>
    <mergeCell ref="H2285:K2286"/>
    <mergeCell ref="C2292:F2294"/>
    <mergeCell ref="H2296:K2297"/>
    <mergeCell ref="C2303:F2305"/>
    <mergeCell ref="H2307:K2308"/>
    <mergeCell ref="C2259:F2261"/>
    <mergeCell ref="H2263:K2264"/>
    <mergeCell ref="C2270:F2272"/>
    <mergeCell ref="H2274:K2275"/>
    <mergeCell ref="C2281:F2283"/>
    <mergeCell ref="H2340:K2341"/>
    <mergeCell ref="C2347:F2349"/>
    <mergeCell ref="H2351:K2352"/>
    <mergeCell ref="C2358:F2360"/>
    <mergeCell ref="H2362:K2363"/>
    <mergeCell ref="C2314:F2316"/>
    <mergeCell ref="H2318:K2319"/>
    <mergeCell ref="C2325:F2327"/>
    <mergeCell ref="H2329:K2330"/>
    <mergeCell ref="C2336:F2338"/>
    <mergeCell ref="H2395:K2396"/>
    <mergeCell ref="C2402:F2404"/>
    <mergeCell ref="H2406:K2407"/>
    <mergeCell ref="C2413:F2415"/>
    <mergeCell ref="H2417:K2418"/>
    <mergeCell ref="C2369:F2371"/>
    <mergeCell ref="H2373:K2374"/>
    <mergeCell ref="C2380:F2382"/>
    <mergeCell ref="H2384:K2385"/>
    <mergeCell ref="C2391:F2393"/>
    <mergeCell ref="H2450:K2451"/>
    <mergeCell ref="C2457:F2459"/>
    <mergeCell ref="H2461:K2462"/>
    <mergeCell ref="C2468:F2470"/>
    <mergeCell ref="H2472:K2473"/>
    <mergeCell ref="C2424:F2426"/>
    <mergeCell ref="H2428:K2429"/>
    <mergeCell ref="C2435:F2437"/>
    <mergeCell ref="H2439:K2440"/>
    <mergeCell ref="C2446:F2448"/>
    <mergeCell ref="H2505:K2506"/>
    <mergeCell ref="C2512:F2514"/>
    <mergeCell ref="H2516:K2517"/>
    <mergeCell ref="C2523:F2525"/>
    <mergeCell ref="H2527:K2528"/>
    <mergeCell ref="C2479:F2481"/>
    <mergeCell ref="H2483:K2484"/>
    <mergeCell ref="C2490:F2492"/>
    <mergeCell ref="H2494:K2495"/>
    <mergeCell ref="C2501:F2503"/>
    <mergeCell ref="H2560:K2561"/>
    <mergeCell ref="C2567:F2569"/>
    <mergeCell ref="H2571:K2572"/>
    <mergeCell ref="C2578:F2580"/>
    <mergeCell ref="H2582:K2583"/>
    <mergeCell ref="C2534:F2536"/>
    <mergeCell ref="H2538:K2539"/>
    <mergeCell ref="C2545:F2547"/>
    <mergeCell ref="H2549:K2550"/>
    <mergeCell ref="C2556:F2558"/>
    <mergeCell ref="H2615:K2616"/>
    <mergeCell ref="C2622:F2624"/>
    <mergeCell ref="H2626:K2627"/>
    <mergeCell ref="C2633:F2635"/>
    <mergeCell ref="H2637:K2638"/>
    <mergeCell ref="C2589:F2591"/>
    <mergeCell ref="H2593:K2594"/>
    <mergeCell ref="C2600:F2602"/>
    <mergeCell ref="H2604:K2605"/>
    <mergeCell ref="C2611:F2613"/>
    <mergeCell ref="H2670:K2671"/>
    <mergeCell ref="C2677:F2679"/>
    <mergeCell ref="H2681:K2682"/>
    <mergeCell ref="C2688:F2690"/>
    <mergeCell ref="H2692:K2693"/>
    <mergeCell ref="C2644:F2646"/>
    <mergeCell ref="H2648:K2649"/>
    <mergeCell ref="C2655:F2657"/>
    <mergeCell ref="H2659:K2660"/>
    <mergeCell ref="C2666:F2668"/>
    <mergeCell ref="H2725:K2726"/>
    <mergeCell ref="C2732:F2734"/>
    <mergeCell ref="H2736:K2737"/>
    <mergeCell ref="C2743:F2745"/>
    <mergeCell ref="H2747:K2748"/>
    <mergeCell ref="C2699:F2701"/>
    <mergeCell ref="H2703:K2704"/>
    <mergeCell ref="C2710:F2712"/>
    <mergeCell ref="H2714:K2715"/>
    <mergeCell ref="C2721:F2723"/>
    <mergeCell ref="H2780:K2781"/>
    <mergeCell ref="C2787:F2789"/>
    <mergeCell ref="H2791:K2792"/>
    <mergeCell ref="C2798:F2800"/>
    <mergeCell ref="H2802:K2803"/>
    <mergeCell ref="C2754:F2756"/>
    <mergeCell ref="H2758:K2759"/>
    <mergeCell ref="C2765:F2767"/>
    <mergeCell ref="H2769:K2770"/>
    <mergeCell ref="C2776:F2778"/>
    <mergeCell ref="C2864:F2866"/>
    <mergeCell ref="H2868:K2869"/>
    <mergeCell ref="H2835:K2836"/>
    <mergeCell ref="C2842:F2844"/>
    <mergeCell ref="H2846:K2847"/>
    <mergeCell ref="C2853:F2855"/>
    <mergeCell ref="H2857:K2858"/>
    <mergeCell ref="C2809:F2811"/>
    <mergeCell ref="H2813:K2814"/>
    <mergeCell ref="C2820:F2822"/>
    <mergeCell ref="H2824:K2825"/>
    <mergeCell ref="C2831:F2833"/>
  </mergeCell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30-9E97-4C2C-8F22-E6E3EF9F9FF7}">
  <dimension ref="B1:Q1868"/>
  <sheetViews>
    <sheetView zoomScale="70" zoomScaleNormal="70" workbookViewId="0">
      <selection activeCell="C36" sqref="C36"/>
    </sheetView>
  </sheetViews>
  <sheetFormatPr defaultColWidth="9.140625" defaultRowHeight="15" x14ac:dyDescent="0.2"/>
  <cols>
    <col min="1" max="1" width="9.140625" style="14"/>
    <col min="2" max="2" width="18.140625" style="14" customWidth="1"/>
    <col min="3" max="3" width="24.7109375" style="14" customWidth="1"/>
    <col min="4" max="4" width="34.42578125" style="14" customWidth="1"/>
    <col min="5" max="5" width="17.7109375" style="14" customWidth="1"/>
    <col min="6" max="6" width="16.7109375" style="14" customWidth="1"/>
    <col min="7" max="7" width="10.42578125" style="14" customWidth="1"/>
    <col min="8" max="8" width="33.42578125" style="14" customWidth="1"/>
    <col min="9" max="9" width="47.42578125" style="14" customWidth="1"/>
    <col min="10" max="10" width="18.42578125" style="14" customWidth="1"/>
    <col min="11" max="11" width="20.28515625" style="14" customWidth="1"/>
    <col min="12" max="12" width="7.42578125" style="14" customWidth="1"/>
    <col min="13" max="13" width="25.28515625" style="14" customWidth="1"/>
    <col min="14" max="14" width="52" style="14" customWidth="1"/>
    <col min="15" max="15" width="15.140625" style="14" customWidth="1"/>
    <col min="16" max="16" width="19.28515625" style="14" customWidth="1"/>
    <col min="17" max="17" width="14.7109375" style="14" customWidth="1"/>
    <col min="18" max="16384" width="9.140625" style="14"/>
  </cols>
  <sheetData>
    <row r="1" spans="2:16" ht="15.75" x14ac:dyDescent="0.25">
      <c r="B1" s="54"/>
      <c r="C1" s="135" t="s">
        <v>17</v>
      </c>
      <c r="D1" s="136"/>
      <c r="E1" s="136"/>
      <c r="F1" s="137"/>
      <c r="H1" s="135" t="s">
        <v>18</v>
      </c>
      <c r="I1" s="136"/>
      <c r="J1" s="136"/>
      <c r="K1" s="137"/>
      <c r="M1" s="135" t="s">
        <v>19</v>
      </c>
      <c r="N1" s="136"/>
      <c r="O1" s="136"/>
      <c r="P1" s="137"/>
    </row>
    <row r="2" spans="2:16" ht="15.75" x14ac:dyDescent="0.25">
      <c r="B2" s="54" t="s">
        <v>30</v>
      </c>
      <c r="C2" s="55"/>
      <c r="D2" s="55"/>
      <c r="E2" s="56" t="s">
        <v>20</v>
      </c>
      <c r="F2" s="56" t="s">
        <v>21</v>
      </c>
      <c r="H2" s="55"/>
      <c r="I2" s="55"/>
      <c r="J2" s="56" t="s">
        <v>20</v>
      </c>
      <c r="K2" s="56" t="s">
        <v>21</v>
      </c>
      <c r="M2" s="55"/>
      <c r="N2" s="55"/>
      <c r="O2" s="56" t="s">
        <v>20</v>
      </c>
      <c r="P2" s="56" t="s">
        <v>21</v>
      </c>
    </row>
    <row r="3" spans="2:16" ht="15.75" x14ac:dyDescent="0.25">
      <c r="B3" s="57"/>
      <c r="C3" s="16"/>
      <c r="D3" s="16"/>
      <c r="E3" s="58"/>
      <c r="F3" s="58"/>
      <c r="H3" s="16"/>
      <c r="I3" s="16"/>
      <c r="J3" s="58"/>
      <c r="K3" s="58"/>
      <c r="M3" s="16"/>
      <c r="N3" s="16"/>
      <c r="O3" s="59"/>
      <c r="P3" s="59"/>
    </row>
    <row r="4" spans="2:16" ht="15.75" hidden="1" x14ac:dyDescent="0.25">
      <c r="B4" s="60" t="e">
        <f>IF(Questionnaire!H5&gt;VLOOKUP(Questionnaire!I4,Questionnaire!E39:I42,5,FALSE),Questionnaire!H5,VLOOKUP(Questionnaire!I4,Questionnaire!E39:I42,5,FALSE))</f>
        <v>#N/A</v>
      </c>
      <c r="C4" s="61" t="s">
        <v>23</v>
      </c>
      <c r="D4" s="61"/>
      <c r="E4" s="62">
        <f>-Questionnaire!I25</f>
        <v>0</v>
      </c>
      <c r="F4" s="62"/>
      <c r="G4" s="61"/>
      <c r="H4" s="61" t="s">
        <v>27</v>
      </c>
      <c r="I4" s="63"/>
      <c r="J4" s="62">
        <f>E4</f>
        <v>0</v>
      </c>
      <c r="K4" s="62"/>
      <c r="L4" s="61"/>
      <c r="M4" s="61" t="s">
        <v>27</v>
      </c>
      <c r="N4" s="63"/>
      <c r="O4" s="64">
        <f>J4</f>
        <v>0</v>
      </c>
      <c r="P4" s="65"/>
    </row>
    <row r="5" spans="2:16" ht="15.75" hidden="1" x14ac:dyDescent="0.25">
      <c r="B5" s="66"/>
      <c r="D5" s="14" t="s">
        <v>26</v>
      </c>
      <c r="E5" s="58"/>
      <c r="F5" s="58">
        <f>Questionnaire!I23+Questionnaire!I24</f>
        <v>0</v>
      </c>
      <c r="H5" s="16"/>
      <c r="I5" s="14" t="s">
        <v>23</v>
      </c>
      <c r="J5" s="58"/>
      <c r="K5" s="58">
        <f>J4</f>
        <v>0</v>
      </c>
      <c r="M5" s="14" t="s">
        <v>24</v>
      </c>
      <c r="N5" s="16"/>
      <c r="O5" s="59">
        <f>J7</f>
        <v>0</v>
      </c>
      <c r="P5" s="67"/>
    </row>
    <row r="6" spans="2:16" ht="15.75" hidden="1" x14ac:dyDescent="0.25">
      <c r="B6" s="66"/>
      <c r="C6" s="14" t="str">
        <f>IF(E4&gt;F5,"  ","Cumulative Effect PPA")</f>
        <v>Cumulative Effect PPA</v>
      </c>
      <c r="D6" s="14" t="str">
        <f>IF(E4&gt;F5,"Cumulative Effect PPA","  ")</f>
        <v xml:space="preserve">  </v>
      </c>
      <c r="E6" s="58">
        <f>IF(F5-E4&gt;0,F5-E4,0)</f>
        <v>0</v>
      </c>
      <c r="F6" s="58">
        <f>IF(E4-F5&gt;0,E4-F5,0)</f>
        <v>0</v>
      </c>
      <c r="H6" s="14" t="s">
        <v>26</v>
      </c>
      <c r="I6" s="16"/>
      <c r="J6" s="58">
        <f>F5</f>
        <v>0</v>
      </c>
      <c r="K6" s="58"/>
      <c r="M6" s="16"/>
      <c r="N6" s="14" t="s">
        <v>25</v>
      </c>
      <c r="O6" s="59"/>
      <c r="P6" s="67">
        <f>K8</f>
        <v>0</v>
      </c>
    </row>
    <row r="7" spans="2:16" ht="15.75" hidden="1" x14ac:dyDescent="0.25">
      <c r="B7" s="66"/>
      <c r="C7" s="16"/>
      <c r="D7" s="16"/>
      <c r="E7" s="58"/>
      <c r="F7" s="58"/>
      <c r="H7" s="14" t="s">
        <v>24</v>
      </c>
      <c r="I7" s="16"/>
      <c r="J7" s="58">
        <f>-Questionnaire!I24</f>
        <v>0</v>
      </c>
      <c r="K7" s="58"/>
      <c r="M7" s="14" t="str">
        <f>C6</f>
        <v>Cumulative Effect PPA</v>
      </c>
      <c r="N7" s="14" t="str">
        <f>D6</f>
        <v xml:space="preserve">  </v>
      </c>
      <c r="O7" s="59">
        <f>E6</f>
        <v>0</v>
      </c>
      <c r="P7" s="67">
        <f>F6</f>
        <v>0</v>
      </c>
    </row>
    <row r="8" spans="2:16" ht="15.75" hidden="1" x14ac:dyDescent="0.25">
      <c r="B8" s="66"/>
      <c r="C8" s="16"/>
      <c r="D8" s="16"/>
      <c r="E8" s="58"/>
      <c r="F8" s="58"/>
      <c r="H8" s="16"/>
      <c r="I8" s="14" t="s">
        <v>25</v>
      </c>
      <c r="J8" s="58"/>
      <c r="K8" s="58">
        <f>Questionnaire!I23</f>
        <v>0</v>
      </c>
      <c r="M8" s="16"/>
      <c r="N8" s="16"/>
      <c r="O8" s="59"/>
      <c r="P8" s="67"/>
    </row>
    <row r="9" spans="2:16" ht="15.75" hidden="1" x14ac:dyDescent="0.25">
      <c r="B9" s="66"/>
      <c r="C9" s="16"/>
      <c r="D9" s="16"/>
      <c r="E9" s="58"/>
      <c r="F9" s="58"/>
      <c r="I9" s="16"/>
      <c r="J9" s="58"/>
      <c r="K9" s="58"/>
      <c r="M9" s="16"/>
      <c r="N9" s="16"/>
      <c r="O9" s="59"/>
      <c r="P9" s="67"/>
    </row>
    <row r="10" spans="2:16" ht="33" hidden="1" customHeight="1" x14ac:dyDescent="0.25">
      <c r="B10" s="66"/>
      <c r="C10" s="140" t="s">
        <v>59</v>
      </c>
      <c r="D10" s="140"/>
      <c r="E10" s="58"/>
      <c r="F10" s="58"/>
      <c r="H10" s="140" t="s">
        <v>59</v>
      </c>
      <c r="I10" s="140"/>
      <c r="J10" s="58"/>
      <c r="K10" s="58"/>
      <c r="M10" s="140" t="s">
        <v>59</v>
      </c>
      <c r="N10" s="140"/>
      <c r="O10" s="59"/>
      <c r="P10" s="67"/>
    </row>
    <row r="11" spans="2:16" ht="15.75" hidden="1" x14ac:dyDescent="0.25">
      <c r="B11" s="60" t="e">
        <f>IF(Questionnaire!H5&gt;VLOOKUP(Questionnaire!I4,Questionnaire!E39:I42,5,FALSE),Questionnaire!H5,VLOOKUP(Questionnaire!I4,Questionnaire!E39:I42,5,FALSE))</f>
        <v>#N/A</v>
      </c>
      <c r="C11" s="61" t="s">
        <v>26</v>
      </c>
      <c r="D11" s="68"/>
      <c r="E11" s="83">
        <f>Calculations!L7</f>
        <v>0</v>
      </c>
      <c r="F11" s="69"/>
      <c r="G11" s="61"/>
      <c r="H11" s="61" t="s">
        <v>90</v>
      </c>
      <c r="I11" s="61"/>
      <c r="J11" s="83">
        <f>E11</f>
        <v>0</v>
      </c>
      <c r="K11" s="84"/>
      <c r="L11" s="61"/>
      <c r="M11" s="61" t="s">
        <v>90</v>
      </c>
      <c r="N11" s="61"/>
      <c r="O11" s="83">
        <f>J11</f>
        <v>0</v>
      </c>
      <c r="P11" s="85"/>
    </row>
    <row r="12" spans="2:16" ht="15.75" hidden="1" x14ac:dyDescent="0.25">
      <c r="B12" s="70"/>
      <c r="D12" s="14" t="s">
        <v>23</v>
      </c>
      <c r="E12" s="86"/>
      <c r="F12" s="87">
        <f>Calculations!L5</f>
        <v>0</v>
      </c>
      <c r="H12" s="17" t="s">
        <v>23</v>
      </c>
      <c r="I12" s="71"/>
      <c r="J12" s="87">
        <f>K13</f>
        <v>0</v>
      </c>
      <c r="K12" s="86"/>
      <c r="N12" s="14" t="s">
        <v>92</v>
      </c>
      <c r="O12" s="87"/>
      <c r="P12" s="88">
        <f>K13</f>
        <v>0</v>
      </c>
    </row>
    <row r="13" spans="2:16" ht="15.75" hidden="1" x14ac:dyDescent="0.25">
      <c r="B13" s="70"/>
      <c r="C13" s="72"/>
      <c r="D13" s="17" t="str">
        <f>IF(Questionnaire!I5&lt;=Questionnaire!I7,"Cumulative Effect PPA","Cash")</f>
        <v>Cumulative Effect PPA</v>
      </c>
      <c r="E13" s="86"/>
      <c r="F13" s="87">
        <f>E11-F12</f>
        <v>0</v>
      </c>
      <c r="I13" s="14" t="s">
        <v>92</v>
      </c>
      <c r="J13" s="86"/>
      <c r="K13" s="87">
        <f>F12</f>
        <v>0</v>
      </c>
      <c r="M13" s="73"/>
      <c r="N13" s="14" t="s">
        <v>31</v>
      </c>
      <c r="O13" s="87"/>
      <c r="P13" s="88">
        <f>F13</f>
        <v>0</v>
      </c>
    </row>
    <row r="14" spans="2:16" ht="15.75" hidden="1" x14ac:dyDescent="0.25">
      <c r="B14" s="74"/>
      <c r="E14" s="86"/>
      <c r="F14" s="86"/>
      <c r="H14" s="73"/>
      <c r="I14" s="14" t="s">
        <v>26</v>
      </c>
      <c r="J14" s="86"/>
      <c r="K14" s="87">
        <f>J11</f>
        <v>0</v>
      </c>
      <c r="N14" s="72"/>
      <c r="O14" s="87"/>
      <c r="P14" s="88"/>
    </row>
    <row r="15" spans="2:16" ht="67.5" hidden="1" customHeight="1" x14ac:dyDescent="0.25">
      <c r="B15" s="75"/>
      <c r="C15" s="138" t="s">
        <v>117</v>
      </c>
      <c r="D15" s="138"/>
      <c r="E15" s="89"/>
      <c r="F15" s="89"/>
      <c r="G15" s="76"/>
      <c r="H15" s="138" t="s">
        <v>117</v>
      </c>
      <c r="I15" s="138"/>
      <c r="J15" s="89"/>
      <c r="K15" s="89"/>
      <c r="L15" s="76"/>
      <c r="M15" s="138" t="s">
        <v>117</v>
      </c>
      <c r="N15" s="138"/>
      <c r="O15" s="89"/>
      <c r="P15" s="90"/>
    </row>
    <row r="16" spans="2:16" ht="15.75" hidden="1" x14ac:dyDescent="0.25">
      <c r="B16" s="54"/>
      <c r="C16" s="77"/>
      <c r="E16" s="34"/>
      <c r="F16" s="34"/>
      <c r="H16" s="77"/>
      <c r="J16" s="34"/>
      <c r="K16" s="34"/>
      <c r="M16" s="77"/>
      <c r="N16" s="73"/>
      <c r="O16" s="34"/>
      <c r="P16" s="34"/>
    </row>
    <row r="17" spans="2:16" ht="15.75" hidden="1" x14ac:dyDescent="0.25">
      <c r="B17" s="54"/>
      <c r="C17" s="77"/>
      <c r="E17" s="34"/>
      <c r="F17" s="34"/>
      <c r="H17" s="77"/>
      <c r="J17" s="34"/>
      <c r="K17" s="34"/>
      <c r="M17" s="77"/>
      <c r="N17" s="73"/>
      <c r="O17" s="34"/>
      <c r="P17" s="34"/>
    </row>
    <row r="18" spans="2:16" ht="15.75" hidden="1" x14ac:dyDescent="0.25">
      <c r="B18" s="60" t="e">
        <f>B11</f>
        <v>#N/A</v>
      </c>
      <c r="C18" s="61" t="s">
        <v>32</v>
      </c>
      <c r="D18" s="61"/>
      <c r="E18" s="84">
        <f>IFERROR(-VLOOKUP(B18,Calculations!$G$10:$N$448,8,FALSE),0)</f>
        <v>0</v>
      </c>
      <c r="F18" s="84"/>
      <c r="G18" s="61"/>
      <c r="H18" s="61" t="s">
        <v>92</v>
      </c>
      <c r="I18" s="61"/>
      <c r="J18" s="84">
        <f>K20</f>
        <v>0</v>
      </c>
      <c r="K18" s="84"/>
      <c r="L18" s="61"/>
      <c r="M18" s="61" t="s">
        <v>92</v>
      </c>
      <c r="N18" s="68"/>
      <c r="O18" s="84">
        <f>J18</f>
        <v>0</v>
      </c>
      <c r="P18" s="91"/>
    </row>
    <row r="19" spans="2:16" ht="15.75" hidden="1" x14ac:dyDescent="0.25">
      <c r="B19" s="74"/>
      <c r="C19" s="14" t="s">
        <v>33</v>
      </c>
      <c r="E19" s="86">
        <f>IFERROR(VLOOKUP(B18,Calculations!$G$10:$M$448,7,FALSE),0)</f>
        <v>0</v>
      </c>
      <c r="F19" s="86"/>
      <c r="H19" s="14" t="s">
        <v>35</v>
      </c>
      <c r="J19" s="86">
        <f>K21</f>
        <v>0</v>
      </c>
      <c r="K19" s="86"/>
      <c r="M19" s="14" t="s">
        <v>94</v>
      </c>
      <c r="N19" s="73"/>
      <c r="O19" s="86">
        <f>J19</f>
        <v>0</v>
      </c>
      <c r="P19" s="92"/>
    </row>
    <row r="20" spans="2:16" ht="15.75" hidden="1" x14ac:dyDescent="0.25">
      <c r="B20" s="70"/>
      <c r="C20" s="73"/>
      <c r="D20" s="14" t="s">
        <v>31</v>
      </c>
      <c r="E20" s="86"/>
      <c r="F20" s="86">
        <f>E18+E19</f>
        <v>0</v>
      </c>
      <c r="H20" s="73"/>
      <c r="I20" s="14" t="s">
        <v>32</v>
      </c>
      <c r="J20" s="86"/>
      <c r="K20" s="86">
        <f>E18</f>
        <v>0</v>
      </c>
      <c r="M20" s="72"/>
      <c r="N20" s="14" t="s">
        <v>31</v>
      </c>
      <c r="O20" s="86"/>
      <c r="P20" s="92">
        <f>F20</f>
        <v>0</v>
      </c>
    </row>
    <row r="21" spans="2:16" ht="15.75" hidden="1" x14ac:dyDescent="0.25">
      <c r="B21" s="74"/>
      <c r="C21" s="73"/>
      <c r="E21" s="86"/>
      <c r="F21" s="86"/>
      <c r="H21" s="73"/>
      <c r="I21" s="14" t="s">
        <v>33</v>
      </c>
      <c r="J21" s="86"/>
      <c r="K21" s="86">
        <f>E19</f>
        <v>0</v>
      </c>
      <c r="M21" s="72"/>
      <c r="N21" s="73"/>
      <c r="O21" s="86"/>
      <c r="P21" s="92"/>
    </row>
    <row r="22" spans="2:16" ht="15.75" hidden="1" x14ac:dyDescent="0.25">
      <c r="B22" s="75"/>
      <c r="C22" s="139" t="s">
        <v>89</v>
      </c>
      <c r="D22" s="139"/>
      <c r="E22" s="89"/>
      <c r="F22" s="89"/>
      <c r="G22" s="76"/>
      <c r="H22" s="139" t="s">
        <v>89</v>
      </c>
      <c r="I22" s="139"/>
      <c r="J22" s="89"/>
      <c r="K22" s="89"/>
      <c r="L22" s="76"/>
      <c r="M22" s="139" t="s">
        <v>89</v>
      </c>
      <c r="N22" s="139"/>
      <c r="O22" s="89"/>
      <c r="P22" s="90"/>
    </row>
    <row r="23" spans="2:16" ht="15.75" hidden="1" x14ac:dyDescent="0.25">
      <c r="B23" s="54"/>
      <c r="C23" s="77"/>
      <c r="E23" s="34"/>
      <c r="F23" s="34"/>
      <c r="H23" s="77"/>
      <c r="I23" s="73"/>
      <c r="J23" s="34"/>
      <c r="K23" s="34"/>
      <c r="M23" s="77"/>
      <c r="N23" s="73"/>
      <c r="O23" s="34"/>
      <c r="P23" s="34"/>
    </row>
    <row r="24" spans="2:16" ht="15.75" hidden="1" x14ac:dyDescent="0.25">
      <c r="B24" s="54"/>
      <c r="C24" s="77"/>
      <c r="E24" s="34"/>
      <c r="F24" s="34"/>
      <c r="H24" s="77"/>
      <c r="I24" s="73"/>
      <c r="J24" s="34"/>
      <c r="K24" s="34"/>
      <c r="M24" s="77"/>
      <c r="N24" s="73"/>
      <c r="O24" s="34"/>
      <c r="P24" s="34"/>
    </row>
    <row r="25" spans="2:16" ht="15.75" hidden="1" x14ac:dyDescent="0.25">
      <c r="B25" s="60" t="e">
        <f>B18</f>
        <v>#N/A</v>
      </c>
      <c r="C25" s="142" t="s">
        <v>34</v>
      </c>
      <c r="D25" s="142"/>
      <c r="E25" s="142"/>
      <c r="F25" s="142"/>
      <c r="G25" s="61"/>
      <c r="H25" s="61" t="s">
        <v>99</v>
      </c>
      <c r="I25" s="61"/>
      <c r="J25" s="84">
        <f>IFERROR(VLOOKUP(B25,Calculations!$Z$10:$AB$448,3,FALSE),0)</f>
        <v>0</v>
      </c>
      <c r="K25" s="84"/>
      <c r="L25" s="61"/>
      <c r="M25" s="61" t="s">
        <v>93</v>
      </c>
      <c r="N25" s="61"/>
      <c r="O25" s="84">
        <f>J25</f>
        <v>0</v>
      </c>
      <c r="P25" s="91"/>
    </row>
    <row r="26" spans="2:16" ht="15.75" hidden="1" x14ac:dyDescent="0.25">
      <c r="B26" s="74"/>
      <c r="C26" s="133"/>
      <c r="D26" s="133"/>
      <c r="E26" s="133"/>
      <c r="F26" s="133"/>
      <c r="H26" s="77"/>
      <c r="I26" s="14" t="s">
        <v>91</v>
      </c>
      <c r="J26" s="86"/>
      <c r="K26" s="86">
        <f>J25</f>
        <v>0</v>
      </c>
      <c r="M26" s="77"/>
      <c r="N26" s="14" t="s">
        <v>91</v>
      </c>
      <c r="O26" s="86"/>
      <c r="P26" s="92">
        <f>O25</f>
        <v>0</v>
      </c>
    </row>
    <row r="27" spans="2:16" ht="15.75" hidden="1" x14ac:dyDescent="0.25">
      <c r="B27" s="74"/>
      <c r="C27" s="133"/>
      <c r="D27" s="133"/>
      <c r="E27" s="133"/>
      <c r="F27" s="133"/>
      <c r="H27" s="77"/>
      <c r="J27" s="86"/>
      <c r="K27" s="86"/>
      <c r="M27" s="77"/>
      <c r="O27" s="86"/>
      <c r="P27" s="92"/>
    </row>
    <row r="28" spans="2:16" ht="15.75" hidden="1" x14ac:dyDescent="0.25">
      <c r="B28" s="78"/>
      <c r="C28" s="76"/>
      <c r="D28" s="79"/>
      <c r="E28" s="89"/>
      <c r="F28" s="89"/>
      <c r="G28" s="76"/>
      <c r="H28" s="139" t="s">
        <v>100</v>
      </c>
      <c r="I28" s="139"/>
      <c r="J28" s="89"/>
      <c r="K28" s="89"/>
      <c r="L28" s="76"/>
      <c r="M28" s="139" t="s">
        <v>100</v>
      </c>
      <c r="N28" s="139"/>
      <c r="O28" s="89"/>
      <c r="P28" s="90"/>
    </row>
    <row r="29" spans="2:16" ht="15.75" hidden="1" x14ac:dyDescent="0.25">
      <c r="B29" s="54"/>
      <c r="E29" s="34"/>
      <c r="F29" s="34"/>
      <c r="H29" s="55"/>
      <c r="I29" s="73"/>
      <c r="J29" s="34"/>
      <c r="K29" s="34"/>
      <c r="O29" s="34"/>
      <c r="P29" s="34"/>
    </row>
    <row r="30" spans="2:16" ht="15.75" hidden="1" x14ac:dyDescent="0.25">
      <c r="B30" s="60" t="e">
        <f>B25</f>
        <v>#N/A</v>
      </c>
      <c r="C30" s="61" t="s">
        <v>98</v>
      </c>
      <c r="D30" s="61"/>
      <c r="E30" s="84">
        <f>IFERROR(VLOOKUP(B30,Calculations!$G$10:$W$448,17,FALSE),0)</f>
        <v>0</v>
      </c>
      <c r="F30" s="84"/>
      <c r="G30" s="61"/>
      <c r="H30" s="142" t="s">
        <v>34</v>
      </c>
      <c r="I30" s="142"/>
      <c r="J30" s="142"/>
      <c r="K30" s="142"/>
      <c r="L30" s="61"/>
      <c r="M30" s="61" t="s">
        <v>95</v>
      </c>
      <c r="N30" s="61"/>
      <c r="O30" s="84">
        <f>E30</f>
        <v>0</v>
      </c>
      <c r="P30" s="91"/>
    </row>
    <row r="31" spans="2:16" ht="15.75" hidden="1" x14ac:dyDescent="0.25">
      <c r="B31" s="74"/>
      <c r="C31" s="77"/>
      <c r="D31" s="14" t="s">
        <v>31</v>
      </c>
      <c r="E31" s="86"/>
      <c r="F31" s="86">
        <f>E30</f>
        <v>0</v>
      </c>
      <c r="H31" s="133"/>
      <c r="I31" s="133"/>
      <c r="J31" s="133"/>
      <c r="K31" s="133"/>
      <c r="M31" s="77"/>
      <c r="N31" s="14" t="s">
        <v>31</v>
      </c>
      <c r="O31" s="86"/>
      <c r="P31" s="92">
        <f>O30</f>
        <v>0</v>
      </c>
    </row>
    <row r="32" spans="2:16" ht="15.75" hidden="1" x14ac:dyDescent="0.25">
      <c r="B32" s="74"/>
      <c r="C32" s="77"/>
      <c r="D32" s="73"/>
      <c r="E32" s="86"/>
      <c r="F32" s="86"/>
      <c r="H32" s="77"/>
      <c r="I32" s="77"/>
      <c r="J32" s="86"/>
      <c r="K32" s="86"/>
      <c r="M32" s="77"/>
      <c r="N32" s="73"/>
      <c r="O32" s="86"/>
      <c r="P32" s="92"/>
    </row>
    <row r="33" spans="2:16" ht="15.75" hidden="1" x14ac:dyDescent="0.25">
      <c r="B33" s="75"/>
      <c r="C33" s="141" t="s">
        <v>101</v>
      </c>
      <c r="D33" s="141"/>
      <c r="E33" s="89"/>
      <c r="F33" s="89"/>
      <c r="G33" s="76"/>
      <c r="H33" s="76"/>
      <c r="I33" s="76"/>
      <c r="J33" s="89"/>
      <c r="K33" s="89"/>
      <c r="L33" s="76"/>
      <c r="M33" s="141" t="s">
        <v>101</v>
      </c>
      <c r="N33" s="141"/>
      <c r="O33" s="89"/>
      <c r="P33" s="90"/>
    </row>
    <row r="34" spans="2:16" ht="15.75" hidden="1" x14ac:dyDescent="0.25">
      <c r="B34" s="80"/>
      <c r="E34" s="34"/>
      <c r="F34" s="34"/>
      <c r="H34" s="73"/>
      <c r="I34" s="73"/>
      <c r="J34" s="34"/>
      <c r="K34" s="34"/>
      <c r="N34" s="73"/>
      <c r="O34" s="34"/>
      <c r="P34" s="34"/>
    </row>
    <row r="35" spans="2:16" hidden="1" x14ac:dyDescent="0.2">
      <c r="E35" s="34"/>
      <c r="F35" s="34"/>
      <c r="J35" s="34"/>
      <c r="K35" s="34"/>
      <c r="O35" s="34"/>
      <c r="P35" s="34"/>
    </row>
    <row r="36" spans="2:16" ht="15.75" hidden="1" x14ac:dyDescent="0.25">
      <c r="B36" s="60" t="str">
        <f>IFERROR(IF(EOMONTH(B34,1)&gt;Questionnaire!$I$4,"  ",EOMONTH(B30,1)),"  ")</f>
        <v xml:space="preserve">  </v>
      </c>
      <c r="C36" s="61" t="s">
        <v>32</v>
      </c>
      <c r="D36" s="61"/>
      <c r="E36" s="84">
        <f>IFERROR(-VLOOKUP(B36,Calculations!$G$10:$N$448,8,FALSE),0)</f>
        <v>0</v>
      </c>
      <c r="F36" s="84"/>
      <c r="G36" s="61"/>
      <c r="H36" s="61" t="s">
        <v>92</v>
      </c>
      <c r="I36" s="61"/>
      <c r="J36" s="84">
        <f>K38</f>
        <v>0</v>
      </c>
      <c r="K36" s="84"/>
      <c r="L36" s="61"/>
      <c r="M36" s="61" t="s">
        <v>92</v>
      </c>
      <c r="N36" s="68"/>
      <c r="O36" s="84">
        <f>J36</f>
        <v>0</v>
      </c>
      <c r="P36" s="91"/>
    </row>
    <row r="37" spans="2:16" hidden="1" x14ac:dyDescent="0.2">
      <c r="B37" s="93"/>
      <c r="C37" s="14" t="s">
        <v>33</v>
      </c>
      <c r="E37" s="86" t="str">
        <f>IFERROR(VLOOKUP(B36,Calculations!$G$10:$M$448,7,FALSE),0)</f>
        <v xml:space="preserve">  </v>
      </c>
      <c r="F37" s="86"/>
      <c r="H37" s="14" t="s">
        <v>35</v>
      </c>
      <c r="J37" s="86" t="str">
        <f>K39</f>
        <v xml:space="preserve">  </v>
      </c>
      <c r="K37" s="86"/>
      <c r="M37" s="14" t="s">
        <v>94</v>
      </c>
      <c r="N37" s="73"/>
      <c r="O37" s="86" t="str">
        <f>J37</f>
        <v xml:space="preserve">  </v>
      </c>
      <c r="P37" s="92"/>
    </row>
    <row r="38" spans="2:16" hidden="1" x14ac:dyDescent="0.2">
      <c r="B38" s="93"/>
      <c r="C38" s="73"/>
      <c r="D38" s="14" t="s">
        <v>31</v>
      </c>
      <c r="E38" s="86"/>
      <c r="F38" s="86">
        <f>IFERROR(E36+E37,0)</f>
        <v>0</v>
      </c>
      <c r="H38" s="73"/>
      <c r="I38" s="14" t="s">
        <v>32</v>
      </c>
      <c r="J38" s="86"/>
      <c r="K38" s="86">
        <f>E36</f>
        <v>0</v>
      </c>
      <c r="M38" s="72"/>
      <c r="N38" s="14" t="s">
        <v>31</v>
      </c>
      <c r="O38" s="86"/>
      <c r="P38" s="92">
        <f>F38</f>
        <v>0</v>
      </c>
    </row>
    <row r="39" spans="2:16" ht="15.75" hidden="1" x14ac:dyDescent="0.25">
      <c r="B39" s="74"/>
      <c r="C39" s="73"/>
      <c r="E39" s="86"/>
      <c r="F39" s="86"/>
      <c r="H39" s="73"/>
      <c r="I39" s="14" t="s">
        <v>33</v>
      </c>
      <c r="J39" s="86"/>
      <c r="K39" s="86" t="str">
        <f>E37</f>
        <v xml:space="preserve">  </v>
      </c>
      <c r="M39" s="72"/>
      <c r="N39" s="73"/>
      <c r="O39" s="86"/>
      <c r="P39" s="92"/>
    </row>
    <row r="40" spans="2:16" ht="15.75" hidden="1" x14ac:dyDescent="0.25">
      <c r="B40" s="74"/>
      <c r="C40" s="73"/>
      <c r="E40" s="86"/>
      <c r="F40" s="86"/>
      <c r="H40" s="73"/>
      <c r="J40" s="86"/>
      <c r="K40" s="86"/>
      <c r="M40" s="72"/>
      <c r="N40" s="73"/>
      <c r="O40" s="86"/>
      <c r="P40" s="92"/>
    </row>
    <row r="41" spans="2:16" ht="15.75" hidden="1" x14ac:dyDescent="0.25">
      <c r="B41" s="70" t="str">
        <f>B36</f>
        <v xml:space="preserve">  </v>
      </c>
      <c r="C41" s="133" t="s">
        <v>34</v>
      </c>
      <c r="D41" s="133"/>
      <c r="E41" s="133"/>
      <c r="F41" s="133"/>
      <c r="H41" s="61" t="s">
        <v>99</v>
      </c>
      <c r="J41" s="86" t="str">
        <f>IFERROR(VLOOKUP(B41,Calculations!$Z$10:$AB$448,3,FALSE),0)</f>
        <v xml:space="preserve">  </v>
      </c>
      <c r="K41" s="86"/>
      <c r="M41" s="14" t="s">
        <v>93</v>
      </c>
      <c r="O41" s="86" t="str">
        <f>J41</f>
        <v xml:space="preserve">  </v>
      </c>
      <c r="P41" s="92"/>
    </row>
    <row r="42" spans="2:16" ht="15.75" hidden="1" x14ac:dyDescent="0.25">
      <c r="B42" s="74"/>
      <c r="C42" s="133"/>
      <c r="D42" s="133"/>
      <c r="E42" s="133"/>
      <c r="F42" s="133"/>
      <c r="H42" s="77"/>
      <c r="I42" s="14" t="s">
        <v>91</v>
      </c>
      <c r="J42" s="86"/>
      <c r="K42" s="86" t="str">
        <f>J41</f>
        <v xml:space="preserve">  </v>
      </c>
      <c r="M42" s="77"/>
      <c r="N42" s="14" t="s">
        <v>91</v>
      </c>
      <c r="O42" s="86"/>
      <c r="P42" s="92" t="str">
        <f>O41</f>
        <v xml:space="preserve">  </v>
      </c>
    </row>
    <row r="43" spans="2:16" ht="15.75" hidden="1" x14ac:dyDescent="0.25">
      <c r="B43" s="74"/>
      <c r="C43" s="133"/>
      <c r="D43" s="133"/>
      <c r="E43" s="133"/>
      <c r="F43" s="133"/>
      <c r="H43" s="77"/>
      <c r="J43" s="86"/>
      <c r="K43" s="86"/>
      <c r="M43" s="77"/>
      <c r="O43" s="86"/>
      <c r="P43" s="92"/>
    </row>
    <row r="44" spans="2:16" ht="15.75" hidden="1" x14ac:dyDescent="0.25">
      <c r="B44" s="74"/>
      <c r="C44" s="81"/>
      <c r="D44" s="81"/>
      <c r="E44" s="81"/>
      <c r="F44" s="81"/>
      <c r="H44" s="77"/>
      <c r="J44" s="86"/>
      <c r="K44" s="86"/>
      <c r="M44" s="77"/>
      <c r="O44" s="86"/>
      <c r="P44" s="92"/>
    </row>
    <row r="45" spans="2:16" ht="15.75" hidden="1" x14ac:dyDescent="0.25">
      <c r="B45" s="70" t="str">
        <f>B41</f>
        <v xml:space="preserve">  </v>
      </c>
      <c r="C45" s="61" t="s">
        <v>98</v>
      </c>
      <c r="E45" s="86" t="str">
        <f>IFERROR(VLOOKUP(B45,Calculations!$G$10:$W$448,17,FALSE),0)</f>
        <v xml:space="preserve">  </v>
      </c>
      <c r="F45" s="86"/>
      <c r="H45" s="133" t="s">
        <v>34</v>
      </c>
      <c r="I45" s="133"/>
      <c r="J45" s="133"/>
      <c r="K45" s="133"/>
      <c r="M45" s="14" t="s">
        <v>95</v>
      </c>
      <c r="O45" s="86" t="str">
        <f>E45</f>
        <v xml:space="preserve">  </v>
      </c>
      <c r="P45" s="92"/>
    </row>
    <row r="46" spans="2:16" ht="15.75" hidden="1" x14ac:dyDescent="0.25">
      <c r="B46" s="75"/>
      <c r="C46" s="82"/>
      <c r="D46" s="76" t="s">
        <v>31</v>
      </c>
      <c r="E46" s="89"/>
      <c r="F46" s="89" t="str">
        <f>E45</f>
        <v xml:space="preserve">  </v>
      </c>
      <c r="G46" s="76"/>
      <c r="H46" s="134"/>
      <c r="I46" s="134"/>
      <c r="J46" s="134"/>
      <c r="K46" s="134"/>
      <c r="L46" s="76"/>
      <c r="M46" s="82"/>
      <c r="N46" s="76" t="s">
        <v>31</v>
      </c>
      <c r="O46" s="89"/>
      <c r="P46" s="90" t="str">
        <f>O45</f>
        <v xml:space="preserve">  </v>
      </c>
    </row>
    <row r="47" spans="2:16" ht="15.75" hidden="1" x14ac:dyDescent="0.25">
      <c r="B47" s="60" t="str">
        <f>IFERROR(IF(EOMONTH(B45,1)&gt;Questionnaire!$I$4,"  ",EOMONTH(B45,1)),"  ")</f>
        <v xml:space="preserve">  </v>
      </c>
      <c r="C47" s="61" t="s">
        <v>32</v>
      </c>
      <c r="D47" s="61"/>
      <c r="E47" s="84">
        <f>IFERROR(-VLOOKUP(B47,Calculations!$G$10:$N$448,8,FALSE),0)</f>
        <v>0</v>
      </c>
      <c r="F47" s="84"/>
      <c r="G47" s="61"/>
      <c r="H47" s="61" t="s">
        <v>92</v>
      </c>
      <c r="I47" s="61"/>
      <c r="J47" s="84">
        <f>K49</f>
        <v>0</v>
      </c>
      <c r="K47" s="84"/>
      <c r="L47" s="61"/>
      <c r="M47" s="61" t="s">
        <v>92</v>
      </c>
      <c r="N47" s="68"/>
      <c r="O47" s="84">
        <f>J47</f>
        <v>0</v>
      </c>
      <c r="P47" s="91"/>
    </row>
    <row r="48" spans="2:16" ht="15.75" hidden="1" x14ac:dyDescent="0.25">
      <c r="B48" s="74"/>
      <c r="C48" s="14" t="s">
        <v>33</v>
      </c>
      <c r="E48" s="86" t="str">
        <f>IFERROR(VLOOKUP(B47,Calculations!$G$10:$M$448,7,FALSE),0)</f>
        <v xml:space="preserve">  </v>
      </c>
      <c r="F48" s="86"/>
      <c r="H48" s="14" t="s">
        <v>35</v>
      </c>
      <c r="J48" s="86" t="str">
        <f>K50</f>
        <v xml:space="preserve">  </v>
      </c>
      <c r="K48" s="86"/>
      <c r="M48" s="14" t="s">
        <v>94</v>
      </c>
      <c r="N48" s="73"/>
      <c r="O48" s="86" t="str">
        <f>J48</f>
        <v xml:space="preserve">  </v>
      </c>
      <c r="P48" s="92"/>
    </row>
    <row r="49" spans="2:16" ht="15.75" hidden="1" x14ac:dyDescent="0.25">
      <c r="B49" s="74"/>
      <c r="C49" s="73"/>
      <c r="D49" s="14" t="s">
        <v>31</v>
      </c>
      <c r="E49" s="86"/>
      <c r="F49" s="86">
        <f>IFERROR(E47+E48,0)</f>
        <v>0</v>
      </c>
      <c r="H49" s="73"/>
      <c r="I49" s="14" t="s">
        <v>32</v>
      </c>
      <c r="J49" s="86"/>
      <c r="K49" s="86">
        <f>E47</f>
        <v>0</v>
      </c>
      <c r="M49" s="72"/>
      <c r="N49" s="14" t="s">
        <v>31</v>
      </c>
      <c r="O49" s="86"/>
      <c r="P49" s="92">
        <f>F49</f>
        <v>0</v>
      </c>
    </row>
    <row r="50" spans="2:16" ht="15.75" hidden="1" x14ac:dyDescent="0.25">
      <c r="B50" s="74"/>
      <c r="C50" s="73"/>
      <c r="E50" s="86"/>
      <c r="F50" s="86"/>
      <c r="H50" s="73"/>
      <c r="I50" s="14" t="s">
        <v>33</v>
      </c>
      <c r="J50" s="86"/>
      <c r="K50" s="86" t="str">
        <f>E48</f>
        <v xml:space="preserve">  </v>
      </c>
      <c r="M50" s="72"/>
      <c r="N50" s="73"/>
      <c r="O50" s="86"/>
      <c r="P50" s="92"/>
    </row>
    <row r="51" spans="2:16" ht="15.75" hidden="1" x14ac:dyDescent="0.25">
      <c r="B51" s="74"/>
      <c r="C51" s="73"/>
      <c r="E51" s="86"/>
      <c r="F51" s="86"/>
      <c r="H51" s="73"/>
      <c r="J51" s="86"/>
      <c r="K51" s="86"/>
      <c r="M51" s="72"/>
      <c r="N51" s="73"/>
      <c r="O51" s="86"/>
      <c r="P51" s="92"/>
    </row>
    <row r="52" spans="2:16" ht="15.75" hidden="1" x14ac:dyDescent="0.25">
      <c r="B52" s="70" t="str">
        <f>B47</f>
        <v xml:space="preserve">  </v>
      </c>
      <c r="C52" s="133" t="s">
        <v>34</v>
      </c>
      <c r="D52" s="133"/>
      <c r="E52" s="133"/>
      <c r="F52" s="133"/>
      <c r="H52" s="61" t="s">
        <v>99</v>
      </c>
      <c r="J52" s="86" t="str">
        <f>IFERROR(VLOOKUP(B52,Calculations!$Z$10:$AB$448,3,FALSE),0)</f>
        <v xml:space="preserve">  </v>
      </c>
      <c r="K52" s="86"/>
      <c r="M52" s="14" t="s">
        <v>93</v>
      </c>
      <c r="O52" s="86" t="str">
        <f>J52</f>
        <v xml:space="preserve">  </v>
      </c>
      <c r="P52" s="92"/>
    </row>
    <row r="53" spans="2:16" ht="15.75" hidden="1" x14ac:dyDescent="0.25">
      <c r="B53" s="74"/>
      <c r="C53" s="133"/>
      <c r="D53" s="133"/>
      <c r="E53" s="133"/>
      <c r="F53" s="133"/>
      <c r="H53" s="77"/>
      <c r="I53" s="14" t="s">
        <v>91</v>
      </c>
      <c r="J53" s="86"/>
      <c r="K53" s="86" t="str">
        <f>J52</f>
        <v xml:space="preserve">  </v>
      </c>
      <c r="M53" s="77"/>
      <c r="N53" s="14" t="s">
        <v>91</v>
      </c>
      <c r="O53" s="86"/>
      <c r="P53" s="92" t="str">
        <f>O52</f>
        <v xml:space="preserve">  </v>
      </c>
    </row>
    <row r="54" spans="2:16" ht="15.75" hidden="1" x14ac:dyDescent="0.25">
      <c r="B54" s="74"/>
      <c r="C54" s="133"/>
      <c r="D54" s="133"/>
      <c r="E54" s="133"/>
      <c r="F54" s="133"/>
      <c r="H54" s="77"/>
      <c r="J54" s="86"/>
      <c r="K54" s="86"/>
      <c r="M54" s="77"/>
      <c r="O54" s="86"/>
      <c r="P54" s="92"/>
    </row>
    <row r="55" spans="2:16" ht="15.75" hidden="1" x14ac:dyDescent="0.25">
      <c r="B55" s="74"/>
      <c r="C55" s="81"/>
      <c r="D55" s="81"/>
      <c r="E55" s="81"/>
      <c r="F55" s="81"/>
      <c r="H55" s="77"/>
      <c r="J55" s="86"/>
      <c r="K55" s="86"/>
      <c r="M55" s="77"/>
      <c r="O55" s="86"/>
      <c r="P55" s="92"/>
    </row>
    <row r="56" spans="2:16" ht="15.75" hidden="1" x14ac:dyDescent="0.25">
      <c r="B56" s="70" t="str">
        <f>B52</f>
        <v xml:space="preserve">  </v>
      </c>
      <c r="C56" s="61" t="s">
        <v>98</v>
      </c>
      <c r="E56" s="86" t="str">
        <f>IFERROR(VLOOKUP(B56,Calculations!$G$10:$W$448,17,FALSE),0)</f>
        <v xml:space="preserve">  </v>
      </c>
      <c r="F56" s="86"/>
      <c r="H56" s="133" t="s">
        <v>34</v>
      </c>
      <c r="I56" s="133"/>
      <c r="J56" s="133"/>
      <c r="K56" s="133"/>
      <c r="M56" s="14" t="s">
        <v>95</v>
      </c>
      <c r="O56" s="86" t="str">
        <f>E56</f>
        <v xml:space="preserve">  </v>
      </c>
      <c r="P56" s="92"/>
    </row>
    <row r="57" spans="2:16" ht="15.75" hidden="1" x14ac:dyDescent="0.25">
      <c r="B57" s="75"/>
      <c r="C57" s="82"/>
      <c r="D57" s="76" t="s">
        <v>31</v>
      </c>
      <c r="E57" s="89"/>
      <c r="F57" s="89" t="str">
        <f>E56</f>
        <v xml:space="preserve">  </v>
      </c>
      <c r="G57" s="76"/>
      <c r="H57" s="134"/>
      <c r="I57" s="134"/>
      <c r="J57" s="134"/>
      <c r="K57" s="134"/>
      <c r="L57" s="76"/>
      <c r="M57" s="82"/>
      <c r="N57" s="76" t="s">
        <v>31</v>
      </c>
      <c r="O57" s="89"/>
      <c r="P57" s="90" t="str">
        <f>O56</f>
        <v xml:space="preserve">  </v>
      </c>
    </row>
    <row r="58" spans="2:16" ht="15.75" hidden="1" x14ac:dyDescent="0.25">
      <c r="B58" s="60" t="str">
        <f>IFERROR(IF(EOMONTH(B56,1)&gt;Questionnaire!$I$4,"  ",EOMONTH(B56,1)),"  ")</f>
        <v xml:space="preserve">  </v>
      </c>
      <c r="C58" s="61" t="s">
        <v>32</v>
      </c>
      <c r="D58" s="61"/>
      <c r="E58" s="84">
        <f>IFERROR(-VLOOKUP(B58,Calculations!$G$10:$N$448,8,FALSE),0)</f>
        <v>0</v>
      </c>
      <c r="F58" s="84"/>
      <c r="G58" s="61"/>
      <c r="H58" s="61" t="s">
        <v>92</v>
      </c>
      <c r="I58" s="61"/>
      <c r="J58" s="84">
        <f>K60</f>
        <v>0</v>
      </c>
      <c r="K58" s="84"/>
      <c r="L58" s="61"/>
      <c r="M58" s="61" t="s">
        <v>92</v>
      </c>
      <c r="N58" s="68"/>
      <c r="O58" s="84">
        <f>J58</f>
        <v>0</v>
      </c>
      <c r="P58" s="91"/>
    </row>
    <row r="59" spans="2:16" ht="15.75" hidden="1" x14ac:dyDescent="0.25">
      <c r="B59" s="74"/>
      <c r="C59" s="14" t="s">
        <v>33</v>
      </c>
      <c r="E59" s="86" t="str">
        <f>IFERROR(VLOOKUP(B58,Calculations!$G$10:$M$448,7,FALSE),0)</f>
        <v xml:space="preserve">  </v>
      </c>
      <c r="F59" s="86"/>
      <c r="H59" s="14" t="s">
        <v>35</v>
      </c>
      <c r="J59" s="86" t="str">
        <f>K61</f>
        <v xml:space="preserve">  </v>
      </c>
      <c r="K59" s="86"/>
      <c r="M59" s="14" t="s">
        <v>94</v>
      </c>
      <c r="N59" s="73"/>
      <c r="O59" s="86" t="str">
        <f>J59</f>
        <v xml:space="preserve">  </v>
      </c>
      <c r="P59" s="92"/>
    </row>
    <row r="60" spans="2:16" ht="15.75" hidden="1" x14ac:dyDescent="0.25">
      <c r="B60" s="74"/>
      <c r="C60" s="73"/>
      <c r="D60" s="14" t="s">
        <v>31</v>
      </c>
      <c r="E60" s="86"/>
      <c r="F60" s="86">
        <f>IFERROR(E58+E59,0)</f>
        <v>0</v>
      </c>
      <c r="H60" s="73"/>
      <c r="I60" s="14" t="s">
        <v>32</v>
      </c>
      <c r="J60" s="86"/>
      <c r="K60" s="86">
        <f>E58</f>
        <v>0</v>
      </c>
      <c r="M60" s="72"/>
      <c r="N60" s="14" t="s">
        <v>31</v>
      </c>
      <c r="O60" s="86"/>
      <c r="P60" s="92">
        <f>F60</f>
        <v>0</v>
      </c>
    </row>
    <row r="61" spans="2:16" ht="15.75" hidden="1" x14ac:dyDescent="0.25">
      <c r="B61" s="74"/>
      <c r="C61" s="73"/>
      <c r="E61" s="86"/>
      <c r="F61" s="86"/>
      <c r="H61" s="73"/>
      <c r="I61" s="14" t="s">
        <v>33</v>
      </c>
      <c r="J61" s="86"/>
      <c r="K61" s="86" t="str">
        <f>E59</f>
        <v xml:space="preserve">  </v>
      </c>
      <c r="M61" s="72"/>
      <c r="N61" s="73"/>
      <c r="O61" s="86"/>
      <c r="P61" s="92"/>
    </row>
    <row r="62" spans="2:16" ht="15.75" hidden="1" x14ac:dyDescent="0.25">
      <c r="B62" s="74"/>
      <c r="C62" s="73"/>
      <c r="E62" s="86"/>
      <c r="F62" s="86"/>
      <c r="H62" s="73"/>
      <c r="J62" s="86"/>
      <c r="K62" s="86"/>
      <c r="M62" s="72"/>
      <c r="N62" s="73"/>
      <c r="O62" s="86"/>
      <c r="P62" s="92"/>
    </row>
    <row r="63" spans="2:16" ht="15.75" hidden="1" x14ac:dyDescent="0.25">
      <c r="B63" s="70" t="str">
        <f>B58</f>
        <v xml:space="preserve">  </v>
      </c>
      <c r="C63" s="133" t="s">
        <v>34</v>
      </c>
      <c r="D63" s="133"/>
      <c r="E63" s="133"/>
      <c r="F63" s="133"/>
      <c r="H63" s="61" t="s">
        <v>99</v>
      </c>
      <c r="J63" s="86" t="str">
        <f>IFERROR(VLOOKUP(B63,Calculations!$Z$10:$AB$448,3,FALSE),0)</f>
        <v xml:space="preserve">  </v>
      </c>
      <c r="K63" s="86"/>
      <c r="M63" s="14" t="s">
        <v>93</v>
      </c>
      <c r="O63" s="86" t="str">
        <f>J63</f>
        <v xml:space="preserve">  </v>
      </c>
      <c r="P63" s="92"/>
    </row>
    <row r="64" spans="2:16" ht="15.75" hidden="1" x14ac:dyDescent="0.25">
      <c r="B64" s="74"/>
      <c r="C64" s="133"/>
      <c r="D64" s="133"/>
      <c r="E64" s="133"/>
      <c r="F64" s="133"/>
      <c r="H64" s="77"/>
      <c r="I64" s="14" t="s">
        <v>91</v>
      </c>
      <c r="J64" s="86"/>
      <c r="K64" s="86" t="str">
        <f>J63</f>
        <v xml:space="preserve">  </v>
      </c>
      <c r="M64" s="77"/>
      <c r="N64" s="14" t="s">
        <v>91</v>
      </c>
      <c r="O64" s="86"/>
      <c r="P64" s="92" t="str">
        <f>O63</f>
        <v xml:space="preserve">  </v>
      </c>
    </row>
    <row r="65" spans="2:17" ht="15.75" hidden="1" x14ac:dyDescent="0.25">
      <c r="B65" s="74"/>
      <c r="C65" s="133"/>
      <c r="D65" s="133"/>
      <c r="E65" s="133"/>
      <c r="F65" s="133"/>
      <c r="H65" s="77"/>
      <c r="J65" s="86"/>
      <c r="K65" s="86"/>
      <c r="M65" s="77"/>
      <c r="O65" s="86"/>
      <c r="P65" s="92"/>
    </row>
    <row r="66" spans="2:17" ht="15.75" hidden="1" x14ac:dyDescent="0.25">
      <c r="B66" s="74"/>
      <c r="C66" s="81"/>
      <c r="D66" s="81"/>
      <c r="E66" s="81"/>
      <c r="F66" s="81"/>
      <c r="H66" s="77"/>
      <c r="J66" s="86"/>
      <c r="K66" s="86"/>
      <c r="M66" s="77"/>
      <c r="O66" s="86"/>
      <c r="P66" s="92"/>
    </row>
    <row r="67" spans="2:17" ht="15.75" hidden="1" x14ac:dyDescent="0.25">
      <c r="B67" s="70" t="str">
        <f>B63</f>
        <v xml:space="preserve">  </v>
      </c>
      <c r="C67" s="61" t="s">
        <v>98</v>
      </c>
      <c r="E67" s="86" t="str">
        <f>IFERROR(VLOOKUP(B67,Calculations!$G$10:$W$448,17,FALSE),0)</f>
        <v xml:space="preserve">  </v>
      </c>
      <c r="F67" s="86"/>
      <c r="H67" s="133" t="s">
        <v>34</v>
      </c>
      <c r="I67" s="133"/>
      <c r="J67" s="133"/>
      <c r="K67" s="133"/>
      <c r="M67" s="14" t="s">
        <v>95</v>
      </c>
      <c r="O67" s="86" t="str">
        <f>E67</f>
        <v xml:space="preserve">  </v>
      </c>
      <c r="P67" s="92"/>
    </row>
    <row r="68" spans="2:17" ht="15.75" hidden="1" x14ac:dyDescent="0.25">
      <c r="B68" s="75"/>
      <c r="C68" s="82"/>
      <c r="D68" s="76" t="s">
        <v>31</v>
      </c>
      <c r="E68" s="89"/>
      <c r="F68" s="89" t="str">
        <f>E67</f>
        <v xml:space="preserve">  </v>
      </c>
      <c r="G68" s="76"/>
      <c r="H68" s="134"/>
      <c r="I68" s="134"/>
      <c r="J68" s="134"/>
      <c r="K68" s="134"/>
      <c r="L68" s="76"/>
      <c r="M68" s="82"/>
      <c r="N68" s="76" t="s">
        <v>31</v>
      </c>
      <c r="O68" s="89"/>
      <c r="P68" s="90" t="str">
        <f>O67</f>
        <v xml:space="preserve">  </v>
      </c>
    </row>
    <row r="69" spans="2:17" ht="15.75" hidden="1" x14ac:dyDescent="0.25">
      <c r="B69" s="60" t="str">
        <f>IFERROR(IF(EOMONTH(B67,1)&gt;Questionnaire!$I$4,"  ",EOMONTH(B67,1)),"  ")</f>
        <v xml:space="preserve">  </v>
      </c>
      <c r="C69" s="61" t="s">
        <v>32</v>
      </c>
      <c r="D69" s="61"/>
      <c r="E69" s="84">
        <f>IFERROR(-VLOOKUP(B69,Calculations!$G$10:$N$448,8,FALSE),0)</f>
        <v>0</v>
      </c>
      <c r="F69" s="84"/>
      <c r="G69" s="61"/>
      <c r="H69" s="61" t="s">
        <v>92</v>
      </c>
      <c r="I69" s="61"/>
      <c r="J69" s="84">
        <f>K71</f>
        <v>0</v>
      </c>
      <c r="K69" s="84"/>
      <c r="L69" s="61"/>
      <c r="M69" s="61" t="s">
        <v>92</v>
      </c>
      <c r="N69" s="68"/>
      <c r="O69" s="84">
        <f>J69</f>
        <v>0</v>
      </c>
      <c r="P69" s="91"/>
    </row>
    <row r="70" spans="2:17" ht="15.75" hidden="1" x14ac:dyDescent="0.25">
      <c r="B70" s="74"/>
      <c r="C70" s="14" t="s">
        <v>33</v>
      </c>
      <c r="E70" s="86" t="str">
        <f>IFERROR(VLOOKUP(B69,Calculations!$G$10:$M$448,7,FALSE),0)</f>
        <v xml:space="preserve">  </v>
      </c>
      <c r="F70" s="86"/>
      <c r="H70" s="14" t="s">
        <v>35</v>
      </c>
      <c r="J70" s="86" t="str">
        <f>K72</f>
        <v xml:space="preserve">  </v>
      </c>
      <c r="K70" s="86"/>
      <c r="M70" s="14" t="s">
        <v>94</v>
      </c>
      <c r="N70" s="73"/>
      <c r="O70" s="86" t="str">
        <f>J70</f>
        <v xml:space="preserve">  </v>
      </c>
      <c r="P70" s="92"/>
      <c r="Q70" s="94"/>
    </row>
    <row r="71" spans="2:17" ht="15.75" hidden="1" x14ac:dyDescent="0.25">
      <c r="B71" s="74"/>
      <c r="C71" s="73"/>
      <c r="D71" s="14" t="s">
        <v>31</v>
      </c>
      <c r="E71" s="86"/>
      <c r="F71" s="86">
        <f>IFERROR(E69+E70,0)</f>
        <v>0</v>
      </c>
      <c r="H71" s="73"/>
      <c r="I71" s="14" t="s">
        <v>32</v>
      </c>
      <c r="J71" s="86"/>
      <c r="K71" s="86">
        <f>E69</f>
        <v>0</v>
      </c>
      <c r="M71" s="72"/>
      <c r="N71" s="14" t="s">
        <v>31</v>
      </c>
      <c r="O71" s="86"/>
      <c r="P71" s="92">
        <f>F71</f>
        <v>0</v>
      </c>
    </row>
    <row r="72" spans="2:17" ht="15.75" hidden="1" x14ac:dyDescent="0.25">
      <c r="B72" s="74"/>
      <c r="C72" s="73"/>
      <c r="E72" s="86"/>
      <c r="F72" s="86"/>
      <c r="H72" s="73"/>
      <c r="I72" s="14" t="s">
        <v>33</v>
      </c>
      <c r="J72" s="86"/>
      <c r="K72" s="86" t="str">
        <f>E70</f>
        <v xml:space="preserve">  </v>
      </c>
      <c r="M72" s="72"/>
      <c r="N72" s="73"/>
      <c r="O72" s="86"/>
      <c r="P72" s="92"/>
      <c r="Q72" s="86"/>
    </row>
    <row r="73" spans="2:17" ht="15.75" hidden="1" x14ac:dyDescent="0.25">
      <c r="B73" s="74"/>
      <c r="C73" s="73"/>
      <c r="E73" s="86"/>
      <c r="F73" s="86"/>
      <c r="H73" s="73"/>
      <c r="J73" s="86"/>
      <c r="K73" s="86"/>
      <c r="M73" s="72"/>
      <c r="N73" s="73"/>
      <c r="O73" s="86"/>
      <c r="P73" s="92"/>
      <c r="Q73" s="86"/>
    </row>
    <row r="74" spans="2:17" ht="15.75" hidden="1" x14ac:dyDescent="0.25">
      <c r="B74" s="70" t="str">
        <f>B69</f>
        <v xml:space="preserve">  </v>
      </c>
      <c r="C74" s="133" t="s">
        <v>34</v>
      </c>
      <c r="D74" s="133"/>
      <c r="E74" s="133"/>
      <c r="F74" s="133"/>
      <c r="H74" s="61" t="s">
        <v>99</v>
      </c>
      <c r="J74" s="86" t="str">
        <f>IFERROR(VLOOKUP(B74,Calculations!$Z$10:$AB$448,3,FALSE),0)</f>
        <v xml:space="preserve">  </v>
      </c>
      <c r="K74" s="86"/>
      <c r="M74" s="14" t="s">
        <v>93</v>
      </c>
      <c r="O74" s="86" t="str">
        <f>J74</f>
        <v xml:space="preserve">  </v>
      </c>
      <c r="P74" s="92"/>
      <c r="Q74" s="86"/>
    </row>
    <row r="75" spans="2:17" ht="15.75" hidden="1" x14ac:dyDescent="0.25">
      <c r="B75" s="74"/>
      <c r="C75" s="133"/>
      <c r="D75" s="133"/>
      <c r="E75" s="133"/>
      <c r="F75" s="133"/>
      <c r="H75" s="77"/>
      <c r="I75" s="14" t="s">
        <v>91</v>
      </c>
      <c r="J75" s="86"/>
      <c r="K75" s="86" t="str">
        <f>J74</f>
        <v xml:space="preserve">  </v>
      </c>
      <c r="M75" s="77"/>
      <c r="N75" s="14" t="s">
        <v>91</v>
      </c>
      <c r="O75" s="86"/>
      <c r="P75" s="92" t="str">
        <f>O74</f>
        <v xml:space="preserve">  </v>
      </c>
      <c r="Q75" s="86"/>
    </row>
    <row r="76" spans="2:17" ht="15.75" hidden="1" x14ac:dyDescent="0.25">
      <c r="B76" s="74"/>
      <c r="C76" s="133"/>
      <c r="D76" s="133"/>
      <c r="E76" s="133"/>
      <c r="F76" s="133"/>
      <c r="H76" s="77"/>
      <c r="J76" s="86"/>
      <c r="K76" s="86"/>
      <c r="M76" s="77"/>
      <c r="O76" s="86"/>
      <c r="P76" s="92"/>
      <c r="Q76" s="86"/>
    </row>
    <row r="77" spans="2:17" ht="15.75" hidden="1" x14ac:dyDescent="0.25">
      <c r="B77" s="74"/>
      <c r="C77" s="81"/>
      <c r="D77" s="81"/>
      <c r="E77" s="81"/>
      <c r="F77" s="81"/>
      <c r="H77" s="77"/>
      <c r="J77" s="86"/>
      <c r="K77" s="86"/>
      <c r="M77" s="77"/>
      <c r="O77" s="86"/>
      <c r="P77" s="92"/>
      <c r="Q77" s="86"/>
    </row>
    <row r="78" spans="2:17" ht="15.75" hidden="1" x14ac:dyDescent="0.25">
      <c r="B78" s="70" t="str">
        <f>B74</f>
        <v xml:space="preserve">  </v>
      </c>
      <c r="C78" s="61" t="s">
        <v>98</v>
      </c>
      <c r="E78" s="86" t="str">
        <f>IFERROR(VLOOKUP(B78,Calculations!$G$10:$W$448,17,FALSE),0)</f>
        <v xml:space="preserve">  </v>
      </c>
      <c r="F78" s="86"/>
      <c r="H78" s="133" t="s">
        <v>34</v>
      </c>
      <c r="I78" s="133"/>
      <c r="J78" s="133"/>
      <c r="K78" s="133"/>
      <c r="M78" s="14" t="s">
        <v>95</v>
      </c>
      <c r="O78" s="86" t="str">
        <f>E78</f>
        <v xml:space="preserve">  </v>
      </c>
      <c r="P78" s="92"/>
      <c r="Q78" s="86"/>
    </row>
    <row r="79" spans="2:17" ht="15.75" hidden="1" x14ac:dyDescent="0.25">
      <c r="B79" s="75"/>
      <c r="C79" s="82"/>
      <c r="D79" s="76" t="s">
        <v>31</v>
      </c>
      <c r="E79" s="89"/>
      <c r="F79" s="89" t="str">
        <f>E78</f>
        <v xml:space="preserve">  </v>
      </c>
      <c r="G79" s="76"/>
      <c r="H79" s="134"/>
      <c r="I79" s="134"/>
      <c r="J79" s="134"/>
      <c r="K79" s="134"/>
      <c r="L79" s="76"/>
      <c r="M79" s="82"/>
      <c r="N79" s="76" t="s">
        <v>31</v>
      </c>
      <c r="O79" s="89"/>
      <c r="P79" s="90" t="str">
        <f>O78</f>
        <v xml:space="preserve">  </v>
      </c>
      <c r="Q79" s="86"/>
    </row>
    <row r="80" spans="2:17" ht="15.75" hidden="1" x14ac:dyDescent="0.25">
      <c r="B80" s="60" t="str">
        <f>IFERROR(IF(EOMONTH(B78,1)&gt;Questionnaire!$I$4,"  ",EOMONTH(B78,1)),"  ")</f>
        <v xml:space="preserve">  </v>
      </c>
      <c r="C80" s="61" t="s">
        <v>32</v>
      </c>
      <c r="D80" s="61"/>
      <c r="E80" s="84">
        <f>IFERROR(-VLOOKUP(B80,Calculations!$G$10:$N$448,8,FALSE),0)</f>
        <v>0</v>
      </c>
      <c r="F80" s="84"/>
      <c r="G80" s="61"/>
      <c r="H80" s="61" t="s">
        <v>92</v>
      </c>
      <c r="I80" s="61"/>
      <c r="J80" s="84">
        <f>K82</f>
        <v>0</v>
      </c>
      <c r="K80" s="84"/>
      <c r="L80" s="61"/>
      <c r="M80" s="61" t="s">
        <v>92</v>
      </c>
      <c r="N80" s="68"/>
      <c r="O80" s="84">
        <f>J80</f>
        <v>0</v>
      </c>
      <c r="P80" s="91"/>
      <c r="Q80" s="86"/>
    </row>
    <row r="81" spans="2:17" ht="15.75" hidden="1" x14ac:dyDescent="0.25">
      <c r="B81" s="74"/>
      <c r="C81" s="14" t="s">
        <v>33</v>
      </c>
      <c r="E81" s="86" t="str">
        <f>IFERROR(VLOOKUP(B80,Calculations!$G$10:$M$448,7,FALSE),0)</f>
        <v xml:space="preserve">  </v>
      </c>
      <c r="F81" s="86"/>
      <c r="H81" s="14" t="s">
        <v>35</v>
      </c>
      <c r="J81" s="86" t="str">
        <f>K83</f>
        <v xml:space="preserve">  </v>
      </c>
      <c r="K81" s="86"/>
      <c r="M81" s="14" t="s">
        <v>94</v>
      </c>
      <c r="N81" s="73"/>
      <c r="O81" s="86" t="str">
        <f>J81</f>
        <v xml:space="preserve">  </v>
      </c>
      <c r="P81" s="92"/>
      <c r="Q81" s="86"/>
    </row>
    <row r="82" spans="2:17" ht="15.75" hidden="1" x14ac:dyDescent="0.25">
      <c r="B82" s="74"/>
      <c r="C82" s="73"/>
      <c r="D82" s="14" t="s">
        <v>31</v>
      </c>
      <c r="E82" s="86"/>
      <c r="F82" s="86">
        <f>IFERROR(E80+E81,0)</f>
        <v>0</v>
      </c>
      <c r="H82" s="73"/>
      <c r="I82" s="14" t="s">
        <v>32</v>
      </c>
      <c r="J82" s="86"/>
      <c r="K82" s="86">
        <f>E80</f>
        <v>0</v>
      </c>
      <c r="M82" s="72"/>
      <c r="N82" s="14" t="s">
        <v>31</v>
      </c>
      <c r="O82" s="86"/>
      <c r="P82" s="92">
        <f>F82</f>
        <v>0</v>
      </c>
      <c r="Q82" s="86"/>
    </row>
    <row r="83" spans="2:17" ht="15.75" hidden="1" x14ac:dyDescent="0.25">
      <c r="B83" s="74"/>
      <c r="C83" s="73"/>
      <c r="E83" s="86"/>
      <c r="F83" s="86"/>
      <c r="H83" s="73"/>
      <c r="I83" s="14" t="s">
        <v>33</v>
      </c>
      <c r="J83" s="86"/>
      <c r="K83" s="86" t="str">
        <f>E81</f>
        <v xml:space="preserve">  </v>
      </c>
      <c r="M83" s="72"/>
      <c r="N83" s="73"/>
      <c r="O83" s="86"/>
      <c r="P83" s="92"/>
      <c r="Q83" s="86"/>
    </row>
    <row r="84" spans="2:17" ht="15.75" hidden="1" x14ac:dyDescent="0.25">
      <c r="B84" s="74"/>
      <c r="C84" s="73"/>
      <c r="E84" s="86"/>
      <c r="F84" s="86"/>
      <c r="H84" s="73"/>
      <c r="J84" s="86"/>
      <c r="K84" s="86"/>
      <c r="M84" s="72"/>
      <c r="N84" s="73"/>
      <c r="O84" s="86"/>
      <c r="P84" s="92"/>
      <c r="Q84" s="86"/>
    </row>
    <row r="85" spans="2:17" ht="15.75" hidden="1" x14ac:dyDescent="0.25">
      <c r="B85" s="70" t="str">
        <f>B80</f>
        <v xml:space="preserve">  </v>
      </c>
      <c r="C85" s="133" t="s">
        <v>34</v>
      </c>
      <c r="D85" s="133"/>
      <c r="E85" s="133"/>
      <c r="F85" s="133"/>
      <c r="H85" s="61" t="s">
        <v>99</v>
      </c>
      <c r="J85" s="86" t="str">
        <f>IFERROR(VLOOKUP(B85,Calculations!$Z$10:$AB$448,3,FALSE),0)</f>
        <v xml:space="preserve">  </v>
      </c>
      <c r="K85" s="86"/>
      <c r="M85" s="14" t="s">
        <v>93</v>
      </c>
      <c r="O85" s="86" t="str">
        <f>J85</f>
        <v xml:space="preserve">  </v>
      </c>
      <c r="P85" s="92"/>
      <c r="Q85" s="86"/>
    </row>
    <row r="86" spans="2:17" ht="15.75" hidden="1" x14ac:dyDescent="0.25">
      <c r="B86" s="74"/>
      <c r="C86" s="133"/>
      <c r="D86" s="133"/>
      <c r="E86" s="133"/>
      <c r="F86" s="133"/>
      <c r="H86" s="77"/>
      <c r="I86" s="14" t="s">
        <v>91</v>
      </c>
      <c r="J86" s="86"/>
      <c r="K86" s="86" t="str">
        <f>J85</f>
        <v xml:space="preserve">  </v>
      </c>
      <c r="M86" s="77"/>
      <c r="N86" s="14" t="s">
        <v>91</v>
      </c>
      <c r="O86" s="86"/>
      <c r="P86" s="92" t="str">
        <f>O85</f>
        <v xml:space="preserve">  </v>
      </c>
      <c r="Q86" s="86"/>
    </row>
    <row r="87" spans="2:17" ht="15.75" hidden="1" x14ac:dyDescent="0.25">
      <c r="B87" s="74"/>
      <c r="C87" s="133"/>
      <c r="D87" s="133"/>
      <c r="E87" s="133"/>
      <c r="F87" s="133"/>
      <c r="H87" s="77"/>
      <c r="J87" s="86"/>
      <c r="K87" s="86"/>
      <c r="M87" s="77"/>
      <c r="O87" s="86"/>
      <c r="P87" s="92"/>
      <c r="Q87" s="86"/>
    </row>
    <row r="88" spans="2:17" ht="15.75" hidden="1" x14ac:dyDescent="0.25">
      <c r="B88" s="74"/>
      <c r="C88" s="81"/>
      <c r="D88" s="81"/>
      <c r="E88" s="81"/>
      <c r="F88" s="81"/>
      <c r="H88" s="77"/>
      <c r="J88" s="86"/>
      <c r="K88" s="86"/>
      <c r="M88" s="77"/>
      <c r="O88" s="86"/>
      <c r="P88" s="92"/>
      <c r="Q88" s="86"/>
    </row>
    <row r="89" spans="2:17" ht="15.75" hidden="1" x14ac:dyDescent="0.25">
      <c r="B89" s="70" t="str">
        <f>B85</f>
        <v xml:space="preserve">  </v>
      </c>
      <c r="C89" s="61" t="s">
        <v>98</v>
      </c>
      <c r="E89" s="86" t="str">
        <f>IFERROR(VLOOKUP(B89,Calculations!$G$10:$W$448,17,FALSE),0)</f>
        <v xml:space="preserve">  </v>
      </c>
      <c r="F89" s="86"/>
      <c r="H89" s="133" t="s">
        <v>34</v>
      </c>
      <c r="I89" s="133"/>
      <c r="J89" s="133"/>
      <c r="K89" s="133"/>
      <c r="M89" s="14" t="s">
        <v>95</v>
      </c>
      <c r="O89" s="86" t="str">
        <f>E89</f>
        <v xml:space="preserve">  </v>
      </c>
      <c r="P89" s="92"/>
      <c r="Q89" s="86"/>
    </row>
    <row r="90" spans="2:17" ht="15.75" hidden="1" x14ac:dyDescent="0.25">
      <c r="B90" s="75"/>
      <c r="C90" s="82"/>
      <c r="D90" s="76" t="s">
        <v>31</v>
      </c>
      <c r="E90" s="89"/>
      <c r="F90" s="89" t="str">
        <f>E89</f>
        <v xml:space="preserve">  </v>
      </c>
      <c r="G90" s="76"/>
      <c r="H90" s="134"/>
      <c r="I90" s="134"/>
      <c r="J90" s="134"/>
      <c r="K90" s="134"/>
      <c r="L90" s="76"/>
      <c r="M90" s="82"/>
      <c r="N90" s="76" t="s">
        <v>31</v>
      </c>
      <c r="O90" s="89"/>
      <c r="P90" s="90" t="str">
        <f>O89</f>
        <v xml:space="preserve">  </v>
      </c>
      <c r="Q90" s="86"/>
    </row>
    <row r="91" spans="2:17" ht="15.75" hidden="1" x14ac:dyDescent="0.25">
      <c r="B91" s="60" t="str">
        <f>IFERROR(IF(EOMONTH(B89,1)&gt;Questionnaire!$I$4,"  ",EOMONTH(B89,1)),"  ")</f>
        <v xml:space="preserve">  </v>
      </c>
      <c r="C91" s="61" t="s">
        <v>32</v>
      </c>
      <c r="D91" s="61"/>
      <c r="E91" s="84">
        <f>IFERROR(-VLOOKUP(B91,Calculations!$G$10:$N$448,8,FALSE),0)</f>
        <v>0</v>
      </c>
      <c r="F91" s="84"/>
      <c r="G91" s="61"/>
      <c r="H91" s="61" t="s">
        <v>92</v>
      </c>
      <c r="I91" s="61"/>
      <c r="J91" s="84">
        <f>K93</f>
        <v>0</v>
      </c>
      <c r="K91" s="84"/>
      <c r="L91" s="61"/>
      <c r="M91" s="61" t="s">
        <v>92</v>
      </c>
      <c r="N91" s="68"/>
      <c r="O91" s="84">
        <f>J91</f>
        <v>0</v>
      </c>
      <c r="P91" s="91"/>
      <c r="Q91" s="86"/>
    </row>
    <row r="92" spans="2:17" ht="15.75" hidden="1" x14ac:dyDescent="0.25">
      <c r="B92" s="74"/>
      <c r="C92" s="14" t="s">
        <v>33</v>
      </c>
      <c r="E92" s="86" t="str">
        <f>IFERROR(VLOOKUP(B91,Calculations!$G$10:$M$448,7,FALSE),0)</f>
        <v xml:space="preserve">  </v>
      </c>
      <c r="F92" s="86"/>
      <c r="H92" s="14" t="s">
        <v>35</v>
      </c>
      <c r="J92" s="86" t="str">
        <f>K94</f>
        <v xml:space="preserve">  </v>
      </c>
      <c r="K92" s="86"/>
      <c r="M92" s="14" t="s">
        <v>94</v>
      </c>
      <c r="N92" s="73"/>
      <c r="O92" s="86" t="str">
        <f>J92</f>
        <v xml:space="preserve">  </v>
      </c>
      <c r="P92" s="92"/>
      <c r="Q92" s="86"/>
    </row>
    <row r="93" spans="2:17" ht="15.75" hidden="1" x14ac:dyDescent="0.25">
      <c r="B93" s="74"/>
      <c r="C93" s="73"/>
      <c r="D93" s="14" t="s">
        <v>31</v>
      </c>
      <c r="E93" s="86"/>
      <c r="F93" s="86">
        <f>IFERROR(E91+E92,0)</f>
        <v>0</v>
      </c>
      <c r="H93" s="73"/>
      <c r="I93" s="14" t="s">
        <v>32</v>
      </c>
      <c r="J93" s="86"/>
      <c r="K93" s="86">
        <f>E91</f>
        <v>0</v>
      </c>
      <c r="M93" s="72"/>
      <c r="N93" s="14" t="s">
        <v>31</v>
      </c>
      <c r="O93" s="86"/>
      <c r="P93" s="92">
        <f>F93</f>
        <v>0</v>
      </c>
      <c r="Q93" s="34"/>
    </row>
    <row r="94" spans="2:17" ht="15.75" hidden="1" x14ac:dyDescent="0.25">
      <c r="B94" s="74"/>
      <c r="C94" s="73"/>
      <c r="E94" s="86"/>
      <c r="F94" s="86"/>
      <c r="H94" s="73"/>
      <c r="I94" s="14" t="s">
        <v>33</v>
      </c>
      <c r="J94" s="86"/>
      <c r="K94" s="86" t="str">
        <f>E92</f>
        <v xml:space="preserve">  </v>
      </c>
      <c r="M94" s="72"/>
      <c r="N94" s="73"/>
      <c r="O94" s="86"/>
      <c r="P94" s="92"/>
      <c r="Q94" s="34"/>
    </row>
    <row r="95" spans="2:17" ht="15.75" hidden="1" x14ac:dyDescent="0.25">
      <c r="B95" s="74"/>
      <c r="C95" s="73"/>
      <c r="E95" s="86"/>
      <c r="F95" s="86"/>
      <c r="H95" s="73"/>
      <c r="J95" s="86"/>
      <c r="K95" s="86"/>
      <c r="M95" s="72"/>
      <c r="N95" s="73"/>
      <c r="O95" s="86"/>
      <c r="P95" s="92"/>
      <c r="Q95" s="34"/>
    </row>
    <row r="96" spans="2:17" ht="15.75" hidden="1" x14ac:dyDescent="0.25">
      <c r="B96" s="70" t="str">
        <f>B91</f>
        <v xml:space="preserve">  </v>
      </c>
      <c r="C96" s="133" t="s">
        <v>34</v>
      </c>
      <c r="D96" s="133"/>
      <c r="E96" s="133"/>
      <c r="F96" s="133"/>
      <c r="H96" s="61" t="s">
        <v>99</v>
      </c>
      <c r="J96" s="86" t="str">
        <f>IFERROR(VLOOKUP(B96,Calculations!$Z$10:$AB$448,3,FALSE),0)</f>
        <v xml:space="preserve">  </v>
      </c>
      <c r="K96" s="86"/>
      <c r="M96" s="14" t="s">
        <v>93</v>
      </c>
      <c r="O96" s="86" t="str">
        <f>J96</f>
        <v xml:space="preserve">  </v>
      </c>
      <c r="P96" s="92"/>
      <c r="Q96" s="34"/>
    </row>
    <row r="97" spans="2:17" ht="15.75" hidden="1" x14ac:dyDescent="0.25">
      <c r="B97" s="74"/>
      <c r="C97" s="133"/>
      <c r="D97" s="133"/>
      <c r="E97" s="133"/>
      <c r="F97" s="133"/>
      <c r="H97" s="77"/>
      <c r="I97" s="14" t="s">
        <v>91</v>
      </c>
      <c r="J97" s="86"/>
      <c r="K97" s="86" t="str">
        <f>J96</f>
        <v xml:space="preserve">  </v>
      </c>
      <c r="M97" s="77"/>
      <c r="N97" s="14" t="s">
        <v>91</v>
      </c>
      <c r="O97" s="86"/>
      <c r="P97" s="92" t="str">
        <f>O96</f>
        <v xml:space="preserve">  </v>
      </c>
      <c r="Q97" s="34"/>
    </row>
    <row r="98" spans="2:17" ht="15.75" hidden="1" x14ac:dyDescent="0.25">
      <c r="B98" s="74"/>
      <c r="C98" s="133"/>
      <c r="D98" s="133"/>
      <c r="E98" s="133"/>
      <c r="F98" s="133"/>
      <c r="H98" s="77"/>
      <c r="J98" s="86"/>
      <c r="K98" s="86"/>
      <c r="M98" s="77"/>
      <c r="O98" s="86"/>
      <c r="P98" s="92"/>
      <c r="Q98" s="34"/>
    </row>
    <row r="99" spans="2:17" ht="15.75" hidden="1" x14ac:dyDescent="0.25">
      <c r="B99" s="74"/>
      <c r="C99" s="81"/>
      <c r="D99" s="81"/>
      <c r="E99" s="81"/>
      <c r="F99" s="81"/>
      <c r="H99" s="77"/>
      <c r="J99" s="86"/>
      <c r="K99" s="86"/>
      <c r="M99" s="77"/>
      <c r="O99" s="86"/>
      <c r="P99" s="92"/>
      <c r="Q99" s="34"/>
    </row>
    <row r="100" spans="2:17" ht="15.75" hidden="1" x14ac:dyDescent="0.25">
      <c r="B100" s="70" t="str">
        <f>B96</f>
        <v xml:space="preserve">  </v>
      </c>
      <c r="C100" s="61" t="s">
        <v>98</v>
      </c>
      <c r="E100" s="86" t="str">
        <f>IFERROR(VLOOKUP(B100,Calculations!$G$10:$W$448,17,FALSE),0)</f>
        <v xml:space="preserve">  </v>
      </c>
      <c r="F100" s="86"/>
      <c r="H100" s="133" t="s">
        <v>34</v>
      </c>
      <c r="I100" s="133"/>
      <c r="J100" s="133"/>
      <c r="K100" s="133"/>
      <c r="M100" s="14" t="s">
        <v>95</v>
      </c>
      <c r="O100" s="86" t="str">
        <f>E100</f>
        <v xml:space="preserve">  </v>
      </c>
      <c r="P100" s="92"/>
      <c r="Q100" s="34"/>
    </row>
    <row r="101" spans="2:17" ht="15.75" hidden="1" x14ac:dyDescent="0.25">
      <c r="B101" s="75"/>
      <c r="C101" s="82"/>
      <c r="D101" s="76" t="s">
        <v>31</v>
      </c>
      <c r="E101" s="89"/>
      <c r="F101" s="89" t="str">
        <f>E100</f>
        <v xml:space="preserve">  </v>
      </c>
      <c r="G101" s="76"/>
      <c r="H101" s="134"/>
      <c r="I101" s="134"/>
      <c r="J101" s="134"/>
      <c r="K101" s="134"/>
      <c r="L101" s="76"/>
      <c r="M101" s="82"/>
      <c r="N101" s="76" t="s">
        <v>31</v>
      </c>
      <c r="O101" s="89"/>
      <c r="P101" s="90" t="str">
        <f>O100</f>
        <v xml:space="preserve">  </v>
      </c>
    </row>
    <row r="102" spans="2:17" ht="15.75" hidden="1" x14ac:dyDescent="0.25">
      <c r="B102" s="60" t="str">
        <f>IFERROR(IF(EOMONTH(B100,1)&gt;Questionnaire!$I$4,"  ",EOMONTH(B100,1)),"  ")</f>
        <v xml:space="preserve">  </v>
      </c>
      <c r="C102" s="61" t="s">
        <v>32</v>
      </c>
      <c r="D102" s="61"/>
      <c r="E102" s="84">
        <f>IFERROR(-VLOOKUP(B102,Calculations!$G$10:$N$448,8,FALSE),0)</f>
        <v>0</v>
      </c>
      <c r="F102" s="84"/>
      <c r="G102" s="61"/>
      <c r="H102" s="61" t="s">
        <v>92</v>
      </c>
      <c r="I102" s="61"/>
      <c r="J102" s="84">
        <f>K104</f>
        <v>0</v>
      </c>
      <c r="K102" s="84"/>
      <c r="L102" s="61"/>
      <c r="M102" s="61" t="s">
        <v>92</v>
      </c>
      <c r="N102" s="68"/>
      <c r="O102" s="84">
        <f>J102</f>
        <v>0</v>
      </c>
      <c r="P102" s="91"/>
    </row>
    <row r="103" spans="2:17" ht="15.75" hidden="1" x14ac:dyDescent="0.25">
      <c r="B103" s="74"/>
      <c r="C103" s="14" t="s">
        <v>33</v>
      </c>
      <c r="E103" s="86" t="str">
        <f>IFERROR(VLOOKUP(B102,Calculations!$G$10:$M$448,7,FALSE),0)</f>
        <v xml:space="preserve">  </v>
      </c>
      <c r="F103" s="86"/>
      <c r="H103" s="14" t="s">
        <v>35</v>
      </c>
      <c r="J103" s="86" t="str">
        <f>K105</f>
        <v xml:space="preserve">  </v>
      </c>
      <c r="K103" s="86"/>
      <c r="M103" s="14" t="s">
        <v>94</v>
      </c>
      <c r="N103" s="73"/>
      <c r="O103" s="86" t="str">
        <f>J103</f>
        <v xml:space="preserve">  </v>
      </c>
      <c r="P103" s="92"/>
    </row>
    <row r="104" spans="2:17" ht="15.75" hidden="1" x14ac:dyDescent="0.25">
      <c r="B104" s="74"/>
      <c r="C104" s="73"/>
      <c r="D104" s="14" t="s">
        <v>31</v>
      </c>
      <c r="E104" s="86"/>
      <c r="F104" s="86">
        <f>IFERROR(E102+E103,0)</f>
        <v>0</v>
      </c>
      <c r="H104" s="73"/>
      <c r="I104" s="14" t="s">
        <v>32</v>
      </c>
      <c r="J104" s="86"/>
      <c r="K104" s="86">
        <f>E102</f>
        <v>0</v>
      </c>
      <c r="M104" s="72"/>
      <c r="N104" s="14" t="s">
        <v>31</v>
      </c>
      <c r="O104" s="86"/>
      <c r="P104" s="92">
        <f>F104</f>
        <v>0</v>
      </c>
    </row>
    <row r="105" spans="2:17" ht="15.75" hidden="1" x14ac:dyDescent="0.25">
      <c r="B105" s="74"/>
      <c r="C105" s="73"/>
      <c r="E105" s="86"/>
      <c r="F105" s="86"/>
      <c r="H105" s="73"/>
      <c r="I105" s="14" t="s">
        <v>33</v>
      </c>
      <c r="J105" s="86"/>
      <c r="K105" s="86" t="str">
        <f>E103</f>
        <v xml:space="preserve">  </v>
      </c>
      <c r="M105" s="72"/>
      <c r="N105" s="73"/>
      <c r="O105" s="86"/>
      <c r="P105" s="92"/>
    </row>
    <row r="106" spans="2:17" ht="15.75" hidden="1" x14ac:dyDescent="0.25">
      <c r="B106" s="74"/>
      <c r="C106" s="73"/>
      <c r="E106" s="86"/>
      <c r="F106" s="86"/>
      <c r="H106" s="73"/>
      <c r="J106" s="86"/>
      <c r="K106" s="86"/>
      <c r="M106" s="72"/>
      <c r="N106" s="73"/>
      <c r="O106" s="86"/>
      <c r="P106" s="92"/>
    </row>
    <row r="107" spans="2:17" ht="15.75" hidden="1" x14ac:dyDescent="0.25">
      <c r="B107" s="70" t="str">
        <f>B102</f>
        <v xml:space="preserve">  </v>
      </c>
      <c r="C107" s="133" t="s">
        <v>34</v>
      </c>
      <c r="D107" s="133"/>
      <c r="E107" s="133"/>
      <c r="F107" s="133"/>
      <c r="H107" s="61" t="s">
        <v>99</v>
      </c>
      <c r="J107" s="86" t="str">
        <f>IFERROR(VLOOKUP(B107,Calculations!$Z$10:$AB$448,3,FALSE),0)</f>
        <v xml:space="preserve">  </v>
      </c>
      <c r="K107" s="86"/>
      <c r="M107" s="14" t="s">
        <v>93</v>
      </c>
      <c r="O107" s="86" t="str">
        <f>J107</f>
        <v xml:space="preserve">  </v>
      </c>
      <c r="P107" s="92"/>
    </row>
    <row r="108" spans="2:17" ht="15.75" hidden="1" x14ac:dyDescent="0.25">
      <c r="B108" s="74"/>
      <c r="C108" s="133"/>
      <c r="D108" s="133"/>
      <c r="E108" s="133"/>
      <c r="F108" s="133"/>
      <c r="H108" s="77"/>
      <c r="I108" s="14" t="s">
        <v>91</v>
      </c>
      <c r="J108" s="86"/>
      <c r="K108" s="86" t="str">
        <f>J107</f>
        <v xml:space="preserve">  </v>
      </c>
      <c r="M108" s="77"/>
      <c r="N108" s="14" t="s">
        <v>91</v>
      </c>
      <c r="O108" s="86"/>
      <c r="P108" s="92" t="str">
        <f>O107</f>
        <v xml:space="preserve">  </v>
      </c>
    </row>
    <row r="109" spans="2:17" ht="15.75" hidden="1" x14ac:dyDescent="0.25">
      <c r="B109" s="74"/>
      <c r="C109" s="133"/>
      <c r="D109" s="133"/>
      <c r="E109" s="133"/>
      <c r="F109" s="133"/>
      <c r="H109" s="77"/>
      <c r="J109" s="86"/>
      <c r="K109" s="86"/>
      <c r="M109" s="77"/>
      <c r="O109" s="86"/>
      <c r="P109" s="92"/>
    </row>
    <row r="110" spans="2:17" ht="15.75" hidden="1" x14ac:dyDescent="0.25">
      <c r="B110" s="74"/>
      <c r="C110" s="81"/>
      <c r="D110" s="81"/>
      <c r="E110" s="81"/>
      <c r="F110" s="81"/>
      <c r="H110" s="77"/>
      <c r="J110" s="86"/>
      <c r="K110" s="86"/>
      <c r="M110" s="77"/>
      <c r="O110" s="86"/>
      <c r="P110" s="92"/>
    </row>
    <row r="111" spans="2:17" ht="15.75" hidden="1" x14ac:dyDescent="0.25">
      <c r="B111" s="70" t="str">
        <f>B107</f>
        <v xml:space="preserve">  </v>
      </c>
      <c r="C111" s="61" t="s">
        <v>98</v>
      </c>
      <c r="E111" s="86" t="str">
        <f>IFERROR(VLOOKUP(B111,Calculations!$G$10:$W$448,17,FALSE),0)</f>
        <v xml:space="preserve">  </v>
      </c>
      <c r="F111" s="86"/>
      <c r="H111" s="133" t="s">
        <v>34</v>
      </c>
      <c r="I111" s="133"/>
      <c r="J111" s="133"/>
      <c r="K111" s="133"/>
      <c r="M111" s="14" t="s">
        <v>95</v>
      </c>
      <c r="O111" s="86" t="str">
        <f>E111</f>
        <v xml:space="preserve">  </v>
      </c>
      <c r="P111" s="92"/>
    </row>
    <row r="112" spans="2:17" ht="15.75" hidden="1" x14ac:dyDescent="0.25">
      <c r="B112" s="75"/>
      <c r="C112" s="82"/>
      <c r="D112" s="76" t="s">
        <v>31</v>
      </c>
      <c r="E112" s="89"/>
      <c r="F112" s="89" t="str">
        <f>E111</f>
        <v xml:space="preserve">  </v>
      </c>
      <c r="G112" s="76"/>
      <c r="H112" s="134"/>
      <c r="I112" s="134"/>
      <c r="J112" s="134"/>
      <c r="K112" s="134"/>
      <c r="L112" s="76"/>
      <c r="M112" s="82"/>
      <c r="N112" s="76" t="s">
        <v>31</v>
      </c>
      <c r="O112" s="89"/>
      <c r="P112" s="90" t="str">
        <f>O111</f>
        <v xml:space="preserve">  </v>
      </c>
    </row>
    <row r="113" spans="2:16" ht="15.75" hidden="1" x14ac:dyDescent="0.25">
      <c r="B113" s="60" t="str">
        <f>IFERROR(IF(EOMONTH(B111,1)&gt;Questionnaire!$I$4,"  ",EOMONTH(B111,1)),"  ")</f>
        <v xml:space="preserve">  </v>
      </c>
      <c r="C113" s="61" t="s">
        <v>32</v>
      </c>
      <c r="D113" s="61"/>
      <c r="E113" s="84">
        <f>IFERROR(-VLOOKUP(B113,Calculations!$G$10:$N$448,8,FALSE),0)</f>
        <v>0</v>
      </c>
      <c r="F113" s="84"/>
      <c r="G113" s="61"/>
      <c r="H113" s="61" t="s">
        <v>92</v>
      </c>
      <c r="I113" s="61"/>
      <c r="J113" s="84">
        <f>K115</f>
        <v>0</v>
      </c>
      <c r="K113" s="84"/>
      <c r="L113" s="61"/>
      <c r="M113" s="61" t="s">
        <v>92</v>
      </c>
      <c r="N113" s="68"/>
      <c r="O113" s="84">
        <f>J113</f>
        <v>0</v>
      </c>
      <c r="P113" s="91"/>
    </row>
    <row r="114" spans="2:16" ht="15.75" hidden="1" x14ac:dyDescent="0.25">
      <c r="B114" s="74"/>
      <c r="C114" s="14" t="s">
        <v>33</v>
      </c>
      <c r="E114" s="86" t="str">
        <f>IFERROR(VLOOKUP(B113,Calculations!$G$10:$M$448,7,FALSE),0)</f>
        <v xml:space="preserve">  </v>
      </c>
      <c r="F114" s="86"/>
      <c r="H114" s="14" t="s">
        <v>35</v>
      </c>
      <c r="J114" s="86" t="str">
        <f>K116</f>
        <v xml:space="preserve">  </v>
      </c>
      <c r="K114" s="86"/>
      <c r="M114" s="14" t="s">
        <v>94</v>
      </c>
      <c r="N114" s="73"/>
      <c r="O114" s="86" t="str">
        <f>J114</f>
        <v xml:space="preserve">  </v>
      </c>
      <c r="P114" s="92"/>
    </row>
    <row r="115" spans="2:16" ht="15.75" hidden="1" x14ac:dyDescent="0.25">
      <c r="B115" s="74"/>
      <c r="C115" s="73"/>
      <c r="D115" s="14" t="s">
        <v>31</v>
      </c>
      <c r="E115" s="86"/>
      <c r="F115" s="86">
        <f>IFERROR(E113+E114,0)</f>
        <v>0</v>
      </c>
      <c r="H115" s="73"/>
      <c r="I115" s="14" t="s">
        <v>32</v>
      </c>
      <c r="J115" s="86"/>
      <c r="K115" s="86">
        <f>E113</f>
        <v>0</v>
      </c>
      <c r="M115" s="72"/>
      <c r="N115" s="14" t="s">
        <v>31</v>
      </c>
      <c r="O115" s="86"/>
      <c r="P115" s="92">
        <f>F115</f>
        <v>0</v>
      </c>
    </row>
    <row r="116" spans="2:16" ht="15.75" hidden="1" x14ac:dyDescent="0.25">
      <c r="B116" s="74"/>
      <c r="C116" s="73"/>
      <c r="E116" s="86"/>
      <c r="F116" s="86"/>
      <c r="H116" s="73"/>
      <c r="I116" s="14" t="s">
        <v>33</v>
      </c>
      <c r="J116" s="86"/>
      <c r="K116" s="86" t="str">
        <f>E114</f>
        <v xml:space="preserve">  </v>
      </c>
      <c r="M116" s="72"/>
      <c r="N116" s="73"/>
      <c r="O116" s="86"/>
      <c r="P116" s="92"/>
    </row>
    <row r="117" spans="2:16" ht="15.75" hidden="1" x14ac:dyDescent="0.25">
      <c r="B117" s="74"/>
      <c r="C117" s="73"/>
      <c r="E117" s="86"/>
      <c r="F117" s="86"/>
      <c r="H117" s="73"/>
      <c r="J117" s="86"/>
      <c r="K117" s="86"/>
      <c r="M117" s="72"/>
      <c r="N117" s="73"/>
      <c r="O117" s="86"/>
      <c r="P117" s="92"/>
    </row>
    <row r="118" spans="2:16" ht="15.75" hidden="1" x14ac:dyDescent="0.25">
      <c r="B118" s="70" t="str">
        <f>B113</f>
        <v xml:space="preserve">  </v>
      </c>
      <c r="C118" s="133" t="s">
        <v>34</v>
      </c>
      <c r="D118" s="133"/>
      <c r="E118" s="133"/>
      <c r="F118" s="133"/>
      <c r="H118" s="61" t="s">
        <v>99</v>
      </c>
      <c r="J118" s="86" t="str">
        <f>IFERROR(VLOOKUP(B118,Calculations!$Z$10:$AB$448,3,FALSE),0)</f>
        <v xml:space="preserve">  </v>
      </c>
      <c r="K118" s="86"/>
      <c r="M118" s="14" t="s">
        <v>93</v>
      </c>
      <c r="O118" s="86" t="str">
        <f>J118</f>
        <v xml:space="preserve">  </v>
      </c>
      <c r="P118" s="92"/>
    </row>
    <row r="119" spans="2:16" ht="15.75" hidden="1" x14ac:dyDescent="0.25">
      <c r="B119" s="74"/>
      <c r="C119" s="133"/>
      <c r="D119" s="133"/>
      <c r="E119" s="133"/>
      <c r="F119" s="133"/>
      <c r="H119" s="77"/>
      <c r="I119" s="14" t="s">
        <v>91</v>
      </c>
      <c r="J119" s="86"/>
      <c r="K119" s="86" t="str">
        <f>J118</f>
        <v xml:space="preserve">  </v>
      </c>
      <c r="M119" s="77"/>
      <c r="N119" s="14" t="s">
        <v>91</v>
      </c>
      <c r="O119" s="86"/>
      <c r="P119" s="92" t="str">
        <f>O118</f>
        <v xml:space="preserve">  </v>
      </c>
    </row>
    <row r="120" spans="2:16" ht="15.75" hidden="1" x14ac:dyDescent="0.25">
      <c r="B120" s="74"/>
      <c r="C120" s="133"/>
      <c r="D120" s="133"/>
      <c r="E120" s="133"/>
      <c r="F120" s="133"/>
      <c r="H120" s="77"/>
      <c r="J120" s="86"/>
      <c r="K120" s="86"/>
      <c r="M120" s="77"/>
      <c r="O120" s="86"/>
      <c r="P120" s="92"/>
    </row>
    <row r="121" spans="2:16" ht="15.75" hidden="1" x14ac:dyDescent="0.25">
      <c r="B121" s="74"/>
      <c r="C121" s="81"/>
      <c r="D121" s="81"/>
      <c r="E121" s="81"/>
      <c r="F121" s="81"/>
      <c r="H121" s="77"/>
      <c r="J121" s="86"/>
      <c r="K121" s="86"/>
      <c r="M121" s="77"/>
      <c r="O121" s="86"/>
      <c r="P121" s="92"/>
    </row>
    <row r="122" spans="2:16" ht="15.75" hidden="1" x14ac:dyDescent="0.25">
      <c r="B122" s="70" t="str">
        <f>B118</f>
        <v xml:space="preserve">  </v>
      </c>
      <c r="C122" s="61" t="s">
        <v>98</v>
      </c>
      <c r="E122" s="86" t="str">
        <f>IFERROR(VLOOKUP(B122,Calculations!$G$10:$W$448,17,FALSE),0)</f>
        <v xml:space="preserve">  </v>
      </c>
      <c r="F122" s="86"/>
      <c r="H122" s="133" t="s">
        <v>34</v>
      </c>
      <c r="I122" s="133"/>
      <c r="J122" s="133"/>
      <c r="K122" s="133"/>
      <c r="M122" s="14" t="s">
        <v>95</v>
      </c>
      <c r="O122" s="86" t="str">
        <f>E122</f>
        <v xml:space="preserve">  </v>
      </c>
      <c r="P122" s="92"/>
    </row>
    <row r="123" spans="2:16" ht="15.75" hidden="1" x14ac:dyDescent="0.25">
      <c r="B123" s="75"/>
      <c r="C123" s="82"/>
      <c r="D123" s="76" t="s">
        <v>31</v>
      </c>
      <c r="E123" s="89"/>
      <c r="F123" s="89" t="str">
        <f>E122</f>
        <v xml:space="preserve">  </v>
      </c>
      <c r="G123" s="76"/>
      <c r="H123" s="134"/>
      <c r="I123" s="134"/>
      <c r="J123" s="134"/>
      <c r="K123" s="134"/>
      <c r="L123" s="76"/>
      <c r="M123" s="82"/>
      <c r="N123" s="76" t="s">
        <v>31</v>
      </c>
      <c r="O123" s="89"/>
      <c r="P123" s="90" t="str">
        <f>O122</f>
        <v xml:space="preserve">  </v>
      </c>
    </row>
    <row r="124" spans="2:16" ht="15.75" hidden="1" x14ac:dyDescent="0.25">
      <c r="B124" s="60" t="str">
        <f>IFERROR(IF(EOMONTH(B122,1)&gt;Questionnaire!$I$4,"  ",EOMONTH(B122,1)),"  ")</f>
        <v xml:space="preserve">  </v>
      </c>
      <c r="C124" s="61" t="s">
        <v>32</v>
      </c>
      <c r="D124" s="61"/>
      <c r="E124" s="84">
        <f>IFERROR(-VLOOKUP(B124,Calculations!$G$10:$N$448,8,FALSE),0)</f>
        <v>0</v>
      </c>
      <c r="F124" s="84"/>
      <c r="G124" s="61"/>
      <c r="H124" s="61" t="s">
        <v>92</v>
      </c>
      <c r="I124" s="61"/>
      <c r="J124" s="84">
        <f>K126</f>
        <v>0</v>
      </c>
      <c r="K124" s="84"/>
      <c r="L124" s="61"/>
      <c r="M124" s="61" t="s">
        <v>92</v>
      </c>
      <c r="N124" s="68"/>
      <c r="O124" s="84">
        <f>J124</f>
        <v>0</v>
      </c>
      <c r="P124" s="91"/>
    </row>
    <row r="125" spans="2:16" ht="15.75" hidden="1" x14ac:dyDescent="0.25">
      <c r="B125" s="74"/>
      <c r="C125" s="14" t="s">
        <v>33</v>
      </c>
      <c r="E125" s="86" t="str">
        <f>IFERROR(VLOOKUP(B124,Calculations!$G$10:$M$448,7,FALSE),0)</f>
        <v xml:space="preserve">  </v>
      </c>
      <c r="F125" s="86"/>
      <c r="H125" s="14" t="s">
        <v>35</v>
      </c>
      <c r="J125" s="86" t="str">
        <f>K127</f>
        <v xml:space="preserve">  </v>
      </c>
      <c r="K125" s="86"/>
      <c r="M125" s="14" t="s">
        <v>94</v>
      </c>
      <c r="N125" s="73"/>
      <c r="O125" s="86" t="str">
        <f>J125</f>
        <v xml:space="preserve">  </v>
      </c>
      <c r="P125" s="92"/>
    </row>
    <row r="126" spans="2:16" ht="15.75" hidden="1" x14ac:dyDescent="0.25">
      <c r="B126" s="74"/>
      <c r="C126" s="73"/>
      <c r="D126" s="14" t="s">
        <v>31</v>
      </c>
      <c r="E126" s="86"/>
      <c r="F126" s="86">
        <f>IFERROR(E124+E125,0)</f>
        <v>0</v>
      </c>
      <c r="H126" s="73"/>
      <c r="I126" s="14" t="s">
        <v>32</v>
      </c>
      <c r="J126" s="86"/>
      <c r="K126" s="86">
        <f>E124</f>
        <v>0</v>
      </c>
      <c r="M126" s="72"/>
      <c r="N126" s="14" t="s">
        <v>31</v>
      </c>
      <c r="O126" s="86"/>
      <c r="P126" s="92">
        <f>F126</f>
        <v>0</v>
      </c>
    </row>
    <row r="127" spans="2:16" ht="15.75" hidden="1" x14ac:dyDescent="0.25">
      <c r="B127" s="74"/>
      <c r="C127" s="73"/>
      <c r="E127" s="86"/>
      <c r="F127" s="86"/>
      <c r="H127" s="73"/>
      <c r="I127" s="14" t="s">
        <v>33</v>
      </c>
      <c r="J127" s="86"/>
      <c r="K127" s="86" t="str">
        <f>E125</f>
        <v xml:space="preserve">  </v>
      </c>
      <c r="M127" s="72"/>
      <c r="N127" s="73"/>
      <c r="O127" s="86"/>
      <c r="P127" s="92"/>
    </row>
    <row r="128" spans="2:16" ht="15.75" hidden="1" x14ac:dyDescent="0.25">
      <c r="B128" s="74"/>
      <c r="C128" s="73"/>
      <c r="E128" s="86"/>
      <c r="F128" s="86"/>
      <c r="H128" s="73"/>
      <c r="J128" s="86"/>
      <c r="K128" s="86"/>
      <c r="M128" s="72"/>
      <c r="N128" s="73"/>
      <c r="O128" s="86"/>
      <c r="P128" s="92"/>
    </row>
    <row r="129" spans="2:16" ht="15.75" hidden="1" x14ac:dyDescent="0.25">
      <c r="B129" s="70" t="str">
        <f>B124</f>
        <v xml:space="preserve">  </v>
      </c>
      <c r="C129" s="133" t="s">
        <v>34</v>
      </c>
      <c r="D129" s="133"/>
      <c r="E129" s="133"/>
      <c r="F129" s="133"/>
      <c r="H129" s="61" t="s">
        <v>99</v>
      </c>
      <c r="J129" s="86" t="str">
        <f>IFERROR(VLOOKUP(B129,Calculations!$Z$10:$AB$448,3,FALSE),0)</f>
        <v xml:space="preserve">  </v>
      </c>
      <c r="K129" s="86"/>
      <c r="M129" s="14" t="s">
        <v>93</v>
      </c>
      <c r="O129" s="86" t="str">
        <f>J129</f>
        <v xml:space="preserve">  </v>
      </c>
      <c r="P129" s="92"/>
    </row>
    <row r="130" spans="2:16" ht="15.75" hidden="1" x14ac:dyDescent="0.25">
      <c r="B130" s="74"/>
      <c r="C130" s="133"/>
      <c r="D130" s="133"/>
      <c r="E130" s="133"/>
      <c r="F130" s="133"/>
      <c r="H130" s="77"/>
      <c r="I130" s="14" t="s">
        <v>91</v>
      </c>
      <c r="J130" s="86"/>
      <c r="K130" s="86" t="str">
        <f>J129</f>
        <v xml:space="preserve">  </v>
      </c>
      <c r="M130" s="77"/>
      <c r="N130" s="14" t="s">
        <v>91</v>
      </c>
      <c r="O130" s="86"/>
      <c r="P130" s="92" t="str">
        <f>O129</f>
        <v xml:space="preserve">  </v>
      </c>
    </row>
    <row r="131" spans="2:16" ht="15.75" hidden="1" x14ac:dyDescent="0.25">
      <c r="B131" s="74"/>
      <c r="C131" s="133"/>
      <c r="D131" s="133"/>
      <c r="E131" s="133"/>
      <c r="F131" s="133"/>
      <c r="H131" s="77"/>
      <c r="J131" s="86"/>
      <c r="K131" s="86"/>
      <c r="M131" s="77"/>
      <c r="O131" s="86"/>
      <c r="P131" s="92"/>
    </row>
    <row r="132" spans="2:16" ht="15.75" hidden="1" x14ac:dyDescent="0.25">
      <c r="B132" s="74"/>
      <c r="C132" s="81"/>
      <c r="D132" s="81"/>
      <c r="E132" s="81"/>
      <c r="F132" s="81"/>
      <c r="H132" s="77"/>
      <c r="J132" s="86"/>
      <c r="K132" s="86"/>
      <c r="M132" s="77"/>
      <c r="O132" s="86"/>
      <c r="P132" s="92"/>
    </row>
    <row r="133" spans="2:16" ht="15.75" hidden="1" x14ac:dyDescent="0.25">
      <c r="B133" s="70" t="str">
        <f>B129</f>
        <v xml:space="preserve">  </v>
      </c>
      <c r="C133" s="61" t="s">
        <v>98</v>
      </c>
      <c r="E133" s="86" t="str">
        <f>IFERROR(VLOOKUP(B133,Calculations!$G$10:$W$448,17,FALSE),0)</f>
        <v xml:space="preserve">  </v>
      </c>
      <c r="F133" s="86"/>
      <c r="H133" s="133" t="s">
        <v>34</v>
      </c>
      <c r="I133" s="133"/>
      <c r="J133" s="133"/>
      <c r="K133" s="133"/>
      <c r="M133" s="14" t="s">
        <v>95</v>
      </c>
      <c r="O133" s="86" t="str">
        <f>E133</f>
        <v xml:space="preserve">  </v>
      </c>
      <c r="P133" s="92"/>
    </row>
    <row r="134" spans="2:16" ht="15.75" hidden="1" x14ac:dyDescent="0.25">
      <c r="B134" s="75"/>
      <c r="C134" s="82"/>
      <c r="D134" s="76" t="s">
        <v>31</v>
      </c>
      <c r="E134" s="89"/>
      <c r="F134" s="89" t="str">
        <f>E133</f>
        <v xml:space="preserve">  </v>
      </c>
      <c r="G134" s="76"/>
      <c r="H134" s="134"/>
      <c r="I134" s="134"/>
      <c r="J134" s="134"/>
      <c r="K134" s="134"/>
      <c r="L134" s="76"/>
      <c r="M134" s="82"/>
      <c r="N134" s="76" t="s">
        <v>31</v>
      </c>
      <c r="O134" s="89"/>
      <c r="P134" s="90" t="str">
        <f>O133</f>
        <v xml:space="preserve">  </v>
      </c>
    </row>
    <row r="135" spans="2:16" ht="15.75" hidden="1" x14ac:dyDescent="0.25">
      <c r="B135" s="60" t="str">
        <f>IFERROR(IF(EOMONTH(B133,1)&gt;Questionnaire!$I$4,"  ",EOMONTH(B133,1)),"  ")</f>
        <v xml:space="preserve">  </v>
      </c>
      <c r="C135" s="61" t="s">
        <v>32</v>
      </c>
      <c r="D135" s="61"/>
      <c r="E135" s="84">
        <f>IFERROR(-VLOOKUP(B135,Calculations!$G$10:$N$448,8,FALSE),0)</f>
        <v>0</v>
      </c>
      <c r="F135" s="84"/>
      <c r="G135" s="61"/>
      <c r="H135" s="61" t="s">
        <v>92</v>
      </c>
      <c r="I135" s="61"/>
      <c r="J135" s="84">
        <f>K137</f>
        <v>0</v>
      </c>
      <c r="K135" s="84"/>
      <c r="L135" s="61"/>
      <c r="M135" s="61" t="s">
        <v>92</v>
      </c>
      <c r="N135" s="68"/>
      <c r="O135" s="84">
        <f>J135</f>
        <v>0</v>
      </c>
      <c r="P135" s="91"/>
    </row>
    <row r="136" spans="2:16" ht="15.75" hidden="1" x14ac:dyDescent="0.25">
      <c r="B136" s="74"/>
      <c r="C136" s="14" t="s">
        <v>33</v>
      </c>
      <c r="E136" s="86" t="str">
        <f>IFERROR(VLOOKUP(B135,Calculations!$G$10:$M$448,7,FALSE),0)</f>
        <v xml:space="preserve">  </v>
      </c>
      <c r="F136" s="86"/>
      <c r="H136" s="14" t="s">
        <v>35</v>
      </c>
      <c r="J136" s="86" t="str">
        <f>K138</f>
        <v xml:space="preserve">  </v>
      </c>
      <c r="K136" s="86"/>
      <c r="M136" s="14" t="s">
        <v>94</v>
      </c>
      <c r="N136" s="73"/>
      <c r="O136" s="86" t="str">
        <f>J136</f>
        <v xml:space="preserve">  </v>
      </c>
      <c r="P136" s="92"/>
    </row>
    <row r="137" spans="2:16" ht="15.75" hidden="1" x14ac:dyDescent="0.25">
      <c r="B137" s="74"/>
      <c r="C137" s="73"/>
      <c r="D137" s="14" t="s">
        <v>31</v>
      </c>
      <c r="E137" s="86"/>
      <c r="F137" s="86">
        <f>IFERROR(E135+E136,0)</f>
        <v>0</v>
      </c>
      <c r="H137" s="73"/>
      <c r="I137" s="14" t="s">
        <v>32</v>
      </c>
      <c r="J137" s="86"/>
      <c r="K137" s="86">
        <f>E135</f>
        <v>0</v>
      </c>
      <c r="M137" s="72"/>
      <c r="N137" s="14" t="s">
        <v>31</v>
      </c>
      <c r="O137" s="86"/>
      <c r="P137" s="92">
        <f>F137</f>
        <v>0</v>
      </c>
    </row>
    <row r="138" spans="2:16" ht="15.75" hidden="1" x14ac:dyDescent="0.25">
      <c r="B138" s="74"/>
      <c r="C138" s="73"/>
      <c r="E138" s="86"/>
      <c r="F138" s="86"/>
      <c r="H138" s="73"/>
      <c r="I138" s="14" t="s">
        <v>33</v>
      </c>
      <c r="J138" s="86"/>
      <c r="K138" s="86" t="str">
        <f>E136</f>
        <v xml:space="preserve">  </v>
      </c>
      <c r="M138" s="72"/>
      <c r="N138" s="73"/>
      <c r="O138" s="86"/>
      <c r="P138" s="92"/>
    </row>
    <row r="139" spans="2:16" ht="15.75" hidden="1" x14ac:dyDescent="0.25">
      <c r="B139" s="74"/>
      <c r="C139" s="73"/>
      <c r="E139" s="86"/>
      <c r="F139" s="86"/>
      <c r="H139" s="73"/>
      <c r="J139" s="86"/>
      <c r="K139" s="86"/>
      <c r="M139" s="72"/>
      <c r="N139" s="73"/>
      <c r="O139" s="86"/>
      <c r="P139" s="92"/>
    </row>
    <row r="140" spans="2:16" ht="15.75" hidden="1" x14ac:dyDescent="0.25">
      <c r="B140" s="70" t="str">
        <f>B135</f>
        <v xml:space="preserve">  </v>
      </c>
      <c r="C140" s="133" t="s">
        <v>34</v>
      </c>
      <c r="D140" s="133"/>
      <c r="E140" s="133"/>
      <c r="F140" s="133"/>
      <c r="H140" s="61" t="s">
        <v>99</v>
      </c>
      <c r="J140" s="86" t="str">
        <f>IFERROR(VLOOKUP(B140,Calculations!$Z$10:$AB$448,3,FALSE),0)</f>
        <v xml:space="preserve">  </v>
      </c>
      <c r="K140" s="86"/>
      <c r="M140" s="14" t="s">
        <v>93</v>
      </c>
      <c r="O140" s="86" t="str">
        <f>J140</f>
        <v xml:space="preserve">  </v>
      </c>
      <c r="P140" s="92"/>
    </row>
    <row r="141" spans="2:16" ht="15.75" hidden="1" x14ac:dyDescent="0.25">
      <c r="B141" s="74"/>
      <c r="C141" s="133"/>
      <c r="D141" s="133"/>
      <c r="E141" s="133"/>
      <c r="F141" s="133"/>
      <c r="H141" s="77"/>
      <c r="I141" s="14" t="s">
        <v>91</v>
      </c>
      <c r="J141" s="86"/>
      <c r="K141" s="86" t="str">
        <f>J140</f>
        <v xml:space="preserve">  </v>
      </c>
      <c r="M141" s="77"/>
      <c r="N141" s="14" t="s">
        <v>91</v>
      </c>
      <c r="O141" s="86"/>
      <c r="P141" s="92" t="str">
        <f>O140</f>
        <v xml:space="preserve">  </v>
      </c>
    </row>
    <row r="142" spans="2:16" ht="15.75" hidden="1" x14ac:dyDescent="0.25">
      <c r="B142" s="74"/>
      <c r="C142" s="133"/>
      <c r="D142" s="133"/>
      <c r="E142" s="133"/>
      <c r="F142" s="133"/>
      <c r="H142" s="77"/>
      <c r="J142" s="86"/>
      <c r="K142" s="86"/>
      <c r="M142" s="77"/>
      <c r="O142" s="86"/>
      <c r="P142" s="92"/>
    </row>
    <row r="143" spans="2:16" ht="15.75" hidden="1" x14ac:dyDescent="0.25">
      <c r="B143" s="74"/>
      <c r="C143" s="81"/>
      <c r="D143" s="81"/>
      <c r="E143" s="81"/>
      <c r="F143" s="81"/>
      <c r="H143" s="77"/>
      <c r="J143" s="86"/>
      <c r="K143" s="86"/>
      <c r="M143" s="77"/>
      <c r="O143" s="86"/>
      <c r="P143" s="92"/>
    </row>
    <row r="144" spans="2:16" ht="15.75" hidden="1" x14ac:dyDescent="0.25">
      <c r="B144" s="70" t="str">
        <f>B140</f>
        <v xml:space="preserve">  </v>
      </c>
      <c r="C144" s="61" t="s">
        <v>98</v>
      </c>
      <c r="E144" s="86" t="str">
        <f>IFERROR(VLOOKUP(B144,Calculations!$G$10:$W$448,17,FALSE),0)</f>
        <v xml:space="preserve">  </v>
      </c>
      <c r="F144" s="86"/>
      <c r="H144" s="133" t="s">
        <v>34</v>
      </c>
      <c r="I144" s="133"/>
      <c r="J144" s="133"/>
      <c r="K144" s="133"/>
      <c r="M144" s="14" t="s">
        <v>95</v>
      </c>
      <c r="O144" s="86" t="str">
        <f>E144</f>
        <v xml:space="preserve">  </v>
      </c>
      <c r="P144" s="92"/>
    </row>
    <row r="145" spans="2:16" ht="15.75" hidden="1" x14ac:dyDescent="0.25">
      <c r="B145" s="75"/>
      <c r="C145" s="82"/>
      <c r="D145" s="76" t="s">
        <v>31</v>
      </c>
      <c r="E145" s="89"/>
      <c r="F145" s="89" t="str">
        <f>E144</f>
        <v xml:space="preserve">  </v>
      </c>
      <c r="G145" s="76"/>
      <c r="H145" s="134"/>
      <c r="I145" s="134"/>
      <c r="J145" s="134"/>
      <c r="K145" s="134"/>
      <c r="L145" s="76"/>
      <c r="M145" s="82"/>
      <c r="N145" s="76" t="s">
        <v>31</v>
      </c>
      <c r="O145" s="89"/>
      <c r="P145" s="90" t="str">
        <f>O144</f>
        <v xml:space="preserve">  </v>
      </c>
    </row>
    <row r="146" spans="2:16" ht="15.75" hidden="1" x14ac:dyDescent="0.25">
      <c r="B146" s="60" t="str">
        <f>IFERROR(IF(EOMONTH(B144,1)&gt;Questionnaire!$I$4,"  ",EOMONTH(B144,1)),"  ")</f>
        <v xml:space="preserve">  </v>
      </c>
      <c r="C146" s="61" t="s">
        <v>32</v>
      </c>
      <c r="D146" s="61"/>
      <c r="E146" s="84">
        <f>IFERROR(-VLOOKUP(B146,Calculations!$G$10:$N$448,8,FALSE),0)</f>
        <v>0</v>
      </c>
      <c r="F146" s="84"/>
      <c r="G146" s="61"/>
      <c r="H146" s="61" t="s">
        <v>92</v>
      </c>
      <c r="I146" s="61"/>
      <c r="J146" s="84">
        <f>K148</f>
        <v>0</v>
      </c>
      <c r="K146" s="84"/>
      <c r="L146" s="61"/>
      <c r="M146" s="61" t="s">
        <v>92</v>
      </c>
      <c r="N146" s="68"/>
      <c r="O146" s="84">
        <f>J146</f>
        <v>0</v>
      </c>
      <c r="P146" s="91"/>
    </row>
    <row r="147" spans="2:16" ht="15.75" hidden="1" x14ac:dyDescent="0.25">
      <c r="B147" s="74"/>
      <c r="C147" s="14" t="s">
        <v>33</v>
      </c>
      <c r="E147" s="86" t="str">
        <f>IFERROR(VLOOKUP(B146,Calculations!$G$10:$M$448,7,FALSE),0)</f>
        <v xml:space="preserve">  </v>
      </c>
      <c r="F147" s="86"/>
      <c r="H147" s="14" t="s">
        <v>35</v>
      </c>
      <c r="J147" s="86" t="str">
        <f>K149</f>
        <v xml:space="preserve">  </v>
      </c>
      <c r="K147" s="86"/>
      <c r="M147" s="14" t="s">
        <v>94</v>
      </c>
      <c r="N147" s="73"/>
      <c r="O147" s="86" t="str">
        <f>J147</f>
        <v xml:space="preserve">  </v>
      </c>
      <c r="P147" s="92"/>
    </row>
    <row r="148" spans="2:16" ht="15.75" hidden="1" x14ac:dyDescent="0.25">
      <c r="B148" s="74"/>
      <c r="C148" s="73"/>
      <c r="D148" s="14" t="s">
        <v>31</v>
      </c>
      <c r="E148" s="86"/>
      <c r="F148" s="86">
        <f>IFERROR(E146+E147,0)</f>
        <v>0</v>
      </c>
      <c r="H148" s="73"/>
      <c r="I148" s="14" t="s">
        <v>32</v>
      </c>
      <c r="J148" s="86"/>
      <c r="K148" s="86">
        <f>E146</f>
        <v>0</v>
      </c>
      <c r="M148" s="72"/>
      <c r="N148" s="14" t="s">
        <v>31</v>
      </c>
      <c r="O148" s="86"/>
      <c r="P148" s="92">
        <f>F148</f>
        <v>0</v>
      </c>
    </row>
    <row r="149" spans="2:16" ht="15.75" hidden="1" x14ac:dyDescent="0.25">
      <c r="B149" s="74"/>
      <c r="C149" s="73"/>
      <c r="E149" s="86"/>
      <c r="F149" s="86"/>
      <c r="H149" s="73"/>
      <c r="I149" s="14" t="s">
        <v>33</v>
      </c>
      <c r="J149" s="86"/>
      <c r="K149" s="86" t="str">
        <f>E147</f>
        <v xml:space="preserve">  </v>
      </c>
      <c r="M149" s="72"/>
      <c r="N149" s="73"/>
      <c r="O149" s="86"/>
      <c r="P149" s="92"/>
    </row>
    <row r="150" spans="2:16" ht="15.75" hidden="1" x14ac:dyDescent="0.25">
      <c r="B150" s="74"/>
      <c r="C150" s="73"/>
      <c r="E150" s="86"/>
      <c r="F150" s="86"/>
      <c r="H150" s="73"/>
      <c r="J150" s="86"/>
      <c r="K150" s="86"/>
      <c r="M150" s="72"/>
      <c r="N150" s="73"/>
      <c r="O150" s="86"/>
      <c r="P150" s="92"/>
    </row>
    <row r="151" spans="2:16" ht="15.75" hidden="1" x14ac:dyDescent="0.25">
      <c r="B151" s="70" t="str">
        <f>B146</f>
        <v xml:space="preserve">  </v>
      </c>
      <c r="C151" s="133" t="s">
        <v>34</v>
      </c>
      <c r="D151" s="133"/>
      <c r="E151" s="133"/>
      <c r="F151" s="133"/>
      <c r="H151" s="61" t="s">
        <v>99</v>
      </c>
      <c r="J151" s="86" t="str">
        <f>IFERROR(VLOOKUP(B151,Calculations!$Z$10:$AB$448,3,FALSE),0)</f>
        <v xml:space="preserve">  </v>
      </c>
      <c r="K151" s="86"/>
      <c r="M151" s="14" t="s">
        <v>93</v>
      </c>
      <c r="O151" s="86" t="str">
        <f>J151</f>
        <v xml:space="preserve">  </v>
      </c>
      <c r="P151" s="92"/>
    </row>
    <row r="152" spans="2:16" ht="15.75" hidden="1" x14ac:dyDescent="0.25">
      <c r="B152" s="74"/>
      <c r="C152" s="133"/>
      <c r="D152" s="133"/>
      <c r="E152" s="133"/>
      <c r="F152" s="133"/>
      <c r="H152" s="77"/>
      <c r="I152" s="14" t="s">
        <v>91</v>
      </c>
      <c r="J152" s="86"/>
      <c r="K152" s="86" t="str">
        <f>J151</f>
        <v xml:space="preserve">  </v>
      </c>
      <c r="M152" s="77"/>
      <c r="N152" s="14" t="s">
        <v>91</v>
      </c>
      <c r="O152" s="86"/>
      <c r="P152" s="92" t="str">
        <f>O151</f>
        <v xml:space="preserve">  </v>
      </c>
    </row>
    <row r="153" spans="2:16" ht="15.75" hidden="1" x14ac:dyDescent="0.25">
      <c r="B153" s="74"/>
      <c r="C153" s="133"/>
      <c r="D153" s="133"/>
      <c r="E153" s="133"/>
      <c r="F153" s="133"/>
      <c r="H153" s="77"/>
      <c r="J153" s="86"/>
      <c r="K153" s="86"/>
      <c r="M153" s="77"/>
      <c r="O153" s="86"/>
      <c r="P153" s="92"/>
    </row>
    <row r="154" spans="2:16" ht="15.75" hidden="1" x14ac:dyDescent="0.25">
      <c r="B154" s="74"/>
      <c r="C154" s="81"/>
      <c r="D154" s="81"/>
      <c r="E154" s="81"/>
      <c r="F154" s="81"/>
      <c r="H154" s="77"/>
      <c r="J154" s="86"/>
      <c r="K154" s="86"/>
      <c r="M154" s="77"/>
      <c r="O154" s="86"/>
      <c r="P154" s="92"/>
    </row>
    <row r="155" spans="2:16" ht="15.75" hidden="1" x14ac:dyDescent="0.25">
      <c r="B155" s="70" t="str">
        <f>B151</f>
        <v xml:space="preserve">  </v>
      </c>
      <c r="C155" s="61" t="s">
        <v>98</v>
      </c>
      <c r="E155" s="86" t="str">
        <f>IFERROR(VLOOKUP(B155,Calculations!$G$10:$W$448,17,FALSE),0)</f>
        <v xml:space="preserve">  </v>
      </c>
      <c r="F155" s="86"/>
      <c r="H155" s="133" t="s">
        <v>34</v>
      </c>
      <c r="I155" s="133"/>
      <c r="J155" s="133"/>
      <c r="K155" s="133"/>
      <c r="M155" s="14" t="s">
        <v>95</v>
      </c>
      <c r="O155" s="86" t="str">
        <f>E155</f>
        <v xml:space="preserve">  </v>
      </c>
      <c r="P155" s="92"/>
    </row>
    <row r="156" spans="2:16" ht="15.75" hidden="1" x14ac:dyDescent="0.25">
      <c r="B156" s="75"/>
      <c r="C156" s="82"/>
      <c r="D156" s="76" t="s">
        <v>31</v>
      </c>
      <c r="E156" s="89"/>
      <c r="F156" s="89" t="str">
        <f>E155</f>
        <v xml:space="preserve">  </v>
      </c>
      <c r="G156" s="76"/>
      <c r="H156" s="134"/>
      <c r="I156" s="134"/>
      <c r="J156" s="134"/>
      <c r="K156" s="134"/>
      <c r="L156" s="76"/>
      <c r="M156" s="82"/>
      <c r="N156" s="76" t="s">
        <v>31</v>
      </c>
      <c r="O156" s="89"/>
      <c r="P156" s="90" t="str">
        <f>O155</f>
        <v xml:space="preserve">  </v>
      </c>
    </row>
    <row r="157" spans="2:16" ht="15.75" hidden="1" x14ac:dyDescent="0.25">
      <c r="B157" s="60"/>
      <c r="C157" s="61"/>
      <c r="D157" s="61"/>
      <c r="E157" s="84"/>
      <c r="F157" s="84"/>
      <c r="G157" s="61"/>
      <c r="H157" s="61"/>
      <c r="I157" s="61"/>
      <c r="J157" s="84"/>
      <c r="K157" s="84"/>
      <c r="L157" s="61"/>
      <c r="M157" s="61"/>
      <c r="N157" s="68"/>
      <c r="O157" s="84"/>
      <c r="P157" s="91"/>
    </row>
    <row r="158" spans="2:16" ht="15.75" hidden="1" x14ac:dyDescent="0.25">
      <c r="B158" s="70">
        <f>Questionnaire!I4</f>
        <v>45838</v>
      </c>
      <c r="C158" s="133" t="s">
        <v>34</v>
      </c>
      <c r="D158" s="133"/>
      <c r="E158" s="133"/>
      <c r="F158" s="133"/>
      <c r="G158" s="18" t="s">
        <v>55</v>
      </c>
      <c r="H158" s="14" t="s">
        <v>35</v>
      </c>
      <c r="J158" s="86">
        <f>IFERROR(VLOOKUP(G158,Calculations!C10:O43,13,FALSE)*Calculations!$I$2*(Calculations!$I$4-VLOOKUP(G158,Calculations!C10:D72,2,FALSE))/365,0)</f>
        <v>0</v>
      </c>
      <c r="K158" s="86"/>
      <c r="M158" s="14" t="s">
        <v>94</v>
      </c>
      <c r="O158" s="86">
        <f>J158</f>
        <v>0</v>
      </c>
      <c r="P158" s="92"/>
    </row>
    <row r="159" spans="2:16" ht="15.75" hidden="1" x14ac:dyDescent="0.25">
      <c r="B159" s="74"/>
      <c r="C159" s="133"/>
      <c r="D159" s="133"/>
      <c r="E159" s="133"/>
      <c r="F159" s="133"/>
      <c r="H159" s="73"/>
      <c r="I159" s="14" t="s">
        <v>44</v>
      </c>
      <c r="J159" s="86"/>
      <c r="K159" s="86">
        <f>J158</f>
        <v>0</v>
      </c>
      <c r="M159" s="73"/>
      <c r="N159" s="14" t="s">
        <v>60</v>
      </c>
      <c r="O159" s="86"/>
      <c r="P159" s="92">
        <f>O158</f>
        <v>0</v>
      </c>
    </row>
    <row r="160" spans="2:16" ht="15.75" hidden="1" x14ac:dyDescent="0.25">
      <c r="B160" s="74"/>
      <c r="C160" s="133"/>
      <c r="D160" s="133"/>
      <c r="E160" s="133"/>
      <c r="F160" s="133"/>
      <c r="H160" s="73"/>
      <c r="J160" s="86"/>
      <c r="K160" s="86"/>
      <c r="M160" s="72"/>
      <c r="N160" s="73"/>
      <c r="O160" s="86"/>
      <c r="P160" s="92"/>
    </row>
    <row r="161" spans="2:16" ht="15.75" hidden="1" x14ac:dyDescent="0.25">
      <c r="B161" s="70"/>
      <c r="C161" s="73"/>
      <c r="E161" s="95"/>
      <c r="F161" s="95"/>
      <c r="H161" s="77" t="s">
        <v>45</v>
      </c>
      <c r="J161" s="86"/>
      <c r="K161" s="86"/>
      <c r="M161" s="77" t="s">
        <v>45</v>
      </c>
      <c r="N161" s="73"/>
      <c r="O161" s="86"/>
      <c r="P161" s="92"/>
    </row>
    <row r="162" spans="2:16" ht="15.75" hidden="1" x14ac:dyDescent="0.25">
      <c r="B162" s="75"/>
      <c r="C162" s="79"/>
      <c r="D162" s="79"/>
      <c r="E162" s="79"/>
      <c r="F162" s="79"/>
      <c r="G162" s="76"/>
      <c r="H162" s="76"/>
      <c r="I162" s="76"/>
      <c r="J162" s="89"/>
      <c r="K162" s="89"/>
      <c r="L162" s="76"/>
      <c r="M162" s="76"/>
      <c r="N162" s="76"/>
      <c r="O162" s="89"/>
      <c r="P162" s="90"/>
    </row>
    <row r="163" spans="2:16" ht="15.75" x14ac:dyDescent="0.25">
      <c r="B163" s="74"/>
      <c r="C163" s="73"/>
      <c r="D163" s="73"/>
      <c r="E163" s="73"/>
      <c r="F163" s="73"/>
      <c r="J163" s="86"/>
      <c r="K163" s="86"/>
      <c r="O163" s="86"/>
      <c r="P163" s="92"/>
    </row>
    <row r="164" spans="2:16" ht="15.75" x14ac:dyDescent="0.25">
      <c r="B164" s="60" t="str">
        <f>IFERROR(IF(EOMONTH(B155,1)&gt;Questionnaire!$I$9,"  ",EOMONTH(B155,1)),"  ")</f>
        <v xml:space="preserve">  </v>
      </c>
      <c r="C164" s="61" t="s">
        <v>32</v>
      </c>
      <c r="D164" s="61"/>
      <c r="E164" s="84">
        <f>IFERROR(-VLOOKUP(B164,Calculations!$G$10:$N$448,8,FALSE),0)</f>
        <v>0</v>
      </c>
      <c r="F164" s="84"/>
      <c r="G164" s="61"/>
      <c r="H164" s="61" t="s">
        <v>102</v>
      </c>
      <c r="I164" s="61"/>
      <c r="J164" s="84">
        <f>K166</f>
        <v>0</v>
      </c>
      <c r="K164" s="84"/>
      <c r="L164" s="61"/>
      <c r="M164" s="61" t="s">
        <v>102</v>
      </c>
      <c r="N164" s="68"/>
      <c r="O164" s="84">
        <f>J164</f>
        <v>0</v>
      </c>
      <c r="P164" s="91"/>
    </row>
    <row r="165" spans="2:16" ht="15.75" x14ac:dyDescent="0.25">
      <c r="B165" s="74"/>
      <c r="C165" s="14" t="s">
        <v>33</v>
      </c>
      <c r="E165" s="86" t="str">
        <f>IFERROR(VLOOKUP(B164,Calculations!$G$10:$M$448,7,FALSE),0)</f>
        <v xml:space="preserve">  </v>
      </c>
      <c r="F165" s="86"/>
      <c r="H165" s="14" t="s">
        <v>35</v>
      </c>
      <c r="J165" s="86" t="str">
        <f>K167</f>
        <v xml:space="preserve">  </v>
      </c>
      <c r="K165" s="86"/>
      <c r="M165" s="14" t="s">
        <v>94</v>
      </c>
      <c r="N165" s="73"/>
      <c r="O165" s="86" t="str">
        <f>J165</f>
        <v xml:space="preserve">  </v>
      </c>
      <c r="P165" s="92"/>
    </row>
    <row r="166" spans="2:16" ht="15.75" x14ac:dyDescent="0.25">
      <c r="B166" s="74"/>
      <c r="C166" s="73"/>
      <c r="D166" s="14" t="s">
        <v>31</v>
      </c>
      <c r="E166" s="86"/>
      <c r="F166" s="86">
        <f>IFERROR(E164+E165,0)</f>
        <v>0</v>
      </c>
      <c r="H166" s="73"/>
      <c r="I166" s="14" t="s">
        <v>32</v>
      </c>
      <c r="J166" s="86"/>
      <c r="K166" s="86">
        <f>E164</f>
        <v>0</v>
      </c>
      <c r="M166" s="72"/>
      <c r="N166" s="14" t="s">
        <v>31</v>
      </c>
      <c r="O166" s="86"/>
      <c r="P166" s="92">
        <f>F166</f>
        <v>0</v>
      </c>
    </row>
    <row r="167" spans="2:16" ht="15.75" x14ac:dyDescent="0.25">
      <c r="B167" s="74"/>
      <c r="C167" s="73"/>
      <c r="E167" s="86"/>
      <c r="F167" s="86"/>
      <c r="H167" s="73"/>
      <c r="I167" s="14" t="s">
        <v>33</v>
      </c>
      <c r="J167" s="86"/>
      <c r="K167" s="86" t="str">
        <f>E165</f>
        <v xml:space="preserve">  </v>
      </c>
      <c r="M167" s="72"/>
      <c r="N167" s="73"/>
      <c r="O167" s="86"/>
      <c r="P167" s="92"/>
    </row>
    <row r="168" spans="2:16" ht="15.75" x14ac:dyDescent="0.25">
      <c r="B168" s="74"/>
      <c r="C168" s="73"/>
      <c r="E168" s="86"/>
      <c r="F168" s="86"/>
      <c r="H168" s="73"/>
      <c r="J168" s="86"/>
      <c r="K168" s="86"/>
      <c r="M168" s="72"/>
      <c r="N168" s="73"/>
      <c r="O168" s="86"/>
      <c r="P168" s="92"/>
    </row>
    <row r="169" spans="2:16" ht="15.75" x14ac:dyDescent="0.25">
      <c r="B169" s="70" t="str">
        <f>B164</f>
        <v xml:space="preserve">  </v>
      </c>
      <c r="C169" s="133" t="s">
        <v>34</v>
      </c>
      <c r="D169" s="133"/>
      <c r="E169" s="133"/>
      <c r="F169" s="133"/>
      <c r="H169" s="14" t="s">
        <v>103</v>
      </c>
      <c r="J169" s="86" t="str">
        <f>IFERROR(VLOOKUP(B169,Calculations!$Z$10:$AB$448,3,FALSE),0)</f>
        <v xml:space="preserve">  </v>
      </c>
      <c r="K169" s="86"/>
      <c r="M169" s="14" t="s">
        <v>104</v>
      </c>
      <c r="O169" s="86" t="str">
        <f>J169</f>
        <v xml:space="preserve">  </v>
      </c>
      <c r="P169" s="92"/>
    </row>
    <row r="170" spans="2:16" ht="15.75" x14ac:dyDescent="0.25">
      <c r="B170" s="74"/>
      <c r="C170" s="133"/>
      <c r="D170" s="133"/>
      <c r="E170" s="133"/>
      <c r="F170" s="133"/>
      <c r="H170" s="77"/>
      <c r="I170" s="14" t="s">
        <v>91</v>
      </c>
      <c r="J170" s="86"/>
      <c r="K170" s="86" t="str">
        <f>J169</f>
        <v xml:space="preserve">  </v>
      </c>
      <c r="M170" s="77"/>
      <c r="N170" s="14" t="s">
        <v>91</v>
      </c>
      <c r="O170" s="86"/>
      <c r="P170" s="92" t="str">
        <f>O169</f>
        <v xml:space="preserve">  </v>
      </c>
    </row>
    <row r="171" spans="2:16" ht="15.75" x14ac:dyDescent="0.25">
      <c r="B171" s="74"/>
      <c r="C171" s="133"/>
      <c r="D171" s="133"/>
      <c r="E171" s="133"/>
      <c r="F171" s="133"/>
      <c r="H171" s="77"/>
      <c r="J171" s="86"/>
      <c r="K171" s="86"/>
      <c r="M171" s="77"/>
      <c r="O171" s="86"/>
      <c r="P171" s="92"/>
    </row>
    <row r="172" spans="2:16" ht="15.75" x14ac:dyDescent="0.25">
      <c r="B172" s="74"/>
      <c r="C172" s="81"/>
      <c r="D172" s="81"/>
      <c r="E172" s="81"/>
      <c r="F172" s="81"/>
      <c r="H172" s="77"/>
      <c r="J172" s="86"/>
      <c r="K172" s="86"/>
      <c r="M172" s="77"/>
      <c r="O172" s="86"/>
      <c r="P172" s="92"/>
    </row>
    <row r="173" spans="2:16" ht="15.75" x14ac:dyDescent="0.25">
      <c r="B173" s="70" t="str">
        <f>B169</f>
        <v xml:space="preserve">  </v>
      </c>
      <c r="C173" s="14" t="s">
        <v>106</v>
      </c>
      <c r="E173" s="86" t="str">
        <f>IFERROR(VLOOKUP(B173,Calculations!$G$10:$W$448,17,FALSE),0)</f>
        <v xml:space="preserve">  </v>
      </c>
      <c r="F173" s="86"/>
      <c r="H173" s="133" t="s">
        <v>34</v>
      </c>
      <c r="I173" s="133"/>
      <c r="J173" s="133"/>
      <c r="K173" s="133"/>
      <c r="M173" s="14" t="s">
        <v>105</v>
      </c>
      <c r="O173" s="86" t="str">
        <f>E173</f>
        <v xml:space="preserve">  </v>
      </c>
      <c r="P173" s="92"/>
    </row>
    <row r="174" spans="2:16" ht="15.75" x14ac:dyDescent="0.25">
      <c r="B174" s="75"/>
      <c r="C174" s="82"/>
      <c r="D174" s="76" t="s">
        <v>31</v>
      </c>
      <c r="E174" s="89"/>
      <c r="F174" s="89" t="str">
        <f>E173</f>
        <v xml:space="preserve">  </v>
      </c>
      <c r="G174" s="76"/>
      <c r="H174" s="134"/>
      <c r="I174" s="134"/>
      <c r="J174" s="134"/>
      <c r="K174" s="134"/>
      <c r="L174" s="76"/>
      <c r="M174" s="82"/>
      <c r="N174" s="76" t="s">
        <v>31</v>
      </c>
      <c r="O174" s="89"/>
      <c r="P174" s="90" t="str">
        <f>O173</f>
        <v xml:space="preserve">  </v>
      </c>
    </row>
    <row r="175" spans="2:16" ht="15.75" x14ac:dyDescent="0.25">
      <c r="B175" s="60" t="str">
        <f>IFERROR(IF(EOMONTH(B173,1)&gt;Questionnaire!$I$9,"  ",EOMONTH(B173,1)),"  ")</f>
        <v xml:space="preserve">  </v>
      </c>
      <c r="C175" s="61" t="s">
        <v>32</v>
      </c>
      <c r="D175" s="61"/>
      <c r="E175" s="84">
        <f>IFERROR(-VLOOKUP(B175,Calculations!$G$10:$N$448,8,FALSE),0)</f>
        <v>0</v>
      </c>
      <c r="F175" s="84"/>
      <c r="G175" s="61"/>
      <c r="H175" s="61" t="s">
        <v>102</v>
      </c>
      <c r="I175" s="61"/>
      <c r="J175" s="84">
        <f>K177</f>
        <v>0</v>
      </c>
      <c r="K175" s="84"/>
      <c r="L175" s="61"/>
      <c r="M175" s="61" t="s">
        <v>102</v>
      </c>
      <c r="N175" s="68"/>
      <c r="O175" s="84">
        <f>J175</f>
        <v>0</v>
      </c>
      <c r="P175" s="91"/>
    </row>
    <row r="176" spans="2:16" ht="15.75" x14ac:dyDescent="0.25">
      <c r="B176" s="74"/>
      <c r="C176" s="14" t="s">
        <v>33</v>
      </c>
      <c r="E176" s="86" t="str">
        <f>IFERROR(VLOOKUP(B175,Calculations!$G$10:$M$448,7,FALSE),0)</f>
        <v xml:space="preserve">  </v>
      </c>
      <c r="F176" s="86"/>
      <c r="H176" s="14" t="s">
        <v>35</v>
      </c>
      <c r="J176" s="86" t="str">
        <f>K178</f>
        <v xml:space="preserve">  </v>
      </c>
      <c r="K176" s="86"/>
      <c r="M176" s="14" t="s">
        <v>94</v>
      </c>
      <c r="N176" s="73"/>
      <c r="O176" s="86" t="str">
        <f>J176</f>
        <v xml:space="preserve">  </v>
      </c>
      <c r="P176" s="92"/>
    </row>
    <row r="177" spans="2:16" ht="15.75" x14ac:dyDescent="0.25">
      <c r="B177" s="74"/>
      <c r="C177" s="73"/>
      <c r="D177" s="14" t="s">
        <v>31</v>
      </c>
      <c r="E177" s="86"/>
      <c r="F177" s="86">
        <f>IFERROR(E175+E176,0)</f>
        <v>0</v>
      </c>
      <c r="H177" s="73"/>
      <c r="I177" s="14" t="s">
        <v>32</v>
      </c>
      <c r="J177" s="86"/>
      <c r="K177" s="86">
        <f>E175</f>
        <v>0</v>
      </c>
      <c r="M177" s="72"/>
      <c r="N177" s="14" t="s">
        <v>31</v>
      </c>
      <c r="O177" s="86"/>
      <c r="P177" s="92">
        <f>F177</f>
        <v>0</v>
      </c>
    </row>
    <row r="178" spans="2:16" ht="15.75" x14ac:dyDescent="0.25">
      <c r="B178" s="74"/>
      <c r="C178" s="73"/>
      <c r="E178" s="86"/>
      <c r="F178" s="86"/>
      <c r="H178" s="73"/>
      <c r="I178" s="14" t="s">
        <v>33</v>
      </c>
      <c r="J178" s="86"/>
      <c r="K178" s="86" t="str">
        <f>E176</f>
        <v xml:space="preserve">  </v>
      </c>
      <c r="M178" s="72"/>
      <c r="N178" s="73"/>
      <c r="O178" s="86"/>
      <c r="P178" s="92"/>
    </row>
    <row r="179" spans="2:16" ht="15.75" x14ac:dyDescent="0.25">
      <c r="B179" s="74"/>
      <c r="C179" s="73"/>
      <c r="E179" s="86"/>
      <c r="F179" s="86"/>
      <c r="H179" s="73"/>
      <c r="J179" s="86"/>
      <c r="K179" s="86"/>
      <c r="M179" s="72"/>
      <c r="N179" s="73"/>
      <c r="O179" s="86"/>
      <c r="P179" s="92"/>
    </row>
    <row r="180" spans="2:16" ht="15.75" x14ac:dyDescent="0.25">
      <c r="B180" s="70" t="str">
        <f>B175</f>
        <v xml:space="preserve">  </v>
      </c>
      <c r="C180" s="133" t="s">
        <v>34</v>
      </c>
      <c r="D180" s="133"/>
      <c r="E180" s="133"/>
      <c r="F180" s="133"/>
      <c r="H180" s="14" t="s">
        <v>103</v>
      </c>
      <c r="J180" s="86" t="str">
        <f>IFERROR(VLOOKUP(B180,Calculations!$Z$10:$AB$448,3,FALSE),0)</f>
        <v xml:space="preserve">  </v>
      </c>
      <c r="K180" s="86"/>
      <c r="M180" s="14" t="s">
        <v>104</v>
      </c>
      <c r="O180" s="86" t="str">
        <f>J180</f>
        <v xml:space="preserve">  </v>
      </c>
      <c r="P180" s="92"/>
    </row>
    <row r="181" spans="2:16" ht="15.75" x14ac:dyDescent="0.25">
      <c r="B181" s="74"/>
      <c r="C181" s="133"/>
      <c r="D181" s="133"/>
      <c r="E181" s="133"/>
      <c r="F181" s="133"/>
      <c r="H181" s="77"/>
      <c r="I181" s="14" t="s">
        <v>91</v>
      </c>
      <c r="J181" s="86"/>
      <c r="K181" s="86" t="str">
        <f>J180</f>
        <v xml:space="preserve">  </v>
      </c>
      <c r="M181" s="77"/>
      <c r="N181" s="14" t="s">
        <v>91</v>
      </c>
      <c r="O181" s="86"/>
      <c r="P181" s="92" t="str">
        <f>O180</f>
        <v xml:space="preserve">  </v>
      </c>
    </row>
    <row r="182" spans="2:16" ht="15.75" x14ac:dyDescent="0.25">
      <c r="B182" s="74"/>
      <c r="C182" s="133"/>
      <c r="D182" s="133"/>
      <c r="E182" s="133"/>
      <c r="F182" s="133"/>
      <c r="H182" s="77"/>
      <c r="J182" s="86"/>
      <c r="K182" s="86"/>
      <c r="M182" s="77"/>
      <c r="O182" s="86"/>
      <c r="P182" s="92"/>
    </row>
    <row r="183" spans="2:16" ht="15.75" x14ac:dyDescent="0.25">
      <c r="B183" s="74"/>
      <c r="C183" s="81"/>
      <c r="D183" s="81"/>
      <c r="E183" s="81"/>
      <c r="F183" s="81"/>
      <c r="H183" s="77"/>
      <c r="J183" s="86"/>
      <c r="K183" s="86"/>
      <c r="M183" s="77"/>
      <c r="O183" s="86"/>
      <c r="P183" s="92"/>
    </row>
    <row r="184" spans="2:16" ht="15.75" x14ac:dyDescent="0.25">
      <c r="B184" s="70" t="str">
        <f>B180</f>
        <v xml:space="preserve">  </v>
      </c>
      <c r="C184" s="14" t="s">
        <v>106</v>
      </c>
      <c r="E184" s="86" t="str">
        <f>IFERROR(VLOOKUP(B184,Calculations!$G$10:$W$448,17,FALSE),0)</f>
        <v xml:space="preserve">  </v>
      </c>
      <c r="F184" s="86"/>
      <c r="H184" s="133" t="s">
        <v>34</v>
      </c>
      <c r="I184" s="133"/>
      <c r="J184" s="133"/>
      <c r="K184" s="133"/>
      <c r="M184" s="14" t="s">
        <v>105</v>
      </c>
      <c r="O184" s="86" t="str">
        <f>E184</f>
        <v xml:space="preserve">  </v>
      </c>
      <c r="P184" s="92"/>
    </row>
    <row r="185" spans="2:16" ht="15.75" x14ac:dyDescent="0.25">
      <c r="B185" s="75"/>
      <c r="C185" s="82"/>
      <c r="D185" s="76" t="s">
        <v>31</v>
      </c>
      <c r="E185" s="89"/>
      <c r="F185" s="89" t="str">
        <f>E184</f>
        <v xml:space="preserve">  </v>
      </c>
      <c r="G185" s="76"/>
      <c r="H185" s="134"/>
      <c r="I185" s="134"/>
      <c r="J185" s="134"/>
      <c r="K185" s="134"/>
      <c r="L185" s="76"/>
      <c r="M185" s="82"/>
      <c r="N185" s="76" t="s">
        <v>31</v>
      </c>
      <c r="O185" s="89"/>
      <c r="P185" s="90" t="str">
        <f>O184</f>
        <v xml:space="preserve">  </v>
      </c>
    </row>
    <row r="186" spans="2:16" ht="15.75" x14ac:dyDescent="0.25">
      <c r="B186" s="60" t="str">
        <f>IFERROR(IF(EOMONTH(B184,1)&gt;Questionnaire!$I$9,"  ",EOMONTH(B184,1)),"  ")</f>
        <v xml:space="preserve">  </v>
      </c>
      <c r="C186" s="61" t="s">
        <v>32</v>
      </c>
      <c r="D186" s="61"/>
      <c r="E186" s="84">
        <f>IFERROR(-VLOOKUP(B186,Calculations!$G$10:$N$448,8,FALSE),0)</f>
        <v>0</v>
      </c>
      <c r="F186" s="84"/>
      <c r="G186" s="61"/>
      <c r="H186" s="61" t="s">
        <v>102</v>
      </c>
      <c r="I186" s="61"/>
      <c r="J186" s="84">
        <f>K188</f>
        <v>0</v>
      </c>
      <c r="K186" s="84"/>
      <c r="L186" s="61"/>
      <c r="M186" s="61" t="s">
        <v>102</v>
      </c>
      <c r="N186" s="68"/>
      <c r="O186" s="84">
        <f>J186</f>
        <v>0</v>
      </c>
      <c r="P186" s="91"/>
    </row>
    <row r="187" spans="2:16" ht="15.75" x14ac:dyDescent="0.25">
      <c r="B187" s="74"/>
      <c r="C187" s="14" t="s">
        <v>33</v>
      </c>
      <c r="E187" s="86" t="str">
        <f>IFERROR(VLOOKUP(B186,Calculations!$G$10:$M$448,7,FALSE),0)</f>
        <v xml:space="preserve">  </v>
      </c>
      <c r="F187" s="86"/>
      <c r="H187" s="14" t="s">
        <v>35</v>
      </c>
      <c r="J187" s="86" t="str">
        <f>K189</f>
        <v xml:space="preserve">  </v>
      </c>
      <c r="K187" s="86"/>
      <c r="M187" s="14" t="s">
        <v>94</v>
      </c>
      <c r="N187" s="73"/>
      <c r="O187" s="86" t="str">
        <f>J187</f>
        <v xml:space="preserve">  </v>
      </c>
      <c r="P187" s="92"/>
    </row>
    <row r="188" spans="2:16" ht="15.75" x14ac:dyDescent="0.25">
      <c r="B188" s="74"/>
      <c r="C188" s="73"/>
      <c r="D188" s="14" t="s">
        <v>31</v>
      </c>
      <c r="E188" s="86"/>
      <c r="F188" s="86">
        <f>IFERROR(E186+E187,0)</f>
        <v>0</v>
      </c>
      <c r="H188" s="73"/>
      <c r="I188" s="14" t="s">
        <v>32</v>
      </c>
      <c r="J188" s="86"/>
      <c r="K188" s="86">
        <f>E186</f>
        <v>0</v>
      </c>
      <c r="M188" s="72"/>
      <c r="N188" s="14" t="s">
        <v>31</v>
      </c>
      <c r="O188" s="86"/>
      <c r="P188" s="92">
        <f>F188</f>
        <v>0</v>
      </c>
    </row>
    <row r="189" spans="2:16" ht="15.75" x14ac:dyDescent="0.25">
      <c r="B189" s="74"/>
      <c r="C189" s="73"/>
      <c r="E189" s="86"/>
      <c r="F189" s="86"/>
      <c r="H189" s="73"/>
      <c r="I189" s="14" t="s">
        <v>33</v>
      </c>
      <c r="J189" s="86"/>
      <c r="K189" s="86" t="str">
        <f>E187</f>
        <v xml:space="preserve">  </v>
      </c>
      <c r="M189" s="72"/>
      <c r="N189" s="73"/>
      <c r="O189" s="86"/>
      <c r="P189" s="92"/>
    </row>
    <row r="190" spans="2:16" ht="15.75" x14ac:dyDescent="0.25">
      <c r="B190" s="74"/>
      <c r="C190" s="73"/>
      <c r="E190" s="86"/>
      <c r="F190" s="86"/>
      <c r="H190" s="73"/>
      <c r="J190" s="86"/>
      <c r="K190" s="86"/>
      <c r="M190" s="72"/>
      <c r="N190" s="73"/>
      <c r="O190" s="86"/>
      <c r="P190" s="92"/>
    </row>
    <row r="191" spans="2:16" ht="15.75" x14ac:dyDescent="0.25">
      <c r="B191" s="70" t="str">
        <f>B186</f>
        <v xml:space="preserve">  </v>
      </c>
      <c r="C191" s="133" t="s">
        <v>34</v>
      </c>
      <c r="D191" s="133"/>
      <c r="E191" s="133"/>
      <c r="F191" s="133"/>
      <c r="H191" s="14" t="s">
        <v>103</v>
      </c>
      <c r="J191" s="86" t="str">
        <f>IFERROR(VLOOKUP(B191,Calculations!$Z$10:$AB$448,3,FALSE),0)</f>
        <v xml:space="preserve">  </v>
      </c>
      <c r="K191" s="86"/>
      <c r="M191" s="14" t="s">
        <v>104</v>
      </c>
      <c r="O191" s="86" t="str">
        <f>J191</f>
        <v xml:space="preserve">  </v>
      </c>
      <c r="P191" s="92"/>
    </row>
    <row r="192" spans="2:16" ht="15.75" x14ac:dyDescent="0.25">
      <c r="B192" s="74"/>
      <c r="C192" s="133"/>
      <c r="D192" s="133"/>
      <c r="E192" s="133"/>
      <c r="F192" s="133"/>
      <c r="H192" s="77"/>
      <c r="I192" s="14" t="s">
        <v>91</v>
      </c>
      <c r="J192" s="86"/>
      <c r="K192" s="86" t="str">
        <f>J191</f>
        <v xml:space="preserve">  </v>
      </c>
      <c r="M192" s="77"/>
      <c r="N192" s="14" t="s">
        <v>91</v>
      </c>
      <c r="O192" s="86"/>
      <c r="P192" s="92" t="str">
        <f>O191</f>
        <v xml:space="preserve">  </v>
      </c>
    </row>
    <row r="193" spans="2:16" ht="15.75" x14ac:dyDescent="0.25">
      <c r="B193" s="74"/>
      <c r="C193" s="133"/>
      <c r="D193" s="133"/>
      <c r="E193" s="133"/>
      <c r="F193" s="133"/>
      <c r="H193" s="77"/>
      <c r="J193" s="86"/>
      <c r="K193" s="86"/>
      <c r="M193" s="77"/>
      <c r="O193" s="86"/>
      <c r="P193" s="92"/>
    </row>
    <row r="194" spans="2:16" ht="15.75" x14ac:dyDescent="0.25">
      <c r="B194" s="74"/>
      <c r="C194" s="81"/>
      <c r="D194" s="81"/>
      <c r="E194" s="81"/>
      <c r="F194" s="81"/>
      <c r="H194" s="77"/>
      <c r="J194" s="86"/>
      <c r="K194" s="86"/>
      <c r="M194" s="77"/>
      <c r="O194" s="86"/>
      <c r="P194" s="92"/>
    </row>
    <row r="195" spans="2:16" ht="15.75" x14ac:dyDescent="0.25">
      <c r="B195" s="70" t="str">
        <f>B191</f>
        <v xml:space="preserve">  </v>
      </c>
      <c r="C195" s="14" t="s">
        <v>106</v>
      </c>
      <c r="E195" s="86" t="str">
        <f>IFERROR(VLOOKUP(B195,Calculations!$G$10:$W$448,17,FALSE),0)</f>
        <v xml:space="preserve">  </v>
      </c>
      <c r="F195" s="86"/>
      <c r="H195" s="133" t="s">
        <v>34</v>
      </c>
      <c r="I195" s="133"/>
      <c r="J195" s="133"/>
      <c r="K195" s="133"/>
      <c r="M195" s="14" t="s">
        <v>105</v>
      </c>
      <c r="O195" s="86" t="str">
        <f>E195</f>
        <v xml:space="preserve">  </v>
      </c>
      <c r="P195" s="92"/>
    </row>
    <row r="196" spans="2:16" ht="15.75" x14ac:dyDescent="0.25">
      <c r="B196" s="75"/>
      <c r="C196" s="82"/>
      <c r="D196" s="76" t="s">
        <v>31</v>
      </c>
      <c r="E196" s="89"/>
      <c r="F196" s="89" t="str">
        <f>E195</f>
        <v xml:space="preserve">  </v>
      </c>
      <c r="G196" s="76"/>
      <c r="H196" s="134"/>
      <c r="I196" s="134"/>
      <c r="J196" s="134"/>
      <c r="K196" s="134"/>
      <c r="L196" s="76"/>
      <c r="M196" s="82"/>
      <c r="N196" s="76" t="s">
        <v>31</v>
      </c>
      <c r="O196" s="89"/>
      <c r="P196" s="90" t="str">
        <f>O195</f>
        <v xml:space="preserve">  </v>
      </c>
    </row>
    <row r="197" spans="2:16" ht="15.75" x14ac:dyDescent="0.25">
      <c r="B197" s="60" t="str">
        <f>IFERROR(IF(EOMONTH(B195,1)&gt;Questionnaire!$I$9,"  ",EOMONTH(B195,1)),"  ")</f>
        <v xml:space="preserve">  </v>
      </c>
      <c r="C197" s="61" t="s">
        <v>32</v>
      </c>
      <c r="D197" s="61"/>
      <c r="E197" s="84">
        <f>IFERROR(-VLOOKUP(B197,Calculations!$G$10:$N$448,8,FALSE),0)</f>
        <v>0</v>
      </c>
      <c r="F197" s="84"/>
      <c r="G197" s="61"/>
      <c r="H197" s="61" t="s">
        <v>102</v>
      </c>
      <c r="I197" s="61"/>
      <c r="J197" s="84">
        <f>K199</f>
        <v>0</v>
      </c>
      <c r="K197" s="84"/>
      <c r="L197" s="61"/>
      <c r="M197" s="61" t="s">
        <v>102</v>
      </c>
      <c r="N197" s="68"/>
      <c r="O197" s="84">
        <f>J197</f>
        <v>0</v>
      </c>
      <c r="P197" s="91"/>
    </row>
    <row r="198" spans="2:16" ht="15.75" x14ac:dyDescent="0.25">
      <c r="B198" s="74"/>
      <c r="C198" s="14" t="s">
        <v>33</v>
      </c>
      <c r="E198" s="86" t="str">
        <f>IFERROR(VLOOKUP(B197,Calculations!$G$10:$M$448,7,FALSE),0)</f>
        <v xml:space="preserve">  </v>
      </c>
      <c r="F198" s="86"/>
      <c r="H198" s="14" t="s">
        <v>35</v>
      </c>
      <c r="J198" s="86" t="str">
        <f>K200</f>
        <v xml:space="preserve">  </v>
      </c>
      <c r="K198" s="86"/>
      <c r="M198" s="14" t="s">
        <v>94</v>
      </c>
      <c r="N198" s="73"/>
      <c r="O198" s="86" t="str">
        <f>J198</f>
        <v xml:space="preserve">  </v>
      </c>
      <c r="P198" s="92"/>
    </row>
    <row r="199" spans="2:16" ht="15.75" x14ac:dyDescent="0.25">
      <c r="B199" s="74"/>
      <c r="C199" s="73"/>
      <c r="D199" s="14" t="s">
        <v>31</v>
      </c>
      <c r="E199" s="86"/>
      <c r="F199" s="86">
        <f>IFERROR(E197+E198,0)</f>
        <v>0</v>
      </c>
      <c r="H199" s="73"/>
      <c r="I199" s="14" t="s">
        <v>32</v>
      </c>
      <c r="J199" s="86"/>
      <c r="K199" s="86">
        <f>E197</f>
        <v>0</v>
      </c>
      <c r="M199" s="72"/>
      <c r="N199" s="14" t="s">
        <v>31</v>
      </c>
      <c r="O199" s="86"/>
      <c r="P199" s="92">
        <f>F199</f>
        <v>0</v>
      </c>
    </row>
    <row r="200" spans="2:16" ht="15.75" x14ac:dyDescent="0.25">
      <c r="B200" s="74"/>
      <c r="C200" s="73"/>
      <c r="E200" s="86"/>
      <c r="F200" s="86"/>
      <c r="H200" s="73"/>
      <c r="I200" s="14" t="s">
        <v>33</v>
      </c>
      <c r="J200" s="86"/>
      <c r="K200" s="86" t="str">
        <f>E198</f>
        <v xml:space="preserve">  </v>
      </c>
      <c r="M200" s="72"/>
      <c r="N200" s="73"/>
      <c r="O200" s="86"/>
      <c r="P200" s="92"/>
    </row>
    <row r="201" spans="2:16" ht="15.75" x14ac:dyDescent="0.25">
      <c r="B201" s="74"/>
      <c r="C201" s="73"/>
      <c r="E201" s="86"/>
      <c r="F201" s="86"/>
      <c r="H201" s="73"/>
      <c r="J201" s="86"/>
      <c r="K201" s="86"/>
      <c r="M201" s="72"/>
      <c r="N201" s="73"/>
      <c r="O201" s="86"/>
      <c r="P201" s="92"/>
    </row>
    <row r="202" spans="2:16" ht="15.75" x14ac:dyDescent="0.25">
      <c r="B202" s="70" t="str">
        <f>B197</f>
        <v xml:space="preserve">  </v>
      </c>
      <c r="C202" s="133" t="s">
        <v>34</v>
      </c>
      <c r="D202" s="133"/>
      <c r="E202" s="133"/>
      <c r="F202" s="133"/>
      <c r="H202" s="14" t="s">
        <v>103</v>
      </c>
      <c r="J202" s="86" t="str">
        <f>IFERROR(VLOOKUP(B202,Calculations!$Z$10:$AB$448,3,FALSE),0)</f>
        <v xml:space="preserve">  </v>
      </c>
      <c r="K202" s="86"/>
      <c r="M202" s="14" t="s">
        <v>104</v>
      </c>
      <c r="O202" s="86" t="str">
        <f>J202</f>
        <v xml:space="preserve">  </v>
      </c>
      <c r="P202" s="92"/>
    </row>
    <row r="203" spans="2:16" ht="15.75" x14ac:dyDescent="0.25">
      <c r="B203" s="74"/>
      <c r="C203" s="133"/>
      <c r="D203" s="133"/>
      <c r="E203" s="133"/>
      <c r="F203" s="133"/>
      <c r="H203" s="77"/>
      <c r="I203" s="14" t="s">
        <v>91</v>
      </c>
      <c r="J203" s="86"/>
      <c r="K203" s="86" t="str">
        <f>J202</f>
        <v xml:space="preserve">  </v>
      </c>
      <c r="M203" s="77"/>
      <c r="N203" s="14" t="s">
        <v>91</v>
      </c>
      <c r="O203" s="86"/>
      <c r="P203" s="92" t="str">
        <f>O202</f>
        <v xml:space="preserve">  </v>
      </c>
    </row>
    <row r="204" spans="2:16" ht="15.75" x14ac:dyDescent="0.25">
      <c r="B204" s="74"/>
      <c r="C204" s="133"/>
      <c r="D204" s="133"/>
      <c r="E204" s="133"/>
      <c r="F204" s="133"/>
      <c r="H204" s="77"/>
      <c r="J204" s="86"/>
      <c r="K204" s="86"/>
      <c r="M204" s="77"/>
      <c r="O204" s="86"/>
      <c r="P204" s="92"/>
    </row>
    <row r="205" spans="2:16" ht="15.75" x14ac:dyDescent="0.25">
      <c r="B205" s="74"/>
      <c r="C205" s="81"/>
      <c r="D205" s="81"/>
      <c r="E205" s="81"/>
      <c r="F205" s="81"/>
      <c r="H205" s="77"/>
      <c r="J205" s="86"/>
      <c r="K205" s="86"/>
      <c r="M205" s="77"/>
      <c r="O205" s="86"/>
      <c r="P205" s="92"/>
    </row>
    <row r="206" spans="2:16" ht="15.75" x14ac:dyDescent="0.25">
      <c r="B206" s="70" t="str">
        <f>B202</f>
        <v xml:space="preserve">  </v>
      </c>
      <c r="C206" s="14" t="s">
        <v>106</v>
      </c>
      <c r="E206" s="86" t="str">
        <f>IFERROR(VLOOKUP(B206,Calculations!$G$10:$W$448,17,FALSE),0)</f>
        <v xml:space="preserve">  </v>
      </c>
      <c r="F206" s="86"/>
      <c r="H206" s="133" t="s">
        <v>34</v>
      </c>
      <c r="I206" s="133"/>
      <c r="J206" s="133"/>
      <c r="K206" s="133"/>
      <c r="M206" s="14" t="s">
        <v>105</v>
      </c>
      <c r="O206" s="86" t="str">
        <f>E206</f>
        <v xml:space="preserve">  </v>
      </c>
      <c r="P206" s="92"/>
    </row>
    <row r="207" spans="2:16" ht="15.75" x14ac:dyDescent="0.25">
      <c r="B207" s="75"/>
      <c r="C207" s="82"/>
      <c r="D207" s="76" t="s">
        <v>31</v>
      </c>
      <c r="E207" s="89"/>
      <c r="F207" s="89" t="str">
        <f>E206</f>
        <v xml:space="preserve">  </v>
      </c>
      <c r="G207" s="76"/>
      <c r="H207" s="134"/>
      <c r="I207" s="134"/>
      <c r="J207" s="134"/>
      <c r="K207" s="134"/>
      <c r="L207" s="76"/>
      <c r="M207" s="82"/>
      <c r="N207" s="76" t="s">
        <v>31</v>
      </c>
      <c r="O207" s="89"/>
      <c r="P207" s="90" t="str">
        <f>O206</f>
        <v xml:space="preserve">  </v>
      </c>
    </row>
    <row r="208" spans="2:16" ht="15.75" x14ac:dyDescent="0.25">
      <c r="B208" s="60" t="str">
        <f>IFERROR(IF(EOMONTH(B206,1)&gt;Questionnaire!$I$9,"  ",EOMONTH(B206,1)),"  ")</f>
        <v xml:space="preserve">  </v>
      </c>
      <c r="C208" s="61" t="s">
        <v>32</v>
      </c>
      <c r="D208" s="61"/>
      <c r="E208" s="84">
        <f>IFERROR(-VLOOKUP(B208,Calculations!$G$10:$N$448,8,FALSE),0)</f>
        <v>0</v>
      </c>
      <c r="F208" s="84"/>
      <c r="G208" s="61"/>
      <c r="H208" s="61" t="s">
        <v>102</v>
      </c>
      <c r="I208" s="61"/>
      <c r="J208" s="84">
        <f>K210</f>
        <v>0</v>
      </c>
      <c r="K208" s="84"/>
      <c r="L208" s="61"/>
      <c r="M208" s="61" t="s">
        <v>102</v>
      </c>
      <c r="N208" s="68"/>
      <c r="O208" s="84">
        <f>J208</f>
        <v>0</v>
      </c>
      <c r="P208" s="91"/>
    </row>
    <row r="209" spans="2:16" ht="15.75" x14ac:dyDescent="0.25">
      <c r="B209" s="74"/>
      <c r="C209" s="14" t="s">
        <v>33</v>
      </c>
      <c r="E209" s="86" t="str">
        <f>IFERROR(VLOOKUP(B208,Calculations!$G$10:$M$448,7,FALSE),0)</f>
        <v xml:space="preserve">  </v>
      </c>
      <c r="F209" s="86"/>
      <c r="H209" s="14" t="s">
        <v>35</v>
      </c>
      <c r="J209" s="86" t="str">
        <f>K211</f>
        <v xml:space="preserve">  </v>
      </c>
      <c r="K209" s="86"/>
      <c r="M209" s="14" t="s">
        <v>94</v>
      </c>
      <c r="N209" s="73"/>
      <c r="O209" s="86" t="str">
        <f>J209</f>
        <v xml:space="preserve">  </v>
      </c>
      <c r="P209" s="92"/>
    </row>
    <row r="210" spans="2:16" ht="15.75" x14ac:dyDescent="0.25">
      <c r="B210" s="74"/>
      <c r="C210" s="73"/>
      <c r="D210" s="14" t="s">
        <v>31</v>
      </c>
      <c r="E210" s="86"/>
      <c r="F210" s="86">
        <f>IFERROR(E208+E209,0)</f>
        <v>0</v>
      </c>
      <c r="H210" s="73"/>
      <c r="I210" s="14" t="s">
        <v>32</v>
      </c>
      <c r="J210" s="86"/>
      <c r="K210" s="86">
        <f>E208</f>
        <v>0</v>
      </c>
      <c r="M210" s="72"/>
      <c r="N210" s="14" t="s">
        <v>31</v>
      </c>
      <c r="O210" s="86"/>
      <c r="P210" s="92">
        <f>F210</f>
        <v>0</v>
      </c>
    </row>
    <row r="211" spans="2:16" ht="15.75" x14ac:dyDescent="0.25">
      <c r="B211" s="74"/>
      <c r="C211" s="73"/>
      <c r="E211" s="86"/>
      <c r="F211" s="86"/>
      <c r="H211" s="73"/>
      <c r="I211" s="14" t="s">
        <v>33</v>
      </c>
      <c r="J211" s="86"/>
      <c r="K211" s="86" t="str">
        <f>E209</f>
        <v xml:space="preserve">  </v>
      </c>
      <c r="M211" s="72"/>
      <c r="N211" s="73"/>
      <c r="O211" s="86"/>
      <c r="P211" s="92"/>
    </row>
    <row r="212" spans="2:16" ht="15.75" x14ac:dyDescent="0.25">
      <c r="B212" s="74"/>
      <c r="C212" s="73"/>
      <c r="E212" s="86"/>
      <c r="F212" s="86"/>
      <c r="H212" s="73"/>
      <c r="J212" s="86"/>
      <c r="K212" s="86"/>
      <c r="M212" s="72"/>
      <c r="N212" s="73"/>
      <c r="O212" s="86"/>
      <c r="P212" s="92"/>
    </row>
    <row r="213" spans="2:16" ht="15.75" x14ac:dyDescent="0.25">
      <c r="B213" s="70" t="str">
        <f>B208</f>
        <v xml:space="preserve">  </v>
      </c>
      <c r="C213" s="133" t="s">
        <v>34</v>
      </c>
      <c r="D213" s="133"/>
      <c r="E213" s="133"/>
      <c r="F213" s="133"/>
      <c r="H213" s="14" t="s">
        <v>103</v>
      </c>
      <c r="J213" s="86" t="str">
        <f>IFERROR(VLOOKUP(B213,Calculations!$Z$10:$AB$448,3,FALSE),0)</f>
        <v xml:space="preserve">  </v>
      </c>
      <c r="K213" s="86"/>
      <c r="M213" s="14" t="s">
        <v>104</v>
      </c>
      <c r="O213" s="86" t="str">
        <f>J213</f>
        <v xml:space="preserve">  </v>
      </c>
      <c r="P213" s="92"/>
    </row>
    <row r="214" spans="2:16" ht="15.75" x14ac:dyDescent="0.25">
      <c r="B214" s="74"/>
      <c r="C214" s="133"/>
      <c r="D214" s="133"/>
      <c r="E214" s="133"/>
      <c r="F214" s="133"/>
      <c r="H214" s="77"/>
      <c r="I214" s="14" t="s">
        <v>91</v>
      </c>
      <c r="J214" s="86"/>
      <c r="K214" s="86" t="str">
        <f>J213</f>
        <v xml:space="preserve">  </v>
      </c>
      <c r="M214" s="77"/>
      <c r="N214" s="14" t="s">
        <v>91</v>
      </c>
      <c r="O214" s="86"/>
      <c r="P214" s="92" t="str">
        <f>O213</f>
        <v xml:space="preserve">  </v>
      </c>
    </row>
    <row r="215" spans="2:16" ht="15.75" x14ac:dyDescent="0.25">
      <c r="B215" s="74"/>
      <c r="C215" s="133"/>
      <c r="D215" s="133"/>
      <c r="E215" s="133"/>
      <c r="F215" s="133"/>
      <c r="H215" s="77"/>
      <c r="J215" s="86"/>
      <c r="K215" s="86"/>
      <c r="M215" s="77"/>
      <c r="O215" s="86"/>
      <c r="P215" s="92"/>
    </row>
    <row r="216" spans="2:16" ht="15.75" x14ac:dyDescent="0.25">
      <c r="B216" s="74"/>
      <c r="C216" s="81"/>
      <c r="D216" s="81"/>
      <c r="E216" s="81"/>
      <c r="F216" s="81"/>
      <c r="H216" s="77"/>
      <c r="J216" s="86"/>
      <c r="K216" s="86"/>
      <c r="M216" s="77"/>
      <c r="O216" s="86"/>
      <c r="P216" s="92"/>
    </row>
    <row r="217" spans="2:16" ht="15.75" x14ac:dyDescent="0.25">
      <c r="B217" s="70" t="str">
        <f>B213</f>
        <v xml:space="preserve">  </v>
      </c>
      <c r="C217" s="14" t="s">
        <v>106</v>
      </c>
      <c r="E217" s="86" t="str">
        <f>IFERROR(VLOOKUP(B217,Calculations!$G$10:$W$448,17,FALSE),0)</f>
        <v xml:space="preserve">  </v>
      </c>
      <c r="F217" s="86"/>
      <c r="H217" s="133" t="s">
        <v>34</v>
      </c>
      <c r="I217" s="133"/>
      <c r="J217" s="133"/>
      <c r="K217" s="133"/>
      <c r="M217" s="14" t="s">
        <v>105</v>
      </c>
      <c r="O217" s="86" t="str">
        <f>E217</f>
        <v xml:space="preserve">  </v>
      </c>
      <c r="P217" s="92"/>
    </row>
    <row r="218" spans="2:16" ht="15.75" x14ac:dyDescent="0.25">
      <c r="B218" s="75"/>
      <c r="C218" s="82"/>
      <c r="D218" s="76" t="s">
        <v>31</v>
      </c>
      <c r="E218" s="89"/>
      <c r="F218" s="89" t="str">
        <f>E217</f>
        <v xml:space="preserve">  </v>
      </c>
      <c r="G218" s="76"/>
      <c r="H218" s="134"/>
      <c r="I218" s="134"/>
      <c r="J218" s="134"/>
      <c r="K218" s="134"/>
      <c r="L218" s="76"/>
      <c r="M218" s="82"/>
      <c r="N218" s="76" t="s">
        <v>31</v>
      </c>
      <c r="O218" s="89"/>
      <c r="P218" s="90" t="str">
        <f>O217</f>
        <v xml:space="preserve">  </v>
      </c>
    </row>
    <row r="219" spans="2:16" ht="15.75" x14ac:dyDescent="0.25">
      <c r="B219" s="60" t="str">
        <f>IFERROR(IF(EOMONTH(B217,1)&gt;Questionnaire!$I$9,"  ",EOMONTH(B217,1)),"  ")</f>
        <v xml:space="preserve">  </v>
      </c>
      <c r="C219" s="61" t="s">
        <v>32</v>
      </c>
      <c r="D219" s="61"/>
      <c r="E219" s="84">
        <f>IFERROR(-VLOOKUP(B219,Calculations!$G$10:$N$448,8,FALSE),0)</f>
        <v>0</v>
      </c>
      <c r="F219" s="84"/>
      <c r="G219" s="61"/>
      <c r="H219" s="61" t="s">
        <v>102</v>
      </c>
      <c r="I219" s="61"/>
      <c r="J219" s="84">
        <f>K221</f>
        <v>0</v>
      </c>
      <c r="K219" s="84"/>
      <c r="L219" s="61"/>
      <c r="M219" s="61" t="s">
        <v>102</v>
      </c>
      <c r="N219" s="68"/>
      <c r="O219" s="84">
        <f>J219</f>
        <v>0</v>
      </c>
      <c r="P219" s="91"/>
    </row>
    <row r="220" spans="2:16" ht="15.75" x14ac:dyDescent="0.25">
      <c r="B220" s="74"/>
      <c r="C220" s="14" t="s">
        <v>33</v>
      </c>
      <c r="E220" s="86" t="str">
        <f>IFERROR(VLOOKUP(B219,Calculations!$G$10:$M$448,7,FALSE),0)</f>
        <v xml:space="preserve">  </v>
      </c>
      <c r="F220" s="86"/>
      <c r="H220" s="14" t="s">
        <v>35</v>
      </c>
      <c r="J220" s="86" t="str">
        <f>K222</f>
        <v xml:space="preserve">  </v>
      </c>
      <c r="K220" s="86"/>
      <c r="M220" s="14" t="s">
        <v>94</v>
      </c>
      <c r="N220" s="73"/>
      <c r="O220" s="86" t="str">
        <f>J220</f>
        <v xml:space="preserve">  </v>
      </c>
      <c r="P220" s="92"/>
    </row>
    <row r="221" spans="2:16" ht="15.75" x14ac:dyDescent="0.25">
      <c r="B221" s="74"/>
      <c r="C221" s="73"/>
      <c r="D221" s="14" t="s">
        <v>31</v>
      </c>
      <c r="E221" s="86"/>
      <c r="F221" s="86">
        <f>IFERROR(E219+E220,0)</f>
        <v>0</v>
      </c>
      <c r="H221" s="73"/>
      <c r="I221" s="14" t="s">
        <v>32</v>
      </c>
      <c r="J221" s="86"/>
      <c r="K221" s="86">
        <f>E219</f>
        <v>0</v>
      </c>
      <c r="M221" s="72"/>
      <c r="N221" s="14" t="s">
        <v>31</v>
      </c>
      <c r="O221" s="86"/>
      <c r="P221" s="92">
        <f>F221</f>
        <v>0</v>
      </c>
    </row>
    <row r="222" spans="2:16" ht="15.75" x14ac:dyDescent="0.25">
      <c r="B222" s="74"/>
      <c r="C222" s="73"/>
      <c r="E222" s="86"/>
      <c r="F222" s="86"/>
      <c r="H222" s="73"/>
      <c r="I222" s="14" t="s">
        <v>33</v>
      </c>
      <c r="J222" s="86"/>
      <c r="K222" s="86" t="str">
        <f>E220</f>
        <v xml:space="preserve">  </v>
      </c>
      <c r="M222" s="72"/>
      <c r="N222" s="73"/>
      <c r="O222" s="86"/>
      <c r="P222" s="92"/>
    </row>
    <row r="223" spans="2:16" ht="15.75" x14ac:dyDescent="0.25">
      <c r="B223" s="74"/>
      <c r="C223" s="73"/>
      <c r="E223" s="86"/>
      <c r="F223" s="86"/>
      <c r="H223" s="73"/>
      <c r="J223" s="86"/>
      <c r="K223" s="86"/>
      <c r="M223" s="72"/>
      <c r="N223" s="73"/>
      <c r="O223" s="86"/>
      <c r="P223" s="92"/>
    </row>
    <row r="224" spans="2:16" ht="15.75" x14ac:dyDescent="0.25">
      <c r="B224" s="70" t="str">
        <f>B219</f>
        <v xml:space="preserve">  </v>
      </c>
      <c r="C224" s="133" t="s">
        <v>34</v>
      </c>
      <c r="D224" s="133"/>
      <c r="E224" s="133"/>
      <c r="F224" s="133"/>
      <c r="H224" s="14" t="s">
        <v>103</v>
      </c>
      <c r="J224" s="86" t="str">
        <f>IFERROR(VLOOKUP(B224,Calculations!$Z$10:$AB$448,3,FALSE),0)</f>
        <v xml:space="preserve">  </v>
      </c>
      <c r="K224" s="86"/>
      <c r="M224" s="14" t="s">
        <v>104</v>
      </c>
      <c r="O224" s="86" t="str">
        <f>J224</f>
        <v xml:space="preserve">  </v>
      </c>
      <c r="P224" s="92"/>
    </row>
    <row r="225" spans="2:16" ht="15.75" x14ac:dyDescent="0.25">
      <c r="B225" s="74"/>
      <c r="C225" s="133"/>
      <c r="D225" s="133"/>
      <c r="E225" s="133"/>
      <c r="F225" s="133"/>
      <c r="H225" s="77"/>
      <c r="I225" s="14" t="s">
        <v>91</v>
      </c>
      <c r="J225" s="86"/>
      <c r="K225" s="86" t="str">
        <f>J224</f>
        <v xml:space="preserve">  </v>
      </c>
      <c r="M225" s="77"/>
      <c r="N225" s="14" t="s">
        <v>91</v>
      </c>
      <c r="O225" s="86"/>
      <c r="P225" s="92" t="str">
        <f>O224</f>
        <v xml:space="preserve">  </v>
      </c>
    </row>
    <row r="226" spans="2:16" ht="15.75" x14ac:dyDescent="0.25">
      <c r="B226" s="74"/>
      <c r="C226" s="133"/>
      <c r="D226" s="133"/>
      <c r="E226" s="133"/>
      <c r="F226" s="133"/>
      <c r="H226" s="77"/>
      <c r="J226" s="86"/>
      <c r="K226" s="86"/>
      <c r="M226" s="77"/>
      <c r="O226" s="86"/>
      <c r="P226" s="92"/>
    </row>
    <row r="227" spans="2:16" ht="15.75" x14ac:dyDescent="0.25">
      <c r="B227" s="74"/>
      <c r="C227" s="81"/>
      <c r="D227" s="81"/>
      <c r="E227" s="81"/>
      <c r="F227" s="81"/>
      <c r="H227" s="77"/>
      <c r="J227" s="86"/>
      <c r="K227" s="86"/>
      <c r="M227" s="77"/>
      <c r="O227" s="86"/>
      <c r="P227" s="92"/>
    </row>
    <row r="228" spans="2:16" ht="15.75" x14ac:dyDescent="0.25">
      <c r="B228" s="70" t="str">
        <f>B224</f>
        <v xml:space="preserve">  </v>
      </c>
      <c r="C228" s="14" t="s">
        <v>106</v>
      </c>
      <c r="E228" s="86" t="str">
        <f>IFERROR(VLOOKUP(B228,Calculations!$G$10:$W$448,17,FALSE),0)</f>
        <v xml:space="preserve">  </v>
      </c>
      <c r="F228" s="86"/>
      <c r="H228" s="133" t="s">
        <v>34</v>
      </c>
      <c r="I228" s="133"/>
      <c r="J228" s="133"/>
      <c r="K228" s="133"/>
      <c r="M228" s="14" t="s">
        <v>105</v>
      </c>
      <c r="O228" s="86" t="str">
        <f>E228</f>
        <v xml:space="preserve">  </v>
      </c>
      <c r="P228" s="92"/>
    </row>
    <row r="229" spans="2:16" ht="15.75" x14ac:dyDescent="0.25">
      <c r="B229" s="75"/>
      <c r="C229" s="82"/>
      <c r="D229" s="76" t="s">
        <v>31</v>
      </c>
      <c r="E229" s="89"/>
      <c r="F229" s="89" t="str">
        <f>E228</f>
        <v xml:space="preserve">  </v>
      </c>
      <c r="G229" s="76"/>
      <c r="H229" s="134"/>
      <c r="I229" s="134"/>
      <c r="J229" s="134"/>
      <c r="K229" s="134"/>
      <c r="L229" s="76"/>
      <c r="M229" s="82"/>
      <c r="N229" s="76" t="s">
        <v>31</v>
      </c>
      <c r="O229" s="89"/>
      <c r="P229" s="90" t="str">
        <f>O228</f>
        <v xml:space="preserve">  </v>
      </c>
    </row>
    <row r="230" spans="2:16" ht="15.75" x14ac:dyDescent="0.25">
      <c r="B230" s="60" t="str">
        <f>IFERROR(IF(EOMONTH(B228,1)&gt;Questionnaire!$I$9,"  ",EOMONTH(B228,1)),"  ")</f>
        <v xml:space="preserve">  </v>
      </c>
      <c r="C230" s="61" t="s">
        <v>32</v>
      </c>
      <c r="D230" s="61"/>
      <c r="E230" s="84">
        <f>IFERROR(-VLOOKUP(B230,Calculations!$G$10:$N$448,8,FALSE),0)</f>
        <v>0</v>
      </c>
      <c r="F230" s="84"/>
      <c r="G230" s="61"/>
      <c r="H230" s="61" t="s">
        <v>102</v>
      </c>
      <c r="I230" s="61"/>
      <c r="J230" s="84">
        <f>K232</f>
        <v>0</v>
      </c>
      <c r="K230" s="84"/>
      <c r="L230" s="61"/>
      <c r="M230" s="61" t="s">
        <v>102</v>
      </c>
      <c r="N230" s="68"/>
      <c r="O230" s="84">
        <f>J230</f>
        <v>0</v>
      </c>
      <c r="P230" s="91"/>
    </row>
    <row r="231" spans="2:16" ht="15.75" x14ac:dyDescent="0.25">
      <c r="B231" s="74"/>
      <c r="C231" s="14" t="s">
        <v>33</v>
      </c>
      <c r="E231" s="86" t="str">
        <f>IFERROR(VLOOKUP(B230,Calculations!$G$10:$M$448,7,FALSE),0)</f>
        <v xml:space="preserve">  </v>
      </c>
      <c r="F231" s="86"/>
      <c r="H231" s="14" t="s">
        <v>35</v>
      </c>
      <c r="J231" s="86" t="str">
        <f>K233</f>
        <v xml:space="preserve">  </v>
      </c>
      <c r="K231" s="86"/>
      <c r="M231" s="14" t="s">
        <v>94</v>
      </c>
      <c r="N231" s="73"/>
      <c r="O231" s="86" t="str">
        <f>J231</f>
        <v xml:space="preserve">  </v>
      </c>
      <c r="P231" s="92"/>
    </row>
    <row r="232" spans="2:16" ht="15.75" x14ac:dyDescent="0.25">
      <c r="B232" s="74"/>
      <c r="C232" s="73"/>
      <c r="D232" s="14" t="s">
        <v>31</v>
      </c>
      <c r="E232" s="86"/>
      <c r="F232" s="86">
        <f>IFERROR(E230+E231,0)</f>
        <v>0</v>
      </c>
      <c r="H232" s="73"/>
      <c r="I232" s="14" t="s">
        <v>32</v>
      </c>
      <c r="J232" s="86"/>
      <c r="K232" s="86">
        <f>E230</f>
        <v>0</v>
      </c>
      <c r="M232" s="72"/>
      <c r="N232" s="14" t="s">
        <v>31</v>
      </c>
      <c r="O232" s="86"/>
      <c r="P232" s="92">
        <f>F232</f>
        <v>0</v>
      </c>
    </row>
    <row r="233" spans="2:16" ht="15.75" x14ac:dyDescent="0.25">
      <c r="B233" s="74"/>
      <c r="C233" s="73"/>
      <c r="E233" s="86"/>
      <c r="F233" s="86"/>
      <c r="H233" s="73"/>
      <c r="I233" s="14" t="s">
        <v>33</v>
      </c>
      <c r="J233" s="86"/>
      <c r="K233" s="86" t="str">
        <f>E231</f>
        <v xml:space="preserve">  </v>
      </c>
      <c r="M233" s="72"/>
      <c r="N233" s="73"/>
      <c r="O233" s="86"/>
      <c r="P233" s="92"/>
    </row>
    <row r="234" spans="2:16" ht="15.75" x14ac:dyDescent="0.25">
      <c r="B234" s="74"/>
      <c r="C234" s="73"/>
      <c r="E234" s="86"/>
      <c r="F234" s="86"/>
      <c r="H234" s="73"/>
      <c r="J234" s="86"/>
      <c r="K234" s="86"/>
      <c r="M234" s="72"/>
      <c r="N234" s="73"/>
      <c r="O234" s="86"/>
      <c r="P234" s="92"/>
    </row>
    <row r="235" spans="2:16" ht="15.75" x14ac:dyDescent="0.25">
      <c r="B235" s="70" t="str">
        <f>B230</f>
        <v xml:space="preserve">  </v>
      </c>
      <c r="C235" s="133" t="s">
        <v>34</v>
      </c>
      <c r="D235" s="133"/>
      <c r="E235" s="133"/>
      <c r="F235" s="133"/>
      <c r="H235" s="14" t="s">
        <v>103</v>
      </c>
      <c r="J235" s="86" t="str">
        <f>IFERROR(VLOOKUP(B235,Calculations!$Z$10:$AB$448,3,FALSE),0)</f>
        <v xml:space="preserve">  </v>
      </c>
      <c r="K235" s="86"/>
      <c r="M235" s="14" t="s">
        <v>104</v>
      </c>
      <c r="O235" s="86" t="str">
        <f>J235</f>
        <v xml:space="preserve">  </v>
      </c>
      <c r="P235" s="92"/>
    </row>
    <row r="236" spans="2:16" ht="15.75" x14ac:dyDescent="0.25">
      <c r="B236" s="74"/>
      <c r="C236" s="133"/>
      <c r="D236" s="133"/>
      <c r="E236" s="133"/>
      <c r="F236" s="133"/>
      <c r="H236" s="77"/>
      <c r="I236" s="14" t="s">
        <v>91</v>
      </c>
      <c r="J236" s="86"/>
      <c r="K236" s="86" t="str">
        <f>J235</f>
        <v xml:space="preserve">  </v>
      </c>
      <c r="M236" s="77"/>
      <c r="N236" s="14" t="s">
        <v>91</v>
      </c>
      <c r="O236" s="86"/>
      <c r="P236" s="92" t="str">
        <f>O235</f>
        <v xml:space="preserve">  </v>
      </c>
    </row>
    <row r="237" spans="2:16" ht="15.75" x14ac:dyDescent="0.25">
      <c r="B237" s="74"/>
      <c r="C237" s="133"/>
      <c r="D237" s="133"/>
      <c r="E237" s="133"/>
      <c r="F237" s="133"/>
      <c r="H237" s="77"/>
      <c r="J237" s="86"/>
      <c r="K237" s="86"/>
      <c r="M237" s="77"/>
      <c r="O237" s="86"/>
      <c r="P237" s="92"/>
    </row>
    <row r="238" spans="2:16" ht="15.75" x14ac:dyDescent="0.25">
      <c r="B238" s="74"/>
      <c r="C238" s="81"/>
      <c r="D238" s="81"/>
      <c r="E238" s="81"/>
      <c r="F238" s="81"/>
      <c r="H238" s="77"/>
      <c r="J238" s="86"/>
      <c r="K238" s="86"/>
      <c r="M238" s="77"/>
      <c r="O238" s="86"/>
      <c r="P238" s="92"/>
    </row>
    <row r="239" spans="2:16" ht="15.75" x14ac:dyDescent="0.25">
      <c r="B239" s="70" t="str">
        <f>B235</f>
        <v xml:space="preserve">  </v>
      </c>
      <c r="C239" s="14" t="s">
        <v>106</v>
      </c>
      <c r="E239" s="86" t="str">
        <f>IFERROR(VLOOKUP(B239,Calculations!$G$10:$W$448,17,FALSE),0)</f>
        <v xml:space="preserve">  </v>
      </c>
      <c r="F239" s="86"/>
      <c r="H239" s="133" t="s">
        <v>34</v>
      </c>
      <c r="I239" s="133"/>
      <c r="J239" s="133"/>
      <c r="K239" s="133"/>
      <c r="M239" s="14" t="s">
        <v>105</v>
      </c>
      <c r="O239" s="86" t="str">
        <f>E239</f>
        <v xml:space="preserve">  </v>
      </c>
      <c r="P239" s="92"/>
    </row>
    <row r="240" spans="2:16" ht="15.75" x14ac:dyDescent="0.25">
      <c r="B240" s="75"/>
      <c r="C240" s="82"/>
      <c r="D240" s="76" t="s">
        <v>31</v>
      </c>
      <c r="E240" s="89"/>
      <c r="F240" s="89" t="str">
        <f>E239</f>
        <v xml:space="preserve">  </v>
      </c>
      <c r="G240" s="76"/>
      <c r="H240" s="134"/>
      <c r="I240" s="134"/>
      <c r="J240" s="134"/>
      <c r="K240" s="134"/>
      <c r="L240" s="76"/>
      <c r="M240" s="82"/>
      <c r="N240" s="76" t="s">
        <v>31</v>
      </c>
      <c r="O240" s="89"/>
      <c r="P240" s="90" t="str">
        <f>O239</f>
        <v xml:space="preserve">  </v>
      </c>
    </row>
    <row r="241" spans="2:16" ht="15.75" x14ac:dyDescent="0.25">
      <c r="B241" s="60" t="str">
        <f>IFERROR(IF(EOMONTH(B239,1)&gt;Questionnaire!$I$9,"  ",EOMONTH(B239,1)),"  ")</f>
        <v xml:space="preserve">  </v>
      </c>
      <c r="C241" s="61" t="s">
        <v>32</v>
      </c>
      <c r="D241" s="61"/>
      <c r="E241" s="84">
        <f>IFERROR(-VLOOKUP(B241,Calculations!$G$10:$N$448,8,FALSE),0)</f>
        <v>0</v>
      </c>
      <c r="F241" s="84"/>
      <c r="G241" s="61"/>
      <c r="H241" s="61" t="s">
        <v>102</v>
      </c>
      <c r="I241" s="61"/>
      <c r="J241" s="84">
        <f>K243</f>
        <v>0</v>
      </c>
      <c r="K241" s="84"/>
      <c r="L241" s="61"/>
      <c r="M241" s="61" t="s">
        <v>102</v>
      </c>
      <c r="N241" s="68"/>
      <c r="O241" s="84">
        <f>J241</f>
        <v>0</v>
      </c>
      <c r="P241" s="91"/>
    </row>
    <row r="242" spans="2:16" ht="15.75" x14ac:dyDescent="0.25">
      <c r="B242" s="74"/>
      <c r="C242" s="14" t="s">
        <v>33</v>
      </c>
      <c r="E242" s="86" t="str">
        <f>IFERROR(VLOOKUP(B241,Calculations!$G$10:$M$448,7,FALSE),0)</f>
        <v xml:space="preserve">  </v>
      </c>
      <c r="F242" s="86"/>
      <c r="H242" s="14" t="s">
        <v>35</v>
      </c>
      <c r="J242" s="86" t="str">
        <f>K244</f>
        <v xml:space="preserve">  </v>
      </c>
      <c r="K242" s="86"/>
      <c r="M242" s="14" t="s">
        <v>94</v>
      </c>
      <c r="N242" s="73"/>
      <c r="O242" s="86" t="str">
        <f>J242</f>
        <v xml:space="preserve">  </v>
      </c>
      <c r="P242" s="92"/>
    </row>
    <row r="243" spans="2:16" ht="15.75" x14ac:dyDescent="0.25">
      <c r="B243" s="74"/>
      <c r="C243" s="73"/>
      <c r="D243" s="14" t="s">
        <v>31</v>
      </c>
      <c r="E243" s="86"/>
      <c r="F243" s="86">
        <f>IFERROR(E241+E242,0)</f>
        <v>0</v>
      </c>
      <c r="H243" s="73"/>
      <c r="I243" s="14" t="s">
        <v>32</v>
      </c>
      <c r="J243" s="86"/>
      <c r="K243" s="86">
        <f>E241</f>
        <v>0</v>
      </c>
      <c r="M243" s="72"/>
      <c r="N243" s="14" t="s">
        <v>31</v>
      </c>
      <c r="O243" s="86"/>
      <c r="P243" s="92">
        <f>F243</f>
        <v>0</v>
      </c>
    </row>
    <row r="244" spans="2:16" ht="15.75" x14ac:dyDescent="0.25">
      <c r="B244" s="74"/>
      <c r="C244" s="73"/>
      <c r="E244" s="86"/>
      <c r="F244" s="86"/>
      <c r="H244" s="73"/>
      <c r="I244" s="14" t="s">
        <v>33</v>
      </c>
      <c r="J244" s="86"/>
      <c r="K244" s="86" t="str">
        <f>E242</f>
        <v xml:space="preserve">  </v>
      </c>
      <c r="M244" s="72"/>
      <c r="N244" s="73"/>
      <c r="O244" s="86"/>
      <c r="P244" s="92"/>
    </row>
    <row r="245" spans="2:16" ht="15.75" x14ac:dyDescent="0.25">
      <c r="B245" s="74"/>
      <c r="C245" s="73"/>
      <c r="E245" s="86"/>
      <c r="F245" s="86"/>
      <c r="H245" s="73"/>
      <c r="J245" s="86"/>
      <c r="K245" s="86"/>
      <c r="M245" s="72"/>
      <c r="N245" s="73"/>
      <c r="O245" s="86"/>
      <c r="P245" s="92"/>
    </row>
    <row r="246" spans="2:16" ht="15.75" x14ac:dyDescent="0.25">
      <c r="B246" s="70" t="str">
        <f>B241</f>
        <v xml:space="preserve">  </v>
      </c>
      <c r="C246" s="133" t="s">
        <v>34</v>
      </c>
      <c r="D246" s="133"/>
      <c r="E246" s="133"/>
      <c r="F246" s="133"/>
      <c r="H246" s="14" t="s">
        <v>103</v>
      </c>
      <c r="J246" s="86" t="str">
        <f>IFERROR(VLOOKUP(B246,Calculations!$Z$10:$AB$448,3,FALSE),0)</f>
        <v xml:space="preserve">  </v>
      </c>
      <c r="K246" s="86"/>
      <c r="M246" s="14" t="s">
        <v>104</v>
      </c>
      <c r="O246" s="86" t="str">
        <f>J246</f>
        <v xml:space="preserve">  </v>
      </c>
      <c r="P246" s="92"/>
    </row>
    <row r="247" spans="2:16" ht="15.75" x14ac:dyDescent="0.25">
      <c r="B247" s="74"/>
      <c r="C247" s="133"/>
      <c r="D247" s="133"/>
      <c r="E247" s="133"/>
      <c r="F247" s="133"/>
      <c r="H247" s="77"/>
      <c r="I247" s="14" t="s">
        <v>91</v>
      </c>
      <c r="J247" s="86"/>
      <c r="K247" s="86" t="str">
        <f>J246</f>
        <v xml:space="preserve">  </v>
      </c>
      <c r="M247" s="77"/>
      <c r="N247" s="14" t="s">
        <v>91</v>
      </c>
      <c r="O247" s="86"/>
      <c r="P247" s="92" t="str">
        <f>O246</f>
        <v xml:space="preserve">  </v>
      </c>
    </row>
    <row r="248" spans="2:16" ht="15.75" x14ac:dyDescent="0.25">
      <c r="B248" s="74"/>
      <c r="C248" s="133"/>
      <c r="D248" s="133"/>
      <c r="E248" s="133"/>
      <c r="F248" s="133"/>
      <c r="H248" s="77"/>
      <c r="J248" s="86"/>
      <c r="K248" s="86"/>
      <c r="M248" s="77"/>
      <c r="O248" s="86"/>
      <c r="P248" s="92"/>
    </row>
    <row r="249" spans="2:16" ht="15.75" x14ac:dyDescent="0.25">
      <c r="B249" s="74"/>
      <c r="C249" s="81"/>
      <c r="D249" s="81"/>
      <c r="E249" s="81"/>
      <c r="F249" s="81"/>
      <c r="H249" s="77"/>
      <c r="J249" s="86"/>
      <c r="K249" s="86"/>
      <c r="M249" s="77"/>
      <c r="O249" s="86"/>
      <c r="P249" s="92"/>
    </row>
    <row r="250" spans="2:16" ht="15.75" x14ac:dyDescent="0.25">
      <c r="B250" s="70" t="str">
        <f>B246</f>
        <v xml:space="preserve">  </v>
      </c>
      <c r="C250" s="14" t="s">
        <v>106</v>
      </c>
      <c r="E250" s="86" t="str">
        <f>IFERROR(VLOOKUP(B250,Calculations!$G$10:$W$448,17,FALSE),0)</f>
        <v xml:space="preserve">  </v>
      </c>
      <c r="F250" s="86"/>
      <c r="H250" s="133" t="s">
        <v>34</v>
      </c>
      <c r="I250" s="133"/>
      <c r="J250" s="133"/>
      <c r="K250" s="133"/>
      <c r="M250" s="14" t="s">
        <v>105</v>
      </c>
      <c r="O250" s="86" t="str">
        <f>E250</f>
        <v xml:space="preserve">  </v>
      </c>
      <c r="P250" s="92"/>
    </row>
    <row r="251" spans="2:16" ht="15.75" x14ac:dyDescent="0.25">
      <c r="B251" s="75"/>
      <c r="C251" s="82"/>
      <c r="D251" s="76" t="s">
        <v>31</v>
      </c>
      <c r="E251" s="89"/>
      <c r="F251" s="89" t="str">
        <f>E250</f>
        <v xml:space="preserve">  </v>
      </c>
      <c r="G251" s="76"/>
      <c r="H251" s="134"/>
      <c r="I251" s="134"/>
      <c r="J251" s="134"/>
      <c r="K251" s="134"/>
      <c r="L251" s="76"/>
      <c r="M251" s="82"/>
      <c r="N251" s="76" t="s">
        <v>31</v>
      </c>
      <c r="O251" s="89"/>
      <c r="P251" s="90" t="str">
        <f>O250</f>
        <v xml:space="preserve">  </v>
      </c>
    </row>
    <row r="252" spans="2:16" ht="15.75" x14ac:dyDescent="0.25">
      <c r="B252" s="60" t="str">
        <f>IFERROR(IF(EOMONTH(B250,1)&gt;Questionnaire!$I$9,"  ",EOMONTH(B250,1)),"  ")</f>
        <v xml:space="preserve">  </v>
      </c>
      <c r="C252" s="61" t="s">
        <v>32</v>
      </c>
      <c r="D252" s="61"/>
      <c r="E252" s="84">
        <f>IFERROR(-VLOOKUP(B252,Calculations!$G$10:$N$448,8,FALSE),0)</f>
        <v>0</v>
      </c>
      <c r="F252" s="84"/>
      <c r="G252" s="61"/>
      <c r="H252" s="61" t="s">
        <v>102</v>
      </c>
      <c r="I252" s="61"/>
      <c r="J252" s="84">
        <f>K254</f>
        <v>0</v>
      </c>
      <c r="K252" s="84"/>
      <c r="L252" s="61"/>
      <c r="M252" s="61" t="s">
        <v>102</v>
      </c>
      <c r="N252" s="68"/>
      <c r="O252" s="84">
        <f>J252</f>
        <v>0</v>
      </c>
      <c r="P252" s="91"/>
    </row>
    <row r="253" spans="2:16" ht="15.75" x14ac:dyDescent="0.25">
      <c r="B253" s="74"/>
      <c r="C253" s="14" t="s">
        <v>33</v>
      </c>
      <c r="E253" s="86" t="str">
        <f>IFERROR(VLOOKUP(B252,Calculations!$G$10:$M$448,7,FALSE),0)</f>
        <v xml:space="preserve">  </v>
      </c>
      <c r="F253" s="86"/>
      <c r="H253" s="14" t="s">
        <v>35</v>
      </c>
      <c r="J253" s="86" t="str">
        <f>K255</f>
        <v xml:space="preserve">  </v>
      </c>
      <c r="K253" s="86"/>
      <c r="M253" s="14" t="s">
        <v>94</v>
      </c>
      <c r="N253" s="73"/>
      <c r="O253" s="86" t="str">
        <f>J253</f>
        <v xml:space="preserve">  </v>
      </c>
      <c r="P253" s="92"/>
    </row>
    <row r="254" spans="2:16" ht="15.75" x14ac:dyDescent="0.25">
      <c r="B254" s="74"/>
      <c r="C254" s="73"/>
      <c r="D254" s="14" t="s">
        <v>31</v>
      </c>
      <c r="E254" s="86"/>
      <c r="F254" s="86">
        <f>IFERROR(E252+E253,0)</f>
        <v>0</v>
      </c>
      <c r="H254" s="73"/>
      <c r="I254" s="14" t="s">
        <v>32</v>
      </c>
      <c r="J254" s="86"/>
      <c r="K254" s="86">
        <f>E252</f>
        <v>0</v>
      </c>
      <c r="M254" s="72"/>
      <c r="N254" s="14" t="s">
        <v>31</v>
      </c>
      <c r="O254" s="86"/>
      <c r="P254" s="92">
        <f>F254</f>
        <v>0</v>
      </c>
    </row>
    <row r="255" spans="2:16" ht="15.75" x14ac:dyDescent="0.25">
      <c r="B255" s="74"/>
      <c r="C255" s="73"/>
      <c r="E255" s="86"/>
      <c r="F255" s="86"/>
      <c r="H255" s="73"/>
      <c r="I255" s="14" t="s">
        <v>33</v>
      </c>
      <c r="J255" s="86"/>
      <c r="K255" s="86" t="str">
        <f>E253</f>
        <v xml:space="preserve">  </v>
      </c>
      <c r="M255" s="72"/>
      <c r="N255" s="73"/>
      <c r="O255" s="86"/>
      <c r="P255" s="92"/>
    </row>
    <row r="256" spans="2:16" ht="15.75" x14ac:dyDescent="0.25">
      <c r="B256" s="74"/>
      <c r="C256" s="73"/>
      <c r="E256" s="86"/>
      <c r="F256" s="86"/>
      <c r="H256" s="73"/>
      <c r="J256" s="86"/>
      <c r="K256" s="86"/>
      <c r="M256" s="72"/>
      <c r="N256" s="73"/>
      <c r="O256" s="86"/>
      <c r="P256" s="92"/>
    </row>
    <row r="257" spans="2:16" ht="15.75" x14ac:dyDescent="0.25">
      <c r="B257" s="70" t="str">
        <f>B252</f>
        <v xml:space="preserve">  </v>
      </c>
      <c r="C257" s="133" t="s">
        <v>34</v>
      </c>
      <c r="D257" s="133"/>
      <c r="E257" s="133"/>
      <c r="F257" s="133"/>
      <c r="H257" s="14" t="s">
        <v>103</v>
      </c>
      <c r="J257" s="86" t="str">
        <f>IFERROR(VLOOKUP(B257,Calculations!$Z$10:$AB$448,3,FALSE),0)</f>
        <v xml:space="preserve">  </v>
      </c>
      <c r="K257" s="86"/>
      <c r="M257" s="14" t="s">
        <v>104</v>
      </c>
      <c r="O257" s="86" t="str">
        <f>J257</f>
        <v xml:space="preserve">  </v>
      </c>
      <c r="P257" s="92"/>
    </row>
    <row r="258" spans="2:16" ht="15.75" x14ac:dyDescent="0.25">
      <c r="B258" s="74"/>
      <c r="C258" s="133"/>
      <c r="D258" s="133"/>
      <c r="E258" s="133"/>
      <c r="F258" s="133"/>
      <c r="H258" s="77"/>
      <c r="I258" s="14" t="s">
        <v>91</v>
      </c>
      <c r="J258" s="86"/>
      <c r="K258" s="86" t="str">
        <f>J257</f>
        <v xml:space="preserve">  </v>
      </c>
      <c r="M258" s="77"/>
      <c r="N258" s="14" t="s">
        <v>91</v>
      </c>
      <c r="O258" s="86"/>
      <c r="P258" s="92" t="str">
        <f>O257</f>
        <v xml:space="preserve">  </v>
      </c>
    </row>
    <row r="259" spans="2:16" ht="15.75" x14ac:dyDescent="0.25">
      <c r="B259" s="74"/>
      <c r="C259" s="133"/>
      <c r="D259" s="133"/>
      <c r="E259" s="133"/>
      <c r="F259" s="133"/>
      <c r="H259" s="77"/>
      <c r="J259" s="86"/>
      <c r="K259" s="86"/>
      <c r="M259" s="77"/>
      <c r="O259" s="86"/>
      <c r="P259" s="92"/>
    </row>
    <row r="260" spans="2:16" ht="15.75" x14ac:dyDescent="0.25">
      <c r="B260" s="74"/>
      <c r="C260" s="81"/>
      <c r="D260" s="81"/>
      <c r="E260" s="81"/>
      <c r="F260" s="81"/>
      <c r="H260" s="77"/>
      <c r="J260" s="86"/>
      <c r="K260" s="86"/>
      <c r="M260" s="77"/>
      <c r="O260" s="86"/>
      <c r="P260" s="92"/>
    </row>
    <row r="261" spans="2:16" ht="15.75" x14ac:dyDescent="0.25">
      <c r="B261" s="70" t="str">
        <f>B257</f>
        <v xml:space="preserve">  </v>
      </c>
      <c r="C261" s="14" t="s">
        <v>106</v>
      </c>
      <c r="E261" s="86" t="str">
        <f>IFERROR(VLOOKUP(B261,Calculations!$G$10:$W$448,17,FALSE),0)</f>
        <v xml:space="preserve">  </v>
      </c>
      <c r="F261" s="86"/>
      <c r="H261" s="133" t="s">
        <v>34</v>
      </c>
      <c r="I261" s="133"/>
      <c r="J261" s="133"/>
      <c r="K261" s="133"/>
      <c r="M261" s="14" t="s">
        <v>105</v>
      </c>
      <c r="O261" s="86" t="str">
        <f>E261</f>
        <v xml:space="preserve">  </v>
      </c>
      <c r="P261" s="92"/>
    </row>
    <row r="262" spans="2:16" ht="15.75" x14ac:dyDescent="0.25">
      <c r="B262" s="75"/>
      <c r="C262" s="82"/>
      <c r="D262" s="76" t="s">
        <v>31</v>
      </c>
      <c r="E262" s="89"/>
      <c r="F262" s="89" t="str">
        <f>E261</f>
        <v xml:space="preserve">  </v>
      </c>
      <c r="G262" s="76"/>
      <c r="H262" s="134"/>
      <c r="I262" s="134"/>
      <c r="J262" s="134"/>
      <c r="K262" s="134"/>
      <c r="L262" s="76"/>
      <c r="M262" s="82"/>
      <c r="N262" s="76" t="s">
        <v>31</v>
      </c>
      <c r="O262" s="89"/>
      <c r="P262" s="90" t="str">
        <f>O261</f>
        <v xml:space="preserve">  </v>
      </c>
    </row>
    <row r="263" spans="2:16" ht="15.75" x14ac:dyDescent="0.25">
      <c r="B263" s="60" t="str">
        <f>IFERROR(IF(EOMONTH(B261,1)&gt;Questionnaire!$I$9,"  ",EOMONTH(B261,1)),"  ")</f>
        <v xml:space="preserve">  </v>
      </c>
      <c r="C263" s="61" t="s">
        <v>32</v>
      </c>
      <c r="D263" s="61"/>
      <c r="E263" s="84">
        <f>IFERROR(-VLOOKUP(B263,Calculations!$G$10:$N$448,8,FALSE),0)</f>
        <v>0</v>
      </c>
      <c r="F263" s="84"/>
      <c r="G263" s="61"/>
      <c r="H263" s="61" t="s">
        <v>102</v>
      </c>
      <c r="I263" s="61"/>
      <c r="J263" s="84">
        <f>K265</f>
        <v>0</v>
      </c>
      <c r="K263" s="84"/>
      <c r="L263" s="61"/>
      <c r="M263" s="61" t="s">
        <v>102</v>
      </c>
      <c r="N263" s="68"/>
      <c r="O263" s="84">
        <f>J263</f>
        <v>0</v>
      </c>
      <c r="P263" s="91"/>
    </row>
    <row r="264" spans="2:16" ht="15.75" x14ac:dyDescent="0.25">
      <c r="B264" s="74"/>
      <c r="C264" s="14" t="s">
        <v>33</v>
      </c>
      <c r="E264" s="86" t="str">
        <f>IFERROR(VLOOKUP(B263,Calculations!$G$10:$M$448,7,FALSE),0)</f>
        <v xml:space="preserve">  </v>
      </c>
      <c r="F264" s="86"/>
      <c r="H264" s="14" t="s">
        <v>35</v>
      </c>
      <c r="J264" s="86" t="str">
        <f>K266</f>
        <v xml:space="preserve">  </v>
      </c>
      <c r="K264" s="86"/>
      <c r="M264" s="14" t="s">
        <v>94</v>
      </c>
      <c r="N264" s="73"/>
      <c r="O264" s="86" t="str">
        <f>J264</f>
        <v xml:space="preserve">  </v>
      </c>
      <c r="P264" s="92"/>
    </row>
    <row r="265" spans="2:16" ht="15.75" x14ac:dyDescent="0.25">
      <c r="B265" s="74"/>
      <c r="C265" s="73"/>
      <c r="D265" s="14" t="s">
        <v>31</v>
      </c>
      <c r="E265" s="86"/>
      <c r="F265" s="86">
        <f>IFERROR(E263+E264,0)</f>
        <v>0</v>
      </c>
      <c r="H265" s="73"/>
      <c r="I265" s="14" t="s">
        <v>32</v>
      </c>
      <c r="J265" s="86"/>
      <c r="K265" s="86">
        <f>E263</f>
        <v>0</v>
      </c>
      <c r="M265" s="72"/>
      <c r="N265" s="14" t="s">
        <v>31</v>
      </c>
      <c r="O265" s="86"/>
      <c r="P265" s="92">
        <f>F265</f>
        <v>0</v>
      </c>
    </row>
    <row r="266" spans="2:16" ht="15.75" x14ac:dyDescent="0.25">
      <c r="B266" s="74"/>
      <c r="C266" s="73"/>
      <c r="E266" s="86"/>
      <c r="F266" s="86"/>
      <c r="H266" s="73"/>
      <c r="I266" s="14" t="s">
        <v>33</v>
      </c>
      <c r="J266" s="86"/>
      <c r="K266" s="86" t="str">
        <f>E264</f>
        <v xml:space="preserve">  </v>
      </c>
      <c r="M266" s="72"/>
      <c r="N266" s="73"/>
      <c r="O266" s="86"/>
      <c r="P266" s="92"/>
    </row>
    <row r="267" spans="2:16" ht="15.75" x14ac:dyDescent="0.25">
      <c r="B267" s="74"/>
      <c r="C267" s="73"/>
      <c r="E267" s="86"/>
      <c r="F267" s="86"/>
      <c r="H267" s="73"/>
      <c r="J267" s="86"/>
      <c r="K267" s="86"/>
      <c r="M267" s="72"/>
      <c r="N267" s="73"/>
      <c r="O267" s="86"/>
      <c r="P267" s="92"/>
    </row>
    <row r="268" spans="2:16" ht="15.75" x14ac:dyDescent="0.25">
      <c r="B268" s="70" t="str">
        <f>B263</f>
        <v xml:space="preserve">  </v>
      </c>
      <c r="C268" s="133" t="s">
        <v>34</v>
      </c>
      <c r="D268" s="133"/>
      <c r="E268" s="133"/>
      <c r="F268" s="133"/>
      <c r="H268" s="14" t="s">
        <v>103</v>
      </c>
      <c r="J268" s="86" t="str">
        <f>IFERROR(VLOOKUP(B268,Calculations!$Z$10:$AB$448,3,FALSE),0)</f>
        <v xml:space="preserve">  </v>
      </c>
      <c r="K268" s="86"/>
      <c r="M268" s="14" t="s">
        <v>104</v>
      </c>
      <c r="O268" s="86" t="str">
        <f>J268</f>
        <v xml:space="preserve">  </v>
      </c>
      <c r="P268" s="92"/>
    </row>
    <row r="269" spans="2:16" ht="15.75" x14ac:dyDescent="0.25">
      <c r="B269" s="74"/>
      <c r="C269" s="133"/>
      <c r="D269" s="133"/>
      <c r="E269" s="133"/>
      <c r="F269" s="133"/>
      <c r="H269" s="77"/>
      <c r="I269" s="14" t="s">
        <v>91</v>
      </c>
      <c r="J269" s="86"/>
      <c r="K269" s="86" t="str">
        <f>J268</f>
        <v xml:space="preserve">  </v>
      </c>
      <c r="M269" s="77"/>
      <c r="N269" s="14" t="s">
        <v>91</v>
      </c>
      <c r="O269" s="86"/>
      <c r="P269" s="92" t="str">
        <f>O268</f>
        <v xml:space="preserve">  </v>
      </c>
    </row>
    <row r="270" spans="2:16" ht="15.75" x14ac:dyDescent="0.25">
      <c r="B270" s="74"/>
      <c r="C270" s="133"/>
      <c r="D270" s="133"/>
      <c r="E270" s="133"/>
      <c r="F270" s="133"/>
      <c r="H270" s="77"/>
      <c r="J270" s="86"/>
      <c r="K270" s="86"/>
      <c r="M270" s="77"/>
      <c r="O270" s="86"/>
      <c r="P270" s="92"/>
    </row>
    <row r="271" spans="2:16" ht="15.75" x14ac:dyDescent="0.25">
      <c r="B271" s="74"/>
      <c r="C271" s="81"/>
      <c r="D271" s="81"/>
      <c r="E271" s="81"/>
      <c r="F271" s="81"/>
      <c r="H271" s="77"/>
      <c r="J271" s="86"/>
      <c r="K271" s="86"/>
      <c r="M271" s="77"/>
      <c r="O271" s="86"/>
      <c r="P271" s="92"/>
    </row>
    <row r="272" spans="2:16" ht="15.75" x14ac:dyDescent="0.25">
      <c r="B272" s="70" t="str">
        <f>B268</f>
        <v xml:space="preserve">  </v>
      </c>
      <c r="C272" s="14" t="s">
        <v>106</v>
      </c>
      <c r="E272" s="86" t="str">
        <f>IFERROR(VLOOKUP(B272,Calculations!$G$10:$W$448,17,FALSE),0)</f>
        <v xml:space="preserve">  </v>
      </c>
      <c r="F272" s="86"/>
      <c r="H272" s="133" t="s">
        <v>34</v>
      </c>
      <c r="I272" s="133"/>
      <c r="J272" s="133"/>
      <c r="K272" s="133"/>
      <c r="M272" s="14" t="s">
        <v>105</v>
      </c>
      <c r="O272" s="86" t="str">
        <f>E272</f>
        <v xml:space="preserve">  </v>
      </c>
      <c r="P272" s="92"/>
    </row>
    <row r="273" spans="2:16" ht="15.75" x14ac:dyDescent="0.25">
      <c r="B273" s="75"/>
      <c r="C273" s="82"/>
      <c r="D273" s="76" t="s">
        <v>31</v>
      </c>
      <c r="E273" s="89"/>
      <c r="F273" s="89" t="str">
        <f>E272</f>
        <v xml:space="preserve">  </v>
      </c>
      <c r="G273" s="76"/>
      <c r="H273" s="134"/>
      <c r="I273" s="134"/>
      <c r="J273" s="134"/>
      <c r="K273" s="134"/>
      <c r="L273" s="76"/>
      <c r="M273" s="82"/>
      <c r="N273" s="76" t="s">
        <v>31</v>
      </c>
      <c r="O273" s="89"/>
      <c r="P273" s="90" t="str">
        <f>O272</f>
        <v xml:space="preserve">  </v>
      </c>
    </row>
    <row r="274" spans="2:16" ht="15.75" x14ac:dyDescent="0.25">
      <c r="B274" s="60" t="str">
        <f>IFERROR(IF(EOMONTH(B272,1)&gt;Questionnaire!$I$9,"  ",EOMONTH(B272,1)),"  ")</f>
        <v xml:space="preserve">  </v>
      </c>
      <c r="C274" s="61" t="s">
        <v>32</v>
      </c>
      <c r="D274" s="61"/>
      <c r="E274" s="84">
        <f>IFERROR(-VLOOKUP(B274,Calculations!$G$10:$N$448,8,FALSE),0)</f>
        <v>0</v>
      </c>
      <c r="F274" s="84"/>
      <c r="G274" s="61"/>
      <c r="H274" s="61" t="s">
        <v>102</v>
      </c>
      <c r="I274" s="61"/>
      <c r="J274" s="84">
        <f>K276</f>
        <v>0</v>
      </c>
      <c r="K274" s="84"/>
      <c r="L274" s="61"/>
      <c r="M274" s="61" t="s">
        <v>102</v>
      </c>
      <c r="N274" s="68"/>
      <c r="O274" s="84">
        <f>J274</f>
        <v>0</v>
      </c>
      <c r="P274" s="91"/>
    </row>
    <row r="275" spans="2:16" ht="15.75" x14ac:dyDescent="0.25">
      <c r="B275" s="74"/>
      <c r="C275" s="14" t="s">
        <v>33</v>
      </c>
      <c r="E275" s="86" t="str">
        <f>IFERROR(VLOOKUP(B274,Calculations!$G$10:$M$448,7,FALSE),0)</f>
        <v xml:space="preserve">  </v>
      </c>
      <c r="F275" s="86"/>
      <c r="H275" s="14" t="s">
        <v>35</v>
      </c>
      <c r="J275" s="86" t="str">
        <f>K277</f>
        <v xml:space="preserve">  </v>
      </c>
      <c r="K275" s="86"/>
      <c r="M275" s="14" t="s">
        <v>94</v>
      </c>
      <c r="N275" s="73"/>
      <c r="O275" s="86" t="str">
        <f>J275</f>
        <v xml:space="preserve">  </v>
      </c>
      <c r="P275" s="92"/>
    </row>
    <row r="276" spans="2:16" ht="15.75" x14ac:dyDescent="0.25">
      <c r="B276" s="74"/>
      <c r="C276" s="73"/>
      <c r="D276" s="14" t="s">
        <v>31</v>
      </c>
      <c r="E276" s="86"/>
      <c r="F276" s="86">
        <f>IFERROR(E274+E275,0)</f>
        <v>0</v>
      </c>
      <c r="H276" s="73"/>
      <c r="I276" s="14" t="s">
        <v>32</v>
      </c>
      <c r="J276" s="86"/>
      <c r="K276" s="86">
        <f>E274</f>
        <v>0</v>
      </c>
      <c r="M276" s="72"/>
      <c r="N276" s="14" t="s">
        <v>31</v>
      </c>
      <c r="O276" s="86"/>
      <c r="P276" s="92">
        <f>F276</f>
        <v>0</v>
      </c>
    </row>
    <row r="277" spans="2:16" ht="15.75" x14ac:dyDescent="0.25">
      <c r="B277" s="74"/>
      <c r="C277" s="73"/>
      <c r="E277" s="86"/>
      <c r="F277" s="86"/>
      <c r="H277" s="73"/>
      <c r="I277" s="14" t="s">
        <v>33</v>
      </c>
      <c r="J277" s="86"/>
      <c r="K277" s="86" t="str">
        <f>E275</f>
        <v xml:space="preserve">  </v>
      </c>
      <c r="M277" s="72"/>
      <c r="N277" s="73"/>
      <c r="O277" s="86"/>
      <c r="P277" s="92"/>
    </row>
    <row r="278" spans="2:16" ht="15.75" x14ac:dyDescent="0.25">
      <c r="B278" s="74"/>
      <c r="C278" s="73"/>
      <c r="E278" s="86"/>
      <c r="F278" s="86"/>
      <c r="H278" s="73"/>
      <c r="J278" s="86"/>
      <c r="K278" s="86"/>
      <c r="M278" s="72"/>
      <c r="N278" s="73"/>
      <c r="O278" s="86"/>
      <c r="P278" s="92"/>
    </row>
    <row r="279" spans="2:16" ht="15.75" x14ac:dyDescent="0.25">
      <c r="B279" s="70" t="str">
        <f>B274</f>
        <v xml:space="preserve">  </v>
      </c>
      <c r="C279" s="133" t="s">
        <v>34</v>
      </c>
      <c r="D279" s="133"/>
      <c r="E279" s="133"/>
      <c r="F279" s="133"/>
      <c r="H279" s="14" t="s">
        <v>103</v>
      </c>
      <c r="J279" s="86" t="str">
        <f>IFERROR(VLOOKUP(B279,Calculations!$Z$10:$AB$448,3,FALSE),0)</f>
        <v xml:space="preserve">  </v>
      </c>
      <c r="K279" s="86"/>
      <c r="M279" s="14" t="s">
        <v>104</v>
      </c>
      <c r="O279" s="86" t="str">
        <f>J279</f>
        <v xml:space="preserve">  </v>
      </c>
      <c r="P279" s="92"/>
    </row>
    <row r="280" spans="2:16" ht="15.75" x14ac:dyDescent="0.25">
      <c r="B280" s="74"/>
      <c r="C280" s="133"/>
      <c r="D280" s="133"/>
      <c r="E280" s="133"/>
      <c r="F280" s="133"/>
      <c r="H280" s="77"/>
      <c r="I280" s="14" t="s">
        <v>91</v>
      </c>
      <c r="J280" s="86"/>
      <c r="K280" s="86" t="str">
        <f>J279</f>
        <v xml:space="preserve">  </v>
      </c>
      <c r="M280" s="77"/>
      <c r="N280" s="14" t="s">
        <v>91</v>
      </c>
      <c r="O280" s="86"/>
      <c r="P280" s="92" t="str">
        <f>O279</f>
        <v xml:space="preserve">  </v>
      </c>
    </row>
    <row r="281" spans="2:16" ht="15.75" x14ac:dyDescent="0.25">
      <c r="B281" s="74"/>
      <c r="C281" s="133"/>
      <c r="D281" s="133"/>
      <c r="E281" s="133"/>
      <c r="F281" s="133"/>
      <c r="H281" s="77"/>
      <c r="J281" s="86"/>
      <c r="K281" s="86"/>
      <c r="M281" s="77"/>
      <c r="O281" s="86"/>
      <c r="P281" s="92"/>
    </row>
    <row r="282" spans="2:16" ht="15.75" x14ac:dyDescent="0.25">
      <c r="B282" s="74"/>
      <c r="C282" s="81"/>
      <c r="D282" s="81"/>
      <c r="E282" s="81"/>
      <c r="F282" s="81"/>
      <c r="H282" s="77"/>
      <c r="J282" s="86"/>
      <c r="K282" s="86"/>
      <c r="M282" s="77"/>
      <c r="O282" s="86"/>
      <c r="P282" s="92"/>
    </row>
    <row r="283" spans="2:16" ht="15.75" x14ac:dyDescent="0.25">
      <c r="B283" s="70" t="str">
        <f>B279</f>
        <v xml:space="preserve">  </v>
      </c>
      <c r="C283" s="14" t="s">
        <v>106</v>
      </c>
      <c r="E283" s="86" t="str">
        <f>IFERROR(VLOOKUP(B283,Calculations!$G$10:$W$448,17,FALSE),0)</f>
        <v xml:space="preserve">  </v>
      </c>
      <c r="F283" s="86"/>
      <c r="H283" s="133" t="s">
        <v>34</v>
      </c>
      <c r="I283" s="133"/>
      <c r="J283" s="133"/>
      <c r="K283" s="133"/>
      <c r="M283" s="14" t="s">
        <v>105</v>
      </c>
      <c r="O283" s="86" t="str">
        <f>E283</f>
        <v xml:space="preserve">  </v>
      </c>
      <c r="P283" s="92"/>
    </row>
    <row r="284" spans="2:16" ht="15.75" x14ac:dyDescent="0.25">
      <c r="B284" s="75"/>
      <c r="C284" s="82"/>
      <c r="D284" s="76" t="s">
        <v>31</v>
      </c>
      <c r="E284" s="89"/>
      <c r="F284" s="89" t="str">
        <f>E283</f>
        <v xml:space="preserve">  </v>
      </c>
      <c r="G284" s="76"/>
      <c r="H284" s="134"/>
      <c r="I284" s="134"/>
      <c r="J284" s="134"/>
      <c r="K284" s="134"/>
      <c r="L284" s="76"/>
      <c r="M284" s="82"/>
      <c r="N284" s="76" t="s">
        <v>31</v>
      </c>
      <c r="O284" s="89"/>
      <c r="P284" s="90" t="str">
        <f>O283</f>
        <v xml:space="preserve">  </v>
      </c>
    </row>
    <row r="285" spans="2:16" ht="15.75" x14ac:dyDescent="0.25">
      <c r="B285" s="60" t="str">
        <f>IFERROR(IF(EOMONTH(B283,1)&gt;Questionnaire!$I$9,"  ",EOMONTH(B283,1)),"  ")</f>
        <v xml:space="preserve">  </v>
      </c>
      <c r="C285" s="61" t="s">
        <v>32</v>
      </c>
      <c r="D285" s="61"/>
      <c r="E285" s="84">
        <f>IFERROR(-VLOOKUP(B285,Calculations!$G$10:$N$448,8,FALSE),0)</f>
        <v>0</v>
      </c>
      <c r="F285" s="84"/>
      <c r="G285" s="61"/>
      <c r="H285" s="61" t="s">
        <v>102</v>
      </c>
      <c r="I285" s="61"/>
      <c r="J285" s="84">
        <f>K287</f>
        <v>0</v>
      </c>
      <c r="K285" s="84"/>
      <c r="L285" s="61"/>
      <c r="M285" s="61" t="s">
        <v>102</v>
      </c>
      <c r="N285" s="68"/>
      <c r="O285" s="84">
        <f>J285</f>
        <v>0</v>
      </c>
      <c r="P285" s="91"/>
    </row>
    <row r="286" spans="2:16" ht="15.75" x14ac:dyDescent="0.25">
      <c r="B286" s="74"/>
      <c r="C286" s="14" t="s">
        <v>33</v>
      </c>
      <c r="E286" s="86" t="str">
        <f>IFERROR(VLOOKUP(B285,Calculations!$G$10:$M$448,7,FALSE),0)</f>
        <v xml:space="preserve">  </v>
      </c>
      <c r="F286" s="86"/>
      <c r="H286" s="14" t="s">
        <v>35</v>
      </c>
      <c r="J286" s="86" t="str">
        <f>K288</f>
        <v xml:space="preserve">  </v>
      </c>
      <c r="K286" s="86"/>
      <c r="M286" s="14" t="s">
        <v>94</v>
      </c>
      <c r="N286" s="73"/>
      <c r="O286" s="86" t="str">
        <f>J286</f>
        <v xml:space="preserve">  </v>
      </c>
      <c r="P286" s="92"/>
    </row>
    <row r="287" spans="2:16" ht="15.75" x14ac:dyDescent="0.25">
      <c r="B287" s="74"/>
      <c r="C287" s="73"/>
      <c r="D287" s="14" t="s">
        <v>31</v>
      </c>
      <c r="E287" s="86"/>
      <c r="F287" s="86">
        <f>IFERROR(E285+E286,0)</f>
        <v>0</v>
      </c>
      <c r="H287" s="73"/>
      <c r="I287" s="14" t="s">
        <v>32</v>
      </c>
      <c r="J287" s="86"/>
      <c r="K287" s="86">
        <f>E285</f>
        <v>0</v>
      </c>
      <c r="M287" s="72"/>
      <c r="N287" s="14" t="s">
        <v>31</v>
      </c>
      <c r="O287" s="86"/>
      <c r="P287" s="92">
        <f>F287</f>
        <v>0</v>
      </c>
    </row>
    <row r="288" spans="2:16" ht="15.75" x14ac:dyDescent="0.25">
      <c r="B288" s="74"/>
      <c r="C288" s="73"/>
      <c r="E288" s="86"/>
      <c r="F288" s="86"/>
      <c r="H288" s="73"/>
      <c r="I288" s="14" t="s">
        <v>33</v>
      </c>
      <c r="J288" s="86"/>
      <c r="K288" s="86" t="str">
        <f>E286</f>
        <v xml:space="preserve">  </v>
      </c>
      <c r="M288" s="72"/>
      <c r="N288" s="73"/>
      <c r="O288" s="86"/>
      <c r="P288" s="92"/>
    </row>
    <row r="289" spans="2:16" ht="15.75" x14ac:dyDescent="0.25">
      <c r="B289" s="74"/>
      <c r="C289" s="73"/>
      <c r="E289" s="86"/>
      <c r="F289" s="86"/>
      <c r="H289" s="73"/>
      <c r="J289" s="86"/>
      <c r="K289" s="86"/>
      <c r="M289" s="72"/>
      <c r="N289" s="73"/>
      <c r="O289" s="86"/>
      <c r="P289" s="92"/>
    </row>
    <row r="290" spans="2:16" ht="15.75" x14ac:dyDescent="0.25">
      <c r="B290" s="70" t="str">
        <f>B285</f>
        <v xml:space="preserve">  </v>
      </c>
      <c r="C290" s="133" t="s">
        <v>34</v>
      </c>
      <c r="D290" s="133"/>
      <c r="E290" s="133"/>
      <c r="F290" s="133"/>
      <c r="H290" s="14" t="s">
        <v>103</v>
      </c>
      <c r="J290" s="86" t="str">
        <f>IFERROR(VLOOKUP(B290,Calculations!$Z$10:$AB$448,3,FALSE),0)</f>
        <v xml:space="preserve">  </v>
      </c>
      <c r="K290" s="86"/>
      <c r="M290" s="14" t="s">
        <v>104</v>
      </c>
      <c r="O290" s="86" t="str">
        <f>J290</f>
        <v xml:space="preserve">  </v>
      </c>
      <c r="P290" s="92"/>
    </row>
    <row r="291" spans="2:16" ht="15.75" x14ac:dyDescent="0.25">
      <c r="B291" s="74"/>
      <c r="C291" s="133"/>
      <c r="D291" s="133"/>
      <c r="E291" s="133"/>
      <c r="F291" s="133"/>
      <c r="H291" s="77"/>
      <c r="I291" s="14" t="s">
        <v>91</v>
      </c>
      <c r="J291" s="86"/>
      <c r="K291" s="86" t="str">
        <f>J290</f>
        <v xml:space="preserve">  </v>
      </c>
      <c r="M291" s="77"/>
      <c r="N291" s="14" t="s">
        <v>91</v>
      </c>
      <c r="O291" s="86"/>
      <c r="P291" s="92" t="str">
        <f>O290</f>
        <v xml:space="preserve">  </v>
      </c>
    </row>
    <row r="292" spans="2:16" ht="15.75" x14ac:dyDescent="0.25">
      <c r="B292" s="74"/>
      <c r="C292" s="133"/>
      <c r="D292" s="133"/>
      <c r="E292" s="133"/>
      <c r="F292" s="133"/>
      <c r="H292" s="77"/>
      <c r="J292" s="86"/>
      <c r="K292" s="86"/>
      <c r="M292" s="77"/>
      <c r="O292" s="86"/>
      <c r="P292" s="92"/>
    </row>
    <row r="293" spans="2:16" ht="15.75" x14ac:dyDescent="0.25">
      <c r="B293" s="74"/>
      <c r="C293" s="81"/>
      <c r="D293" s="81"/>
      <c r="E293" s="81"/>
      <c r="F293" s="81"/>
      <c r="H293" s="77"/>
      <c r="J293" s="86"/>
      <c r="K293" s="86"/>
      <c r="M293" s="77"/>
      <c r="O293" s="86"/>
      <c r="P293" s="92"/>
    </row>
    <row r="294" spans="2:16" ht="15.75" x14ac:dyDescent="0.25">
      <c r="B294" s="70" t="str">
        <f>B290</f>
        <v xml:space="preserve">  </v>
      </c>
      <c r="C294" s="14" t="s">
        <v>106</v>
      </c>
      <c r="E294" s="86" t="str">
        <f>IFERROR(VLOOKUP(B294,Calculations!$G$10:$W$448,17,FALSE),0)</f>
        <v xml:space="preserve">  </v>
      </c>
      <c r="F294" s="86"/>
      <c r="H294" s="133" t="s">
        <v>34</v>
      </c>
      <c r="I294" s="133"/>
      <c r="J294" s="133"/>
      <c r="K294" s="133"/>
      <c r="M294" s="14" t="s">
        <v>105</v>
      </c>
      <c r="O294" s="86" t="str">
        <f>E294</f>
        <v xml:space="preserve">  </v>
      </c>
      <c r="P294" s="92"/>
    </row>
    <row r="295" spans="2:16" ht="15.75" x14ac:dyDescent="0.25">
      <c r="B295" s="75"/>
      <c r="C295" s="82"/>
      <c r="D295" s="76" t="s">
        <v>31</v>
      </c>
      <c r="E295" s="89"/>
      <c r="F295" s="89" t="str">
        <f>E294</f>
        <v xml:space="preserve">  </v>
      </c>
      <c r="G295" s="76"/>
      <c r="H295" s="134"/>
      <c r="I295" s="134"/>
      <c r="J295" s="134"/>
      <c r="K295" s="134"/>
      <c r="L295" s="76"/>
      <c r="M295" s="82"/>
      <c r="N295" s="76" t="s">
        <v>31</v>
      </c>
      <c r="O295" s="89"/>
      <c r="P295" s="90" t="str">
        <f>O294</f>
        <v xml:space="preserve">  </v>
      </c>
    </row>
    <row r="296" spans="2:16" ht="15.75" hidden="1" x14ac:dyDescent="0.25">
      <c r="B296" s="60" t="str">
        <f>IFERROR(IF(EOMONTH(B294,1)&gt;Questionnaire!$I$9,"  ",EOMONTH(B294,1)),"  ")</f>
        <v xml:space="preserve">  </v>
      </c>
      <c r="C296" s="61" t="s">
        <v>32</v>
      </c>
      <c r="D296" s="61"/>
      <c r="E296" s="84">
        <f>IFERROR(-VLOOKUP(B296,Calculations!$G$10:$N$448,8,FALSE),0)</f>
        <v>0</v>
      </c>
      <c r="F296" s="84"/>
      <c r="G296" s="61"/>
      <c r="H296" s="61" t="s">
        <v>102</v>
      </c>
      <c r="I296" s="61"/>
      <c r="J296" s="84">
        <f>K298</f>
        <v>0</v>
      </c>
      <c r="K296" s="84"/>
      <c r="L296" s="61"/>
      <c r="M296" s="61" t="s">
        <v>102</v>
      </c>
      <c r="N296" s="68"/>
      <c r="O296" s="84">
        <f>J296</f>
        <v>0</v>
      </c>
      <c r="P296" s="91"/>
    </row>
    <row r="297" spans="2:16" ht="15.75" hidden="1" x14ac:dyDescent="0.25">
      <c r="B297" s="74"/>
      <c r="C297" s="14" t="s">
        <v>33</v>
      </c>
      <c r="E297" s="86" t="str">
        <f>IFERROR(VLOOKUP(B296,Calculations!$G$10:$M$448,7,FALSE),0)</f>
        <v xml:space="preserve">  </v>
      </c>
      <c r="F297" s="86"/>
      <c r="H297" s="14" t="s">
        <v>35</v>
      </c>
      <c r="J297" s="86" t="str">
        <f>K299</f>
        <v xml:space="preserve">  </v>
      </c>
      <c r="K297" s="86"/>
      <c r="M297" s="14" t="s">
        <v>94</v>
      </c>
      <c r="N297" s="73"/>
      <c r="O297" s="86" t="str">
        <f>J297</f>
        <v xml:space="preserve">  </v>
      </c>
      <c r="P297" s="92"/>
    </row>
    <row r="298" spans="2:16" ht="15.75" hidden="1" x14ac:dyDescent="0.25">
      <c r="B298" s="74"/>
      <c r="C298" s="73"/>
      <c r="D298" s="14" t="s">
        <v>31</v>
      </c>
      <c r="E298" s="86"/>
      <c r="F298" s="86">
        <f>IFERROR(E296+E297,0)</f>
        <v>0</v>
      </c>
      <c r="H298" s="73"/>
      <c r="I298" s="14" t="s">
        <v>32</v>
      </c>
      <c r="J298" s="86"/>
      <c r="K298" s="86">
        <f>E296</f>
        <v>0</v>
      </c>
      <c r="M298" s="72"/>
      <c r="N298" s="14" t="s">
        <v>31</v>
      </c>
      <c r="O298" s="86"/>
      <c r="P298" s="92">
        <f>F298</f>
        <v>0</v>
      </c>
    </row>
    <row r="299" spans="2:16" ht="15.75" hidden="1" x14ac:dyDescent="0.25">
      <c r="B299" s="74"/>
      <c r="C299" s="73"/>
      <c r="E299" s="86"/>
      <c r="F299" s="86"/>
      <c r="H299" s="73"/>
      <c r="I299" s="14" t="s">
        <v>33</v>
      </c>
      <c r="J299" s="86"/>
      <c r="K299" s="86" t="str">
        <f>E297</f>
        <v xml:space="preserve">  </v>
      </c>
      <c r="M299" s="72"/>
      <c r="N299" s="73"/>
      <c r="O299" s="86"/>
      <c r="P299" s="92"/>
    </row>
    <row r="300" spans="2:16" ht="15.75" hidden="1" x14ac:dyDescent="0.25">
      <c r="B300" s="74"/>
      <c r="C300" s="73"/>
      <c r="E300" s="86"/>
      <c r="F300" s="86"/>
      <c r="H300" s="73"/>
      <c r="J300" s="86"/>
      <c r="K300" s="86"/>
      <c r="M300" s="72"/>
      <c r="N300" s="73"/>
      <c r="O300" s="86"/>
      <c r="P300" s="92"/>
    </row>
    <row r="301" spans="2:16" ht="15.75" hidden="1" x14ac:dyDescent="0.25">
      <c r="B301" s="70" t="str">
        <f>B296</f>
        <v xml:space="preserve">  </v>
      </c>
      <c r="C301" s="133" t="s">
        <v>34</v>
      </c>
      <c r="D301" s="133"/>
      <c r="E301" s="133"/>
      <c r="F301" s="133"/>
      <c r="H301" s="14" t="s">
        <v>103</v>
      </c>
      <c r="J301" s="86" t="str">
        <f>IFERROR(VLOOKUP(B301,Calculations!$Z$10:$AB$448,3,FALSE),0)</f>
        <v xml:space="preserve">  </v>
      </c>
      <c r="K301" s="86"/>
      <c r="M301" s="14" t="s">
        <v>104</v>
      </c>
      <c r="O301" s="86" t="str">
        <f>J301</f>
        <v xml:space="preserve">  </v>
      </c>
      <c r="P301" s="92"/>
    </row>
    <row r="302" spans="2:16" ht="15.75" hidden="1" x14ac:dyDescent="0.25">
      <c r="B302" s="74"/>
      <c r="C302" s="133"/>
      <c r="D302" s="133"/>
      <c r="E302" s="133"/>
      <c r="F302" s="133"/>
      <c r="H302" s="77"/>
      <c r="I302" s="14" t="s">
        <v>91</v>
      </c>
      <c r="J302" s="86"/>
      <c r="K302" s="86" t="str">
        <f>J301</f>
        <v xml:space="preserve">  </v>
      </c>
      <c r="M302" s="77"/>
      <c r="N302" s="14" t="s">
        <v>91</v>
      </c>
      <c r="O302" s="86"/>
      <c r="P302" s="92" t="str">
        <f>O301</f>
        <v xml:space="preserve">  </v>
      </c>
    </row>
    <row r="303" spans="2:16" ht="15.75" hidden="1" x14ac:dyDescent="0.25">
      <c r="B303" s="74"/>
      <c r="C303" s="133"/>
      <c r="D303" s="133"/>
      <c r="E303" s="133"/>
      <c r="F303" s="133"/>
      <c r="H303" s="77"/>
      <c r="J303" s="86"/>
      <c r="K303" s="86"/>
      <c r="M303" s="77"/>
      <c r="O303" s="86"/>
      <c r="P303" s="92"/>
    </row>
    <row r="304" spans="2:16" ht="15.75" hidden="1" x14ac:dyDescent="0.25">
      <c r="B304" s="74"/>
      <c r="C304" s="81"/>
      <c r="D304" s="81"/>
      <c r="E304" s="81"/>
      <c r="F304" s="81"/>
      <c r="H304" s="77"/>
      <c r="J304" s="86"/>
      <c r="K304" s="86"/>
      <c r="M304" s="77"/>
      <c r="O304" s="86"/>
      <c r="P304" s="92"/>
    </row>
    <row r="305" spans="2:16" ht="15.75" hidden="1" x14ac:dyDescent="0.25">
      <c r="B305" s="70" t="str">
        <f>B301</f>
        <v xml:space="preserve">  </v>
      </c>
      <c r="C305" s="14" t="s">
        <v>106</v>
      </c>
      <c r="E305" s="86" t="str">
        <f>IFERROR(VLOOKUP(B305,Calculations!$G$10:$W$448,17,FALSE),0)</f>
        <v xml:space="preserve">  </v>
      </c>
      <c r="F305" s="86"/>
      <c r="H305" s="133" t="s">
        <v>34</v>
      </c>
      <c r="I305" s="133"/>
      <c r="J305" s="133"/>
      <c r="K305" s="133"/>
      <c r="M305" s="14" t="s">
        <v>105</v>
      </c>
      <c r="O305" s="86" t="str">
        <f>E305</f>
        <v xml:space="preserve">  </v>
      </c>
      <c r="P305" s="92"/>
    </row>
    <row r="306" spans="2:16" ht="15.75" hidden="1" x14ac:dyDescent="0.25">
      <c r="B306" s="75"/>
      <c r="C306" s="82"/>
      <c r="D306" s="76" t="s">
        <v>31</v>
      </c>
      <c r="E306" s="89"/>
      <c r="F306" s="89" t="str">
        <f>E305</f>
        <v xml:space="preserve">  </v>
      </c>
      <c r="G306" s="76"/>
      <c r="H306" s="134"/>
      <c r="I306" s="134"/>
      <c r="J306" s="134"/>
      <c r="K306" s="134"/>
      <c r="L306" s="76"/>
      <c r="M306" s="82"/>
      <c r="N306" s="76" t="s">
        <v>31</v>
      </c>
      <c r="O306" s="89"/>
      <c r="P306" s="90" t="str">
        <f>O305</f>
        <v xml:space="preserve">  </v>
      </c>
    </row>
    <row r="307" spans="2:16" ht="15.75" hidden="1" x14ac:dyDescent="0.25">
      <c r="B307" s="60" t="str">
        <f>IFERROR(IF(EOMONTH(B305,1)&gt;Questionnaire!$I$9,"  ",EOMONTH(B305,1)),"  ")</f>
        <v xml:space="preserve">  </v>
      </c>
      <c r="C307" s="61" t="s">
        <v>32</v>
      </c>
      <c r="D307" s="61"/>
      <c r="E307" s="84">
        <f>IFERROR(-VLOOKUP(B307,Calculations!$G$10:$N$448,8,FALSE),0)</f>
        <v>0</v>
      </c>
      <c r="F307" s="84"/>
      <c r="G307" s="61"/>
      <c r="H307" s="61" t="s">
        <v>102</v>
      </c>
      <c r="I307" s="61"/>
      <c r="J307" s="84">
        <f>K309</f>
        <v>0</v>
      </c>
      <c r="K307" s="84"/>
      <c r="L307" s="61"/>
      <c r="M307" s="61" t="s">
        <v>102</v>
      </c>
      <c r="N307" s="68"/>
      <c r="O307" s="84">
        <f>J307</f>
        <v>0</v>
      </c>
      <c r="P307" s="91"/>
    </row>
    <row r="308" spans="2:16" ht="15.75" hidden="1" x14ac:dyDescent="0.25">
      <c r="B308" s="74"/>
      <c r="C308" s="14" t="s">
        <v>33</v>
      </c>
      <c r="E308" s="86" t="str">
        <f>IFERROR(VLOOKUP(B307,Calculations!$G$10:$M$448,7,FALSE),0)</f>
        <v xml:space="preserve">  </v>
      </c>
      <c r="F308" s="86"/>
      <c r="H308" s="14" t="s">
        <v>35</v>
      </c>
      <c r="J308" s="86" t="str">
        <f>K310</f>
        <v xml:space="preserve">  </v>
      </c>
      <c r="K308" s="86"/>
      <c r="M308" s="14" t="s">
        <v>94</v>
      </c>
      <c r="N308" s="73"/>
      <c r="O308" s="86" t="str">
        <f>J308</f>
        <v xml:space="preserve">  </v>
      </c>
      <c r="P308" s="92"/>
    </row>
    <row r="309" spans="2:16" ht="15.75" hidden="1" x14ac:dyDescent="0.25">
      <c r="B309" s="74"/>
      <c r="C309" s="73"/>
      <c r="D309" s="14" t="s">
        <v>31</v>
      </c>
      <c r="E309" s="86"/>
      <c r="F309" s="86">
        <f>IFERROR(E307+E308,0)</f>
        <v>0</v>
      </c>
      <c r="H309" s="73"/>
      <c r="I309" s="14" t="s">
        <v>32</v>
      </c>
      <c r="J309" s="86"/>
      <c r="K309" s="86">
        <f>E307</f>
        <v>0</v>
      </c>
      <c r="M309" s="72"/>
      <c r="N309" s="14" t="s">
        <v>31</v>
      </c>
      <c r="O309" s="86"/>
      <c r="P309" s="92">
        <f>F309</f>
        <v>0</v>
      </c>
    </row>
    <row r="310" spans="2:16" ht="15.75" hidden="1" x14ac:dyDescent="0.25">
      <c r="B310" s="74"/>
      <c r="C310" s="73"/>
      <c r="E310" s="86"/>
      <c r="F310" s="86"/>
      <c r="H310" s="73"/>
      <c r="I310" s="14" t="s">
        <v>33</v>
      </c>
      <c r="J310" s="86"/>
      <c r="K310" s="86" t="str">
        <f>E308</f>
        <v xml:space="preserve">  </v>
      </c>
      <c r="M310" s="72"/>
      <c r="N310" s="73"/>
      <c r="O310" s="86"/>
      <c r="P310" s="92"/>
    </row>
    <row r="311" spans="2:16" ht="15.75" hidden="1" x14ac:dyDescent="0.25">
      <c r="B311" s="74"/>
      <c r="C311" s="73"/>
      <c r="E311" s="86"/>
      <c r="F311" s="86"/>
      <c r="H311" s="73"/>
      <c r="J311" s="86"/>
      <c r="K311" s="86"/>
      <c r="M311" s="72"/>
      <c r="N311" s="73"/>
      <c r="O311" s="86"/>
      <c r="P311" s="92"/>
    </row>
    <row r="312" spans="2:16" ht="15.75" hidden="1" x14ac:dyDescent="0.25">
      <c r="B312" s="70" t="str">
        <f>B307</f>
        <v xml:space="preserve">  </v>
      </c>
      <c r="C312" s="133" t="s">
        <v>34</v>
      </c>
      <c r="D312" s="133"/>
      <c r="E312" s="133"/>
      <c r="F312" s="133"/>
      <c r="H312" s="14" t="s">
        <v>103</v>
      </c>
      <c r="J312" s="86" t="str">
        <f>IFERROR(VLOOKUP(B312,Calculations!$Z$10:$AB$448,3,FALSE),0)</f>
        <v xml:space="preserve">  </v>
      </c>
      <c r="K312" s="86"/>
      <c r="M312" s="14" t="s">
        <v>104</v>
      </c>
      <c r="O312" s="86" t="str">
        <f>J312</f>
        <v xml:space="preserve">  </v>
      </c>
      <c r="P312" s="92"/>
    </row>
    <row r="313" spans="2:16" ht="15.75" hidden="1" x14ac:dyDescent="0.25">
      <c r="B313" s="74"/>
      <c r="C313" s="133"/>
      <c r="D313" s="133"/>
      <c r="E313" s="133"/>
      <c r="F313" s="133"/>
      <c r="H313" s="77"/>
      <c r="I313" s="14" t="s">
        <v>91</v>
      </c>
      <c r="J313" s="86"/>
      <c r="K313" s="86" t="str">
        <f>J312</f>
        <v xml:space="preserve">  </v>
      </c>
      <c r="M313" s="77"/>
      <c r="N313" s="14" t="s">
        <v>91</v>
      </c>
      <c r="O313" s="86"/>
      <c r="P313" s="92" t="str">
        <f>O312</f>
        <v xml:space="preserve">  </v>
      </c>
    </row>
    <row r="314" spans="2:16" ht="15.75" hidden="1" x14ac:dyDescent="0.25">
      <c r="B314" s="74"/>
      <c r="C314" s="133"/>
      <c r="D314" s="133"/>
      <c r="E314" s="133"/>
      <c r="F314" s="133"/>
      <c r="H314" s="77"/>
      <c r="J314" s="86"/>
      <c r="K314" s="86"/>
      <c r="M314" s="77"/>
      <c r="O314" s="86"/>
      <c r="P314" s="92"/>
    </row>
    <row r="315" spans="2:16" ht="15.75" hidden="1" x14ac:dyDescent="0.25">
      <c r="B315" s="74"/>
      <c r="C315" s="81"/>
      <c r="D315" s="81"/>
      <c r="E315" s="81"/>
      <c r="F315" s="81"/>
      <c r="H315" s="77"/>
      <c r="J315" s="86"/>
      <c r="K315" s="86"/>
      <c r="M315" s="77"/>
      <c r="O315" s="86"/>
      <c r="P315" s="92"/>
    </row>
    <row r="316" spans="2:16" ht="15.75" hidden="1" x14ac:dyDescent="0.25">
      <c r="B316" s="70" t="str">
        <f>B312</f>
        <v xml:space="preserve">  </v>
      </c>
      <c r="C316" s="14" t="s">
        <v>106</v>
      </c>
      <c r="E316" s="86" t="str">
        <f>IFERROR(VLOOKUP(B316,Calculations!$G$10:$W$448,17,FALSE),0)</f>
        <v xml:space="preserve">  </v>
      </c>
      <c r="F316" s="86"/>
      <c r="H316" s="133" t="s">
        <v>34</v>
      </c>
      <c r="I316" s="133"/>
      <c r="J316" s="133"/>
      <c r="K316" s="133"/>
      <c r="M316" s="14" t="s">
        <v>105</v>
      </c>
      <c r="O316" s="86" t="str">
        <f>E316</f>
        <v xml:space="preserve">  </v>
      </c>
      <c r="P316" s="92"/>
    </row>
    <row r="317" spans="2:16" ht="15.75" hidden="1" x14ac:dyDescent="0.25">
      <c r="B317" s="75"/>
      <c r="C317" s="82"/>
      <c r="D317" s="76" t="s">
        <v>31</v>
      </c>
      <c r="E317" s="89"/>
      <c r="F317" s="89" t="str">
        <f>E316</f>
        <v xml:space="preserve">  </v>
      </c>
      <c r="G317" s="76"/>
      <c r="H317" s="134"/>
      <c r="I317" s="134"/>
      <c r="J317" s="134"/>
      <c r="K317" s="134"/>
      <c r="L317" s="76"/>
      <c r="M317" s="82"/>
      <c r="N317" s="76" t="s">
        <v>31</v>
      </c>
      <c r="O317" s="89"/>
      <c r="P317" s="90" t="str">
        <f>O316</f>
        <v xml:space="preserve">  </v>
      </c>
    </row>
    <row r="318" spans="2:16" ht="15.75" hidden="1" x14ac:dyDescent="0.25">
      <c r="B318" s="60" t="str">
        <f>IFERROR(IF(EOMONTH(B316,1)&gt;Questionnaire!$I$9,"  ",EOMONTH(B316,1)),"  ")</f>
        <v xml:space="preserve">  </v>
      </c>
      <c r="C318" s="61" t="s">
        <v>32</v>
      </c>
      <c r="D318" s="61"/>
      <c r="E318" s="84">
        <f>IFERROR(-VLOOKUP(B318,Calculations!$G$10:$N$448,8,FALSE),0)</f>
        <v>0</v>
      </c>
      <c r="F318" s="84"/>
      <c r="G318" s="61"/>
      <c r="H318" s="61" t="s">
        <v>102</v>
      </c>
      <c r="I318" s="61"/>
      <c r="J318" s="84">
        <f>K320</f>
        <v>0</v>
      </c>
      <c r="K318" s="84"/>
      <c r="L318" s="61"/>
      <c r="M318" s="61" t="s">
        <v>102</v>
      </c>
      <c r="N318" s="68"/>
      <c r="O318" s="84">
        <f>J318</f>
        <v>0</v>
      </c>
      <c r="P318" s="91"/>
    </row>
    <row r="319" spans="2:16" ht="15.75" hidden="1" x14ac:dyDescent="0.25">
      <c r="B319" s="74"/>
      <c r="C319" s="14" t="s">
        <v>33</v>
      </c>
      <c r="E319" s="86" t="str">
        <f>IFERROR(VLOOKUP(B318,Calculations!$G$10:$M$448,7,FALSE),0)</f>
        <v xml:space="preserve">  </v>
      </c>
      <c r="F319" s="86"/>
      <c r="H319" s="14" t="s">
        <v>35</v>
      </c>
      <c r="J319" s="86" t="str">
        <f>K321</f>
        <v xml:space="preserve">  </v>
      </c>
      <c r="K319" s="86"/>
      <c r="M319" s="14" t="s">
        <v>94</v>
      </c>
      <c r="N319" s="73"/>
      <c r="O319" s="86" t="str">
        <f>J319</f>
        <v xml:space="preserve">  </v>
      </c>
      <c r="P319" s="92"/>
    </row>
    <row r="320" spans="2:16" ht="15.75" hidden="1" x14ac:dyDescent="0.25">
      <c r="B320" s="74"/>
      <c r="C320" s="73"/>
      <c r="D320" s="14" t="s">
        <v>31</v>
      </c>
      <c r="E320" s="86"/>
      <c r="F320" s="86">
        <f>IFERROR(E318+E319,0)</f>
        <v>0</v>
      </c>
      <c r="H320" s="73"/>
      <c r="I320" s="14" t="s">
        <v>32</v>
      </c>
      <c r="J320" s="86"/>
      <c r="K320" s="86">
        <f>E318</f>
        <v>0</v>
      </c>
      <c r="M320" s="72"/>
      <c r="N320" s="14" t="s">
        <v>31</v>
      </c>
      <c r="O320" s="86"/>
      <c r="P320" s="92">
        <f>F320</f>
        <v>0</v>
      </c>
    </row>
    <row r="321" spans="2:16" ht="15.75" hidden="1" x14ac:dyDescent="0.25">
      <c r="B321" s="74"/>
      <c r="C321" s="73"/>
      <c r="E321" s="86"/>
      <c r="F321" s="86"/>
      <c r="H321" s="73"/>
      <c r="I321" s="14" t="s">
        <v>33</v>
      </c>
      <c r="J321" s="86"/>
      <c r="K321" s="86" t="str">
        <f>E319</f>
        <v xml:space="preserve">  </v>
      </c>
      <c r="M321" s="72"/>
      <c r="N321" s="73"/>
      <c r="O321" s="86"/>
      <c r="P321" s="92"/>
    </row>
    <row r="322" spans="2:16" ht="15.75" hidden="1" x14ac:dyDescent="0.25">
      <c r="B322" s="74"/>
      <c r="C322" s="73"/>
      <c r="E322" s="86"/>
      <c r="F322" s="86"/>
      <c r="H322" s="73"/>
      <c r="J322" s="86"/>
      <c r="K322" s="86"/>
      <c r="M322" s="72"/>
      <c r="N322" s="73"/>
      <c r="O322" s="86"/>
      <c r="P322" s="92"/>
    </row>
    <row r="323" spans="2:16" ht="15.75" hidden="1" x14ac:dyDescent="0.25">
      <c r="B323" s="70" t="str">
        <f>B318</f>
        <v xml:space="preserve">  </v>
      </c>
      <c r="C323" s="133" t="s">
        <v>34</v>
      </c>
      <c r="D323" s="133"/>
      <c r="E323" s="133"/>
      <c r="F323" s="133"/>
      <c r="H323" s="14" t="s">
        <v>103</v>
      </c>
      <c r="J323" s="86" t="str">
        <f>IFERROR(VLOOKUP(B323,Calculations!$Z$10:$AB$448,3,FALSE),0)</f>
        <v xml:space="preserve">  </v>
      </c>
      <c r="K323" s="86"/>
      <c r="M323" s="14" t="s">
        <v>104</v>
      </c>
      <c r="O323" s="86" t="str">
        <f>J323</f>
        <v xml:space="preserve">  </v>
      </c>
      <c r="P323" s="92"/>
    </row>
    <row r="324" spans="2:16" ht="15.75" hidden="1" x14ac:dyDescent="0.25">
      <c r="B324" s="74"/>
      <c r="C324" s="133"/>
      <c r="D324" s="133"/>
      <c r="E324" s="133"/>
      <c r="F324" s="133"/>
      <c r="H324" s="77"/>
      <c r="I324" s="14" t="s">
        <v>91</v>
      </c>
      <c r="J324" s="86"/>
      <c r="K324" s="86" t="str">
        <f>J323</f>
        <v xml:space="preserve">  </v>
      </c>
      <c r="M324" s="77"/>
      <c r="N324" s="14" t="s">
        <v>91</v>
      </c>
      <c r="O324" s="86"/>
      <c r="P324" s="92" t="str">
        <f>O323</f>
        <v xml:space="preserve">  </v>
      </c>
    </row>
    <row r="325" spans="2:16" ht="15.75" hidden="1" x14ac:dyDescent="0.25">
      <c r="B325" s="74"/>
      <c r="C325" s="133"/>
      <c r="D325" s="133"/>
      <c r="E325" s="133"/>
      <c r="F325" s="133"/>
      <c r="H325" s="77"/>
      <c r="J325" s="86"/>
      <c r="K325" s="86"/>
      <c r="M325" s="77"/>
      <c r="O325" s="86"/>
      <c r="P325" s="92"/>
    </row>
    <row r="326" spans="2:16" ht="15.75" hidden="1" x14ac:dyDescent="0.25">
      <c r="B326" s="74"/>
      <c r="C326" s="81"/>
      <c r="D326" s="81"/>
      <c r="E326" s="81"/>
      <c r="F326" s="81"/>
      <c r="H326" s="77"/>
      <c r="J326" s="86"/>
      <c r="K326" s="86"/>
      <c r="M326" s="77"/>
      <c r="O326" s="86"/>
      <c r="P326" s="92"/>
    </row>
    <row r="327" spans="2:16" ht="15.75" hidden="1" x14ac:dyDescent="0.25">
      <c r="B327" s="70" t="str">
        <f>B323</f>
        <v xml:space="preserve">  </v>
      </c>
      <c r="C327" s="14" t="s">
        <v>106</v>
      </c>
      <c r="E327" s="86" t="str">
        <f>IFERROR(VLOOKUP(B327,Calculations!$G$10:$W$448,17,FALSE),0)</f>
        <v xml:space="preserve">  </v>
      </c>
      <c r="F327" s="86"/>
      <c r="H327" s="133" t="s">
        <v>34</v>
      </c>
      <c r="I327" s="133"/>
      <c r="J327" s="133"/>
      <c r="K327" s="133"/>
      <c r="M327" s="14" t="s">
        <v>105</v>
      </c>
      <c r="O327" s="86" t="str">
        <f>E327</f>
        <v xml:space="preserve">  </v>
      </c>
      <c r="P327" s="92"/>
    </row>
    <row r="328" spans="2:16" ht="15.75" hidden="1" x14ac:dyDescent="0.25">
      <c r="B328" s="75"/>
      <c r="C328" s="82"/>
      <c r="D328" s="76" t="s">
        <v>31</v>
      </c>
      <c r="E328" s="89"/>
      <c r="F328" s="89" t="str">
        <f>E327</f>
        <v xml:space="preserve">  </v>
      </c>
      <c r="G328" s="76"/>
      <c r="H328" s="134"/>
      <c r="I328" s="134"/>
      <c r="J328" s="134"/>
      <c r="K328" s="134"/>
      <c r="L328" s="76"/>
      <c r="M328" s="82"/>
      <c r="N328" s="76" t="s">
        <v>31</v>
      </c>
      <c r="O328" s="89"/>
      <c r="P328" s="90" t="str">
        <f>O327</f>
        <v xml:space="preserve">  </v>
      </c>
    </row>
    <row r="329" spans="2:16" ht="15.75" hidden="1" x14ac:dyDescent="0.25">
      <c r="B329" s="60" t="str">
        <f>IFERROR(IF(EOMONTH(B327,1)&gt;Questionnaire!$I$9,"  ",EOMONTH(B327,1)),"  ")</f>
        <v xml:space="preserve">  </v>
      </c>
      <c r="C329" s="61" t="s">
        <v>32</v>
      </c>
      <c r="D329" s="61"/>
      <c r="E329" s="84">
        <f>IFERROR(-VLOOKUP(B329,Calculations!$G$10:$N$448,8,FALSE),0)</f>
        <v>0</v>
      </c>
      <c r="F329" s="84"/>
      <c r="G329" s="61"/>
      <c r="H329" s="61" t="s">
        <v>102</v>
      </c>
      <c r="I329" s="61"/>
      <c r="J329" s="84">
        <f>K331</f>
        <v>0</v>
      </c>
      <c r="K329" s="84"/>
      <c r="L329" s="61"/>
      <c r="M329" s="61" t="s">
        <v>102</v>
      </c>
      <c r="N329" s="68"/>
      <c r="O329" s="84">
        <f>J329</f>
        <v>0</v>
      </c>
      <c r="P329" s="91"/>
    </row>
    <row r="330" spans="2:16" ht="15.75" hidden="1" x14ac:dyDescent="0.25">
      <c r="B330" s="74"/>
      <c r="C330" s="14" t="s">
        <v>33</v>
      </c>
      <c r="E330" s="86" t="str">
        <f>IFERROR(VLOOKUP(B329,Calculations!$G$10:$M$448,7,FALSE),0)</f>
        <v xml:space="preserve">  </v>
      </c>
      <c r="F330" s="86"/>
      <c r="H330" s="14" t="s">
        <v>35</v>
      </c>
      <c r="J330" s="86" t="str">
        <f>K332</f>
        <v xml:space="preserve">  </v>
      </c>
      <c r="K330" s="86"/>
      <c r="M330" s="14" t="s">
        <v>94</v>
      </c>
      <c r="N330" s="73"/>
      <c r="O330" s="86" t="str">
        <f>J330</f>
        <v xml:space="preserve">  </v>
      </c>
      <c r="P330" s="92"/>
    </row>
    <row r="331" spans="2:16" ht="15.75" hidden="1" x14ac:dyDescent="0.25">
      <c r="B331" s="74"/>
      <c r="C331" s="73"/>
      <c r="D331" s="14" t="s">
        <v>31</v>
      </c>
      <c r="E331" s="86"/>
      <c r="F331" s="86">
        <f>IFERROR(E329+E330,0)</f>
        <v>0</v>
      </c>
      <c r="H331" s="73"/>
      <c r="I331" s="14" t="s">
        <v>32</v>
      </c>
      <c r="J331" s="86"/>
      <c r="K331" s="86">
        <f>E329</f>
        <v>0</v>
      </c>
      <c r="M331" s="72"/>
      <c r="N331" s="14" t="s">
        <v>31</v>
      </c>
      <c r="O331" s="86"/>
      <c r="P331" s="92">
        <f>F331</f>
        <v>0</v>
      </c>
    </row>
    <row r="332" spans="2:16" ht="15.75" hidden="1" x14ac:dyDescent="0.25">
      <c r="B332" s="74"/>
      <c r="C332" s="73"/>
      <c r="E332" s="86"/>
      <c r="F332" s="86"/>
      <c r="H332" s="73"/>
      <c r="I332" s="14" t="s">
        <v>33</v>
      </c>
      <c r="J332" s="86"/>
      <c r="K332" s="86" t="str">
        <f>E330</f>
        <v xml:space="preserve">  </v>
      </c>
      <c r="M332" s="72"/>
      <c r="N332" s="73"/>
      <c r="O332" s="86"/>
      <c r="P332" s="92"/>
    </row>
    <row r="333" spans="2:16" ht="15.75" hidden="1" x14ac:dyDescent="0.25">
      <c r="B333" s="74"/>
      <c r="C333" s="73"/>
      <c r="E333" s="86"/>
      <c r="F333" s="86"/>
      <c r="H333" s="73"/>
      <c r="J333" s="86"/>
      <c r="K333" s="86"/>
      <c r="M333" s="72"/>
      <c r="N333" s="73"/>
      <c r="O333" s="86"/>
      <c r="P333" s="92"/>
    </row>
    <row r="334" spans="2:16" ht="15.75" hidden="1" x14ac:dyDescent="0.25">
      <c r="B334" s="70" t="str">
        <f>B329</f>
        <v xml:space="preserve">  </v>
      </c>
      <c r="C334" s="133" t="s">
        <v>34</v>
      </c>
      <c r="D334" s="133"/>
      <c r="E334" s="133"/>
      <c r="F334" s="133"/>
      <c r="H334" s="14" t="s">
        <v>103</v>
      </c>
      <c r="J334" s="86" t="str">
        <f>IFERROR(VLOOKUP(B334,Calculations!$Z$10:$AB$448,3,FALSE),0)</f>
        <v xml:space="preserve">  </v>
      </c>
      <c r="K334" s="86"/>
      <c r="M334" s="14" t="s">
        <v>104</v>
      </c>
      <c r="O334" s="86" t="str">
        <f>J334</f>
        <v xml:space="preserve">  </v>
      </c>
      <c r="P334" s="92"/>
    </row>
    <row r="335" spans="2:16" ht="15.75" hidden="1" x14ac:dyDescent="0.25">
      <c r="B335" s="74"/>
      <c r="C335" s="133"/>
      <c r="D335" s="133"/>
      <c r="E335" s="133"/>
      <c r="F335" s="133"/>
      <c r="H335" s="77"/>
      <c r="I335" s="14" t="s">
        <v>91</v>
      </c>
      <c r="J335" s="86"/>
      <c r="K335" s="86" t="str">
        <f>J334</f>
        <v xml:space="preserve">  </v>
      </c>
      <c r="M335" s="77"/>
      <c r="N335" s="14" t="s">
        <v>91</v>
      </c>
      <c r="O335" s="86"/>
      <c r="P335" s="92" t="str">
        <f>O334</f>
        <v xml:space="preserve">  </v>
      </c>
    </row>
    <row r="336" spans="2:16" ht="15.75" hidden="1" x14ac:dyDescent="0.25">
      <c r="B336" s="74"/>
      <c r="C336" s="133"/>
      <c r="D336" s="133"/>
      <c r="E336" s="133"/>
      <c r="F336" s="133"/>
      <c r="H336" s="77"/>
      <c r="J336" s="86"/>
      <c r="K336" s="86"/>
      <c r="M336" s="77"/>
      <c r="O336" s="86"/>
      <c r="P336" s="92"/>
    </row>
    <row r="337" spans="2:16" ht="15.75" hidden="1" x14ac:dyDescent="0.25">
      <c r="B337" s="74"/>
      <c r="C337" s="81"/>
      <c r="D337" s="81"/>
      <c r="E337" s="81"/>
      <c r="F337" s="81"/>
      <c r="H337" s="77"/>
      <c r="J337" s="86"/>
      <c r="K337" s="86"/>
      <c r="M337" s="77"/>
      <c r="O337" s="86"/>
      <c r="P337" s="92"/>
    </row>
    <row r="338" spans="2:16" ht="15.75" hidden="1" x14ac:dyDescent="0.25">
      <c r="B338" s="70" t="str">
        <f>B334</f>
        <v xml:space="preserve">  </v>
      </c>
      <c r="C338" s="14" t="s">
        <v>106</v>
      </c>
      <c r="E338" s="86" t="str">
        <f>IFERROR(VLOOKUP(B338,Calculations!$G$10:$W$448,17,FALSE),0)</f>
        <v xml:space="preserve">  </v>
      </c>
      <c r="F338" s="86"/>
      <c r="H338" s="133" t="s">
        <v>34</v>
      </c>
      <c r="I338" s="133"/>
      <c r="J338" s="133"/>
      <c r="K338" s="133"/>
      <c r="M338" s="14" t="s">
        <v>105</v>
      </c>
      <c r="O338" s="86" t="str">
        <f>E338</f>
        <v xml:space="preserve">  </v>
      </c>
      <c r="P338" s="92"/>
    </row>
    <row r="339" spans="2:16" ht="15.75" hidden="1" x14ac:dyDescent="0.25">
      <c r="B339" s="75"/>
      <c r="C339" s="82"/>
      <c r="D339" s="76" t="s">
        <v>31</v>
      </c>
      <c r="E339" s="89"/>
      <c r="F339" s="89" t="str">
        <f>E338</f>
        <v xml:space="preserve">  </v>
      </c>
      <c r="G339" s="76"/>
      <c r="H339" s="134"/>
      <c r="I339" s="134"/>
      <c r="J339" s="134"/>
      <c r="K339" s="134"/>
      <c r="L339" s="76"/>
      <c r="M339" s="82"/>
      <c r="N339" s="76" t="s">
        <v>31</v>
      </c>
      <c r="O339" s="89"/>
      <c r="P339" s="90" t="str">
        <f>O338</f>
        <v xml:space="preserve">  </v>
      </c>
    </row>
    <row r="340" spans="2:16" ht="15.75" hidden="1" x14ac:dyDescent="0.25">
      <c r="B340" s="60" t="str">
        <f>IFERROR(IF(EOMONTH(B338,1)&gt;Questionnaire!$I$9,"  ",EOMONTH(B338,1)),"  ")</f>
        <v xml:space="preserve">  </v>
      </c>
      <c r="C340" s="61" t="s">
        <v>32</v>
      </c>
      <c r="D340" s="61"/>
      <c r="E340" s="84">
        <f>IFERROR(-VLOOKUP(B340,Calculations!$G$10:$N$448,8,FALSE),0)</f>
        <v>0</v>
      </c>
      <c r="F340" s="84"/>
      <c r="G340" s="61"/>
      <c r="H340" s="61" t="s">
        <v>102</v>
      </c>
      <c r="I340" s="61"/>
      <c r="J340" s="84">
        <f>K342</f>
        <v>0</v>
      </c>
      <c r="K340" s="84"/>
      <c r="L340" s="61"/>
      <c r="M340" s="61" t="s">
        <v>102</v>
      </c>
      <c r="N340" s="68"/>
      <c r="O340" s="84">
        <f>J340</f>
        <v>0</v>
      </c>
      <c r="P340" s="91"/>
    </row>
    <row r="341" spans="2:16" ht="15.75" hidden="1" x14ac:dyDescent="0.25">
      <c r="B341" s="74"/>
      <c r="C341" s="14" t="s">
        <v>33</v>
      </c>
      <c r="E341" s="86" t="str">
        <f>IFERROR(VLOOKUP(B340,Calculations!$G$10:$M$448,7,FALSE),0)</f>
        <v xml:space="preserve">  </v>
      </c>
      <c r="F341" s="86"/>
      <c r="H341" s="14" t="s">
        <v>35</v>
      </c>
      <c r="J341" s="86" t="str">
        <f>K343</f>
        <v xml:space="preserve">  </v>
      </c>
      <c r="K341" s="86"/>
      <c r="M341" s="14" t="s">
        <v>94</v>
      </c>
      <c r="N341" s="73"/>
      <c r="O341" s="86" t="str">
        <f>J341</f>
        <v xml:space="preserve">  </v>
      </c>
      <c r="P341" s="92"/>
    </row>
    <row r="342" spans="2:16" ht="15.75" hidden="1" x14ac:dyDescent="0.25">
      <c r="B342" s="74"/>
      <c r="C342" s="73"/>
      <c r="D342" s="14" t="s">
        <v>31</v>
      </c>
      <c r="E342" s="86"/>
      <c r="F342" s="86">
        <f>IFERROR(E340+E341,0)</f>
        <v>0</v>
      </c>
      <c r="H342" s="73"/>
      <c r="I342" s="14" t="s">
        <v>32</v>
      </c>
      <c r="J342" s="86"/>
      <c r="K342" s="86">
        <f>E340</f>
        <v>0</v>
      </c>
      <c r="M342" s="72"/>
      <c r="N342" s="14" t="s">
        <v>31</v>
      </c>
      <c r="O342" s="86"/>
      <c r="P342" s="92">
        <f>F342</f>
        <v>0</v>
      </c>
    </row>
    <row r="343" spans="2:16" ht="15.75" hidden="1" x14ac:dyDescent="0.25">
      <c r="B343" s="74"/>
      <c r="C343" s="73"/>
      <c r="E343" s="86"/>
      <c r="F343" s="86"/>
      <c r="H343" s="73"/>
      <c r="I343" s="14" t="s">
        <v>33</v>
      </c>
      <c r="J343" s="86"/>
      <c r="K343" s="86" t="str">
        <f>E341</f>
        <v xml:space="preserve">  </v>
      </c>
      <c r="M343" s="72"/>
      <c r="N343" s="73"/>
      <c r="O343" s="86"/>
      <c r="P343" s="92"/>
    </row>
    <row r="344" spans="2:16" ht="15.75" hidden="1" x14ac:dyDescent="0.25">
      <c r="B344" s="74"/>
      <c r="C344" s="73"/>
      <c r="E344" s="86"/>
      <c r="F344" s="86"/>
      <c r="H344" s="73"/>
      <c r="J344" s="86"/>
      <c r="K344" s="86"/>
      <c r="M344" s="72"/>
      <c r="N344" s="73"/>
      <c r="O344" s="86"/>
      <c r="P344" s="92"/>
    </row>
    <row r="345" spans="2:16" ht="15.75" hidden="1" x14ac:dyDescent="0.25">
      <c r="B345" s="70" t="str">
        <f>B340</f>
        <v xml:space="preserve">  </v>
      </c>
      <c r="C345" s="133" t="s">
        <v>34</v>
      </c>
      <c r="D345" s="133"/>
      <c r="E345" s="133"/>
      <c r="F345" s="133"/>
      <c r="H345" s="14" t="s">
        <v>103</v>
      </c>
      <c r="J345" s="86" t="str">
        <f>IFERROR(VLOOKUP(B345,Calculations!$Z$10:$AB$448,3,FALSE),0)</f>
        <v xml:space="preserve">  </v>
      </c>
      <c r="K345" s="86"/>
      <c r="M345" s="14" t="s">
        <v>104</v>
      </c>
      <c r="O345" s="86" t="str">
        <f>J345</f>
        <v xml:space="preserve">  </v>
      </c>
      <c r="P345" s="92"/>
    </row>
    <row r="346" spans="2:16" ht="15.75" hidden="1" x14ac:dyDescent="0.25">
      <c r="B346" s="74"/>
      <c r="C346" s="133"/>
      <c r="D346" s="133"/>
      <c r="E346" s="133"/>
      <c r="F346" s="133"/>
      <c r="H346" s="77"/>
      <c r="I346" s="14" t="s">
        <v>91</v>
      </c>
      <c r="J346" s="86"/>
      <c r="K346" s="86" t="str">
        <f>J345</f>
        <v xml:space="preserve">  </v>
      </c>
      <c r="M346" s="77"/>
      <c r="N346" s="14" t="s">
        <v>91</v>
      </c>
      <c r="O346" s="86"/>
      <c r="P346" s="92" t="str">
        <f>O345</f>
        <v xml:space="preserve">  </v>
      </c>
    </row>
    <row r="347" spans="2:16" ht="15.75" hidden="1" x14ac:dyDescent="0.25">
      <c r="B347" s="74"/>
      <c r="C347" s="133"/>
      <c r="D347" s="133"/>
      <c r="E347" s="133"/>
      <c r="F347" s="133"/>
      <c r="H347" s="77"/>
      <c r="J347" s="86"/>
      <c r="K347" s="86"/>
      <c r="M347" s="77"/>
      <c r="O347" s="86"/>
      <c r="P347" s="92"/>
    </row>
    <row r="348" spans="2:16" ht="15.75" hidden="1" x14ac:dyDescent="0.25">
      <c r="B348" s="74"/>
      <c r="C348" s="81"/>
      <c r="D348" s="81"/>
      <c r="E348" s="81"/>
      <c r="F348" s="81"/>
      <c r="H348" s="77"/>
      <c r="J348" s="86"/>
      <c r="K348" s="86"/>
      <c r="M348" s="77"/>
      <c r="O348" s="86"/>
      <c r="P348" s="92"/>
    </row>
    <row r="349" spans="2:16" ht="15.75" hidden="1" x14ac:dyDescent="0.25">
      <c r="B349" s="70" t="str">
        <f>B345</f>
        <v xml:space="preserve">  </v>
      </c>
      <c r="C349" s="14" t="s">
        <v>106</v>
      </c>
      <c r="E349" s="86" t="str">
        <f>IFERROR(VLOOKUP(B349,Calculations!$G$10:$W$448,17,FALSE),0)</f>
        <v xml:space="preserve">  </v>
      </c>
      <c r="F349" s="86"/>
      <c r="H349" s="133" t="s">
        <v>34</v>
      </c>
      <c r="I349" s="133"/>
      <c r="J349" s="133"/>
      <c r="K349" s="133"/>
      <c r="M349" s="14" t="s">
        <v>105</v>
      </c>
      <c r="O349" s="86" t="str">
        <f>E349</f>
        <v xml:space="preserve">  </v>
      </c>
      <c r="P349" s="92"/>
    </row>
    <row r="350" spans="2:16" ht="15.75" hidden="1" x14ac:dyDescent="0.25">
      <c r="B350" s="75"/>
      <c r="C350" s="82"/>
      <c r="D350" s="76" t="s">
        <v>31</v>
      </c>
      <c r="E350" s="89"/>
      <c r="F350" s="89" t="str">
        <f>E349</f>
        <v xml:space="preserve">  </v>
      </c>
      <c r="G350" s="76"/>
      <c r="H350" s="134"/>
      <c r="I350" s="134"/>
      <c r="J350" s="134"/>
      <c r="K350" s="134"/>
      <c r="L350" s="76"/>
      <c r="M350" s="82"/>
      <c r="N350" s="76" t="s">
        <v>31</v>
      </c>
      <c r="O350" s="89"/>
      <c r="P350" s="90" t="str">
        <f>O349</f>
        <v xml:space="preserve">  </v>
      </c>
    </row>
    <row r="351" spans="2:16" ht="15.75" hidden="1" x14ac:dyDescent="0.25">
      <c r="B351" s="60" t="str">
        <f>IFERROR(IF(EOMONTH(B349,1)&gt;Questionnaire!$I$9,"  ",EOMONTH(B349,1)),"  ")</f>
        <v xml:space="preserve">  </v>
      </c>
      <c r="C351" s="61" t="s">
        <v>32</v>
      </c>
      <c r="D351" s="61"/>
      <c r="E351" s="84">
        <f>IFERROR(-VLOOKUP(B351,Calculations!$G$10:$N$448,8,FALSE),0)</f>
        <v>0</v>
      </c>
      <c r="F351" s="84"/>
      <c r="G351" s="61"/>
      <c r="H351" s="61" t="s">
        <v>102</v>
      </c>
      <c r="I351" s="61"/>
      <c r="J351" s="84">
        <f>K353</f>
        <v>0</v>
      </c>
      <c r="K351" s="84"/>
      <c r="L351" s="61"/>
      <c r="M351" s="61" t="s">
        <v>102</v>
      </c>
      <c r="N351" s="68"/>
      <c r="O351" s="84">
        <f>J351</f>
        <v>0</v>
      </c>
      <c r="P351" s="91"/>
    </row>
    <row r="352" spans="2:16" ht="15.75" hidden="1" x14ac:dyDescent="0.25">
      <c r="B352" s="74"/>
      <c r="C352" s="14" t="s">
        <v>33</v>
      </c>
      <c r="E352" s="86" t="str">
        <f>IFERROR(VLOOKUP(B351,Calculations!$G$10:$M$448,7,FALSE),0)</f>
        <v xml:space="preserve">  </v>
      </c>
      <c r="F352" s="86"/>
      <c r="H352" s="14" t="s">
        <v>35</v>
      </c>
      <c r="J352" s="86" t="str">
        <f>K354</f>
        <v xml:space="preserve">  </v>
      </c>
      <c r="K352" s="86"/>
      <c r="M352" s="14" t="s">
        <v>94</v>
      </c>
      <c r="N352" s="73"/>
      <c r="O352" s="86" t="str">
        <f>J352</f>
        <v xml:space="preserve">  </v>
      </c>
      <c r="P352" s="92"/>
    </row>
    <row r="353" spans="2:16" ht="15.75" hidden="1" x14ac:dyDescent="0.25">
      <c r="B353" s="74"/>
      <c r="C353" s="73"/>
      <c r="D353" s="14" t="s">
        <v>31</v>
      </c>
      <c r="E353" s="86"/>
      <c r="F353" s="86">
        <f>IFERROR(E351+E352,0)</f>
        <v>0</v>
      </c>
      <c r="H353" s="73"/>
      <c r="I353" s="14" t="s">
        <v>32</v>
      </c>
      <c r="J353" s="86"/>
      <c r="K353" s="86">
        <f>E351</f>
        <v>0</v>
      </c>
      <c r="M353" s="72"/>
      <c r="N353" s="14" t="s">
        <v>31</v>
      </c>
      <c r="O353" s="86"/>
      <c r="P353" s="92">
        <f>F353</f>
        <v>0</v>
      </c>
    </row>
    <row r="354" spans="2:16" ht="15.75" hidden="1" x14ac:dyDescent="0.25">
      <c r="B354" s="74"/>
      <c r="C354" s="73"/>
      <c r="E354" s="86"/>
      <c r="F354" s="86"/>
      <c r="H354" s="73"/>
      <c r="I354" s="14" t="s">
        <v>33</v>
      </c>
      <c r="J354" s="86"/>
      <c r="K354" s="86" t="str">
        <f>E352</f>
        <v xml:space="preserve">  </v>
      </c>
      <c r="M354" s="72"/>
      <c r="N354" s="73"/>
      <c r="O354" s="86"/>
      <c r="P354" s="92"/>
    </row>
    <row r="355" spans="2:16" ht="15.75" hidden="1" x14ac:dyDescent="0.25">
      <c r="B355" s="74"/>
      <c r="C355" s="73"/>
      <c r="E355" s="86"/>
      <c r="F355" s="86"/>
      <c r="H355" s="73"/>
      <c r="J355" s="86"/>
      <c r="K355" s="86"/>
      <c r="M355" s="72"/>
      <c r="N355" s="73"/>
      <c r="O355" s="86"/>
      <c r="P355" s="92"/>
    </row>
    <row r="356" spans="2:16" ht="15.75" hidden="1" x14ac:dyDescent="0.25">
      <c r="B356" s="70" t="str">
        <f>B351</f>
        <v xml:space="preserve">  </v>
      </c>
      <c r="C356" s="133" t="s">
        <v>34</v>
      </c>
      <c r="D356" s="133"/>
      <c r="E356" s="133"/>
      <c r="F356" s="133"/>
      <c r="H356" s="14" t="s">
        <v>103</v>
      </c>
      <c r="J356" s="86" t="str">
        <f>IFERROR(VLOOKUP(B356,Calculations!$Z$10:$AB$448,3,FALSE),0)</f>
        <v xml:space="preserve">  </v>
      </c>
      <c r="K356" s="86"/>
      <c r="M356" s="14" t="s">
        <v>104</v>
      </c>
      <c r="O356" s="86" t="str">
        <f>J356</f>
        <v xml:space="preserve">  </v>
      </c>
      <c r="P356" s="92"/>
    </row>
    <row r="357" spans="2:16" ht="15.75" hidden="1" x14ac:dyDescent="0.25">
      <c r="B357" s="74"/>
      <c r="C357" s="133"/>
      <c r="D357" s="133"/>
      <c r="E357" s="133"/>
      <c r="F357" s="133"/>
      <c r="H357" s="77"/>
      <c r="I357" s="14" t="s">
        <v>91</v>
      </c>
      <c r="J357" s="86"/>
      <c r="K357" s="86" t="str">
        <f>J356</f>
        <v xml:space="preserve">  </v>
      </c>
      <c r="M357" s="77"/>
      <c r="N357" s="14" t="s">
        <v>91</v>
      </c>
      <c r="O357" s="86"/>
      <c r="P357" s="92" t="str">
        <f>O356</f>
        <v xml:space="preserve">  </v>
      </c>
    </row>
    <row r="358" spans="2:16" ht="15.75" hidden="1" x14ac:dyDescent="0.25">
      <c r="B358" s="74"/>
      <c r="C358" s="133"/>
      <c r="D358" s="133"/>
      <c r="E358" s="133"/>
      <c r="F358" s="133"/>
      <c r="H358" s="77"/>
      <c r="J358" s="86"/>
      <c r="K358" s="86"/>
      <c r="M358" s="77"/>
      <c r="O358" s="86"/>
      <c r="P358" s="92"/>
    </row>
    <row r="359" spans="2:16" ht="15.75" hidden="1" x14ac:dyDescent="0.25">
      <c r="B359" s="74"/>
      <c r="C359" s="81"/>
      <c r="D359" s="81"/>
      <c r="E359" s="81"/>
      <c r="F359" s="81"/>
      <c r="H359" s="77"/>
      <c r="J359" s="86"/>
      <c r="K359" s="86"/>
      <c r="M359" s="77"/>
      <c r="O359" s="86"/>
      <c r="P359" s="92"/>
    </row>
    <row r="360" spans="2:16" ht="15.75" hidden="1" x14ac:dyDescent="0.25">
      <c r="B360" s="70" t="str">
        <f>B356</f>
        <v xml:space="preserve">  </v>
      </c>
      <c r="C360" s="14" t="s">
        <v>106</v>
      </c>
      <c r="E360" s="86" t="str">
        <f>IFERROR(VLOOKUP(B360,Calculations!$G$10:$W$448,17,FALSE),0)</f>
        <v xml:space="preserve">  </v>
      </c>
      <c r="F360" s="86"/>
      <c r="H360" s="133" t="s">
        <v>34</v>
      </c>
      <c r="I360" s="133"/>
      <c r="J360" s="133"/>
      <c r="K360" s="133"/>
      <c r="M360" s="14" t="s">
        <v>105</v>
      </c>
      <c r="O360" s="86" t="str">
        <f>E360</f>
        <v xml:space="preserve">  </v>
      </c>
      <c r="P360" s="92"/>
    </row>
    <row r="361" spans="2:16" ht="15.75" hidden="1" x14ac:dyDescent="0.25">
      <c r="B361" s="75"/>
      <c r="C361" s="82"/>
      <c r="D361" s="76" t="s">
        <v>31</v>
      </c>
      <c r="E361" s="89"/>
      <c r="F361" s="89" t="str">
        <f>E360</f>
        <v xml:space="preserve">  </v>
      </c>
      <c r="G361" s="76"/>
      <c r="H361" s="134"/>
      <c r="I361" s="134"/>
      <c r="J361" s="134"/>
      <c r="K361" s="134"/>
      <c r="L361" s="76"/>
      <c r="M361" s="82"/>
      <c r="N361" s="76" t="s">
        <v>31</v>
      </c>
      <c r="O361" s="89"/>
      <c r="P361" s="90" t="str">
        <f>O360</f>
        <v xml:space="preserve">  </v>
      </c>
    </row>
    <row r="362" spans="2:16" ht="15.75" hidden="1" x14ac:dyDescent="0.25">
      <c r="B362" s="60" t="str">
        <f>IFERROR(IF(EOMONTH(B360,1)&gt;Questionnaire!$I$9,"  ",EOMONTH(B360,1)),"  ")</f>
        <v xml:space="preserve">  </v>
      </c>
      <c r="C362" s="61" t="s">
        <v>32</v>
      </c>
      <c r="D362" s="61"/>
      <c r="E362" s="84">
        <f>IFERROR(-VLOOKUP(B362,Calculations!$G$10:$N$448,8,FALSE),0)</f>
        <v>0</v>
      </c>
      <c r="F362" s="84"/>
      <c r="G362" s="61"/>
      <c r="H362" s="61" t="s">
        <v>102</v>
      </c>
      <c r="I362" s="61"/>
      <c r="J362" s="84">
        <f>K364</f>
        <v>0</v>
      </c>
      <c r="K362" s="84"/>
      <c r="L362" s="61"/>
      <c r="M362" s="61" t="s">
        <v>102</v>
      </c>
      <c r="N362" s="68"/>
      <c r="O362" s="84">
        <f>J362</f>
        <v>0</v>
      </c>
      <c r="P362" s="91"/>
    </row>
    <row r="363" spans="2:16" ht="15.75" hidden="1" x14ac:dyDescent="0.25">
      <c r="B363" s="74"/>
      <c r="C363" s="14" t="s">
        <v>33</v>
      </c>
      <c r="E363" s="86" t="str">
        <f>IFERROR(VLOOKUP(B362,Calculations!$G$10:$M$448,7,FALSE),0)</f>
        <v xml:space="preserve">  </v>
      </c>
      <c r="F363" s="86"/>
      <c r="H363" s="14" t="s">
        <v>35</v>
      </c>
      <c r="J363" s="86" t="str">
        <f>K365</f>
        <v xml:space="preserve">  </v>
      </c>
      <c r="K363" s="86"/>
      <c r="M363" s="14" t="s">
        <v>94</v>
      </c>
      <c r="N363" s="73"/>
      <c r="O363" s="86" t="str">
        <f>J363</f>
        <v xml:space="preserve">  </v>
      </c>
      <c r="P363" s="92"/>
    </row>
    <row r="364" spans="2:16" ht="15.75" hidden="1" x14ac:dyDescent="0.25">
      <c r="B364" s="74"/>
      <c r="C364" s="73"/>
      <c r="D364" s="14" t="s">
        <v>31</v>
      </c>
      <c r="E364" s="86"/>
      <c r="F364" s="86">
        <f>IFERROR(E362+E363,0)</f>
        <v>0</v>
      </c>
      <c r="H364" s="73"/>
      <c r="I364" s="14" t="s">
        <v>32</v>
      </c>
      <c r="J364" s="86"/>
      <c r="K364" s="86">
        <f>E362</f>
        <v>0</v>
      </c>
      <c r="M364" s="72"/>
      <c r="N364" s="14" t="s">
        <v>31</v>
      </c>
      <c r="O364" s="86"/>
      <c r="P364" s="92">
        <f>F364</f>
        <v>0</v>
      </c>
    </row>
    <row r="365" spans="2:16" ht="15.75" hidden="1" x14ac:dyDescent="0.25">
      <c r="B365" s="74"/>
      <c r="C365" s="73"/>
      <c r="E365" s="86"/>
      <c r="F365" s="86"/>
      <c r="H365" s="73"/>
      <c r="I365" s="14" t="s">
        <v>33</v>
      </c>
      <c r="J365" s="86"/>
      <c r="K365" s="86" t="str">
        <f>E363</f>
        <v xml:space="preserve">  </v>
      </c>
      <c r="M365" s="72"/>
      <c r="N365" s="73"/>
      <c r="O365" s="86"/>
      <c r="P365" s="92"/>
    </row>
    <row r="366" spans="2:16" ht="15.75" hidden="1" x14ac:dyDescent="0.25">
      <c r="B366" s="74"/>
      <c r="C366" s="73"/>
      <c r="E366" s="86"/>
      <c r="F366" s="86"/>
      <c r="H366" s="73"/>
      <c r="J366" s="86"/>
      <c r="K366" s="86"/>
      <c r="M366" s="72"/>
      <c r="N366" s="73"/>
      <c r="O366" s="86"/>
      <c r="P366" s="92"/>
    </row>
    <row r="367" spans="2:16" ht="15.75" hidden="1" x14ac:dyDescent="0.25">
      <c r="B367" s="70" t="str">
        <f>B362</f>
        <v xml:space="preserve">  </v>
      </c>
      <c r="C367" s="133" t="s">
        <v>34</v>
      </c>
      <c r="D367" s="133"/>
      <c r="E367" s="133"/>
      <c r="F367" s="133"/>
      <c r="H367" s="14" t="s">
        <v>103</v>
      </c>
      <c r="J367" s="86" t="str">
        <f>IFERROR(VLOOKUP(B367,Calculations!$Z$10:$AB$448,3,FALSE),0)</f>
        <v xml:space="preserve">  </v>
      </c>
      <c r="K367" s="86"/>
      <c r="M367" s="14" t="s">
        <v>104</v>
      </c>
      <c r="O367" s="86" t="str">
        <f>J367</f>
        <v xml:space="preserve">  </v>
      </c>
      <c r="P367" s="92"/>
    </row>
    <row r="368" spans="2:16" ht="15.75" hidden="1" x14ac:dyDescent="0.25">
      <c r="B368" s="74"/>
      <c r="C368" s="133"/>
      <c r="D368" s="133"/>
      <c r="E368" s="133"/>
      <c r="F368" s="133"/>
      <c r="H368" s="77"/>
      <c r="I368" s="14" t="s">
        <v>91</v>
      </c>
      <c r="J368" s="86"/>
      <c r="K368" s="86" t="str">
        <f>J367</f>
        <v xml:space="preserve">  </v>
      </c>
      <c r="M368" s="77"/>
      <c r="N368" s="14" t="s">
        <v>91</v>
      </c>
      <c r="O368" s="86"/>
      <c r="P368" s="92" t="str">
        <f>O367</f>
        <v xml:space="preserve">  </v>
      </c>
    </row>
    <row r="369" spans="2:16" ht="15.75" hidden="1" x14ac:dyDescent="0.25">
      <c r="B369" s="74"/>
      <c r="C369" s="133"/>
      <c r="D369" s="133"/>
      <c r="E369" s="133"/>
      <c r="F369" s="133"/>
      <c r="H369" s="77"/>
      <c r="J369" s="86"/>
      <c r="K369" s="86"/>
      <c r="M369" s="77"/>
      <c r="O369" s="86"/>
      <c r="P369" s="92"/>
    </row>
    <row r="370" spans="2:16" ht="15.75" hidden="1" x14ac:dyDescent="0.25">
      <c r="B370" s="74"/>
      <c r="C370" s="81"/>
      <c r="D370" s="81"/>
      <c r="E370" s="81"/>
      <c r="F370" s="81"/>
      <c r="H370" s="77"/>
      <c r="J370" s="86"/>
      <c r="K370" s="86"/>
      <c r="M370" s="77"/>
      <c r="O370" s="86"/>
      <c r="P370" s="92"/>
    </row>
    <row r="371" spans="2:16" ht="15.75" hidden="1" x14ac:dyDescent="0.25">
      <c r="B371" s="70" t="str">
        <f>B367</f>
        <v xml:space="preserve">  </v>
      </c>
      <c r="C371" s="14" t="s">
        <v>106</v>
      </c>
      <c r="E371" s="86" t="str">
        <f>IFERROR(VLOOKUP(B371,Calculations!$G$10:$W$448,17,FALSE),0)</f>
        <v xml:space="preserve">  </v>
      </c>
      <c r="F371" s="86"/>
      <c r="H371" s="133" t="s">
        <v>34</v>
      </c>
      <c r="I371" s="133"/>
      <c r="J371" s="133"/>
      <c r="K371" s="133"/>
      <c r="M371" s="14" t="s">
        <v>105</v>
      </c>
      <c r="O371" s="86" t="str">
        <f>E371</f>
        <v xml:space="preserve">  </v>
      </c>
      <c r="P371" s="92"/>
    </row>
    <row r="372" spans="2:16" ht="15.75" hidden="1" x14ac:dyDescent="0.25">
      <c r="B372" s="75"/>
      <c r="C372" s="82"/>
      <c r="D372" s="76" t="s">
        <v>31</v>
      </c>
      <c r="E372" s="89"/>
      <c r="F372" s="89" t="str">
        <f>E371</f>
        <v xml:space="preserve">  </v>
      </c>
      <c r="G372" s="76"/>
      <c r="H372" s="134"/>
      <c r="I372" s="134"/>
      <c r="J372" s="134"/>
      <c r="K372" s="134"/>
      <c r="L372" s="76"/>
      <c r="M372" s="82"/>
      <c r="N372" s="76" t="s">
        <v>31</v>
      </c>
      <c r="O372" s="89"/>
      <c r="P372" s="90" t="str">
        <f>O371</f>
        <v xml:space="preserve">  </v>
      </c>
    </row>
    <row r="373" spans="2:16" ht="15.75" hidden="1" x14ac:dyDescent="0.25">
      <c r="B373" s="60" t="str">
        <f>IFERROR(IF(EOMONTH(B371,1)&gt;Questionnaire!$I$9,"  ",EOMONTH(B371,1)),"  ")</f>
        <v xml:space="preserve">  </v>
      </c>
      <c r="C373" s="61" t="s">
        <v>32</v>
      </c>
      <c r="D373" s="61"/>
      <c r="E373" s="84">
        <f>IFERROR(-VLOOKUP(B373,Calculations!$G$10:$N$448,8,FALSE),0)</f>
        <v>0</v>
      </c>
      <c r="F373" s="84"/>
      <c r="G373" s="61"/>
      <c r="H373" s="61" t="s">
        <v>102</v>
      </c>
      <c r="I373" s="61"/>
      <c r="J373" s="84">
        <f>K375</f>
        <v>0</v>
      </c>
      <c r="K373" s="84"/>
      <c r="L373" s="61"/>
      <c r="M373" s="61" t="s">
        <v>102</v>
      </c>
      <c r="N373" s="68"/>
      <c r="O373" s="84">
        <f>J373</f>
        <v>0</v>
      </c>
      <c r="P373" s="91"/>
    </row>
    <row r="374" spans="2:16" ht="15.75" hidden="1" x14ac:dyDescent="0.25">
      <c r="B374" s="74"/>
      <c r="C374" s="14" t="s">
        <v>33</v>
      </c>
      <c r="E374" s="86" t="str">
        <f>IFERROR(VLOOKUP(B373,Calculations!$G$10:$M$448,7,FALSE),0)</f>
        <v xml:space="preserve">  </v>
      </c>
      <c r="F374" s="86"/>
      <c r="H374" s="14" t="s">
        <v>35</v>
      </c>
      <c r="J374" s="86" t="str">
        <f>K376</f>
        <v xml:space="preserve">  </v>
      </c>
      <c r="K374" s="86"/>
      <c r="M374" s="14" t="s">
        <v>94</v>
      </c>
      <c r="N374" s="73"/>
      <c r="O374" s="86" t="str">
        <f>J374</f>
        <v xml:space="preserve">  </v>
      </c>
      <c r="P374" s="92"/>
    </row>
    <row r="375" spans="2:16" ht="15.75" hidden="1" x14ac:dyDescent="0.25">
      <c r="B375" s="74"/>
      <c r="C375" s="73"/>
      <c r="D375" s="14" t="s">
        <v>31</v>
      </c>
      <c r="E375" s="86"/>
      <c r="F375" s="86">
        <f>IFERROR(E373+E374,0)</f>
        <v>0</v>
      </c>
      <c r="H375" s="73"/>
      <c r="I375" s="14" t="s">
        <v>32</v>
      </c>
      <c r="J375" s="86"/>
      <c r="K375" s="86">
        <f>E373</f>
        <v>0</v>
      </c>
      <c r="M375" s="72"/>
      <c r="N375" s="14" t="s">
        <v>31</v>
      </c>
      <c r="O375" s="86"/>
      <c r="P375" s="92">
        <f>F375</f>
        <v>0</v>
      </c>
    </row>
    <row r="376" spans="2:16" ht="15.75" hidden="1" x14ac:dyDescent="0.25">
      <c r="B376" s="74"/>
      <c r="C376" s="73"/>
      <c r="E376" s="86"/>
      <c r="F376" s="86"/>
      <c r="H376" s="73"/>
      <c r="I376" s="14" t="s">
        <v>33</v>
      </c>
      <c r="J376" s="86"/>
      <c r="K376" s="86" t="str">
        <f>E374</f>
        <v xml:space="preserve">  </v>
      </c>
      <c r="M376" s="72"/>
      <c r="N376" s="73"/>
      <c r="O376" s="86"/>
      <c r="P376" s="92"/>
    </row>
    <row r="377" spans="2:16" ht="15.75" hidden="1" x14ac:dyDescent="0.25">
      <c r="B377" s="74"/>
      <c r="C377" s="73"/>
      <c r="E377" s="86"/>
      <c r="F377" s="86"/>
      <c r="H377" s="73"/>
      <c r="J377" s="86"/>
      <c r="K377" s="86"/>
      <c r="M377" s="72"/>
      <c r="N377" s="73"/>
      <c r="O377" s="86"/>
      <c r="P377" s="92"/>
    </row>
    <row r="378" spans="2:16" ht="15.75" hidden="1" x14ac:dyDescent="0.25">
      <c r="B378" s="70" t="str">
        <f>B373</f>
        <v xml:space="preserve">  </v>
      </c>
      <c r="C378" s="133" t="s">
        <v>34</v>
      </c>
      <c r="D378" s="133"/>
      <c r="E378" s="133"/>
      <c r="F378" s="133"/>
      <c r="H378" s="14" t="s">
        <v>103</v>
      </c>
      <c r="J378" s="86" t="str">
        <f>IFERROR(VLOOKUP(B378,Calculations!$Z$10:$AB$448,3,FALSE),0)</f>
        <v xml:space="preserve">  </v>
      </c>
      <c r="K378" s="86"/>
      <c r="M378" s="14" t="s">
        <v>104</v>
      </c>
      <c r="O378" s="86" t="str">
        <f>J378</f>
        <v xml:space="preserve">  </v>
      </c>
      <c r="P378" s="92"/>
    </row>
    <row r="379" spans="2:16" ht="15.75" hidden="1" x14ac:dyDescent="0.25">
      <c r="B379" s="74"/>
      <c r="C379" s="133"/>
      <c r="D379" s="133"/>
      <c r="E379" s="133"/>
      <c r="F379" s="133"/>
      <c r="H379" s="77"/>
      <c r="I379" s="14" t="s">
        <v>91</v>
      </c>
      <c r="J379" s="86"/>
      <c r="K379" s="86" t="str">
        <f>J378</f>
        <v xml:space="preserve">  </v>
      </c>
      <c r="M379" s="77"/>
      <c r="N379" s="14" t="s">
        <v>91</v>
      </c>
      <c r="O379" s="86"/>
      <c r="P379" s="92" t="str">
        <f>O378</f>
        <v xml:space="preserve">  </v>
      </c>
    </row>
    <row r="380" spans="2:16" ht="15.75" hidden="1" x14ac:dyDescent="0.25">
      <c r="B380" s="74"/>
      <c r="C380" s="133"/>
      <c r="D380" s="133"/>
      <c r="E380" s="133"/>
      <c r="F380" s="133"/>
      <c r="H380" s="77"/>
      <c r="J380" s="86"/>
      <c r="K380" s="86"/>
      <c r="M380" s="77"/>
      <c r="O380" s="86"/>
      <c r="P380" s="92"/>
    </row>
    <row r="381" spans="2:16" ht="15.75" hidden="1" x14ac:dyDescent="0.25">
      <c r="B381" s="74"/>
      <c r="C381" s="81"/>
      <c r="D381" s="81"/>
      <c r="E381" s="81"/>
      <c r="F381" s="81"/>
      <c r="H381" s="77"/>
      <c r="J381" s="86"/>
      <c r="K381" s="86"/>
      <c r="M381" s="77"/>
      <c r="O381" s="86"/>
      <c r="P381" s="92"/>
    </row>
    <row r="382" spans="2:16" ht="15.75" hidden="1" x14ac:dyDescent="0.25">
      <c r="B382" s="70" t="str">
        <f>B378</f>
        <v xml:space="preserve">  </v>
      </c>
      <c r="C382" s="14" t="s">
        <v>106</v>
      </c>
      <c r="E382" s="86" t="str">
        <f>IFERROR(VLOOKUP(B382,Calculations!$G$10:$W$448,17,FALSE),0)</f>
        <v xml:space="preserve">  </v>
      </c>
      <c r="F382" s="86"/>
      <c r="H382" s="133" t="s">
        <v>34</v>
      </c>
      <c r="I382" s="133"/>
      <c r="J382" s="133"/>
      <c r="K382" s="133"/>
      <c r="M382" s="14" t="s">
        <v>105</v>
      </c>
      <c r="O382" s="86" t="str">
        <f>E382</f>
        <v xml:space="preserve">  </v>
      </c>
      <c r="P382" s="92"/>
    </row>
    <row r="383" spans="2:16" ht="15.75" hidden="1" x14ac:dyDescent="0.25">
      <c r="B383" s="75"/>
      <c r="C383" s="82"/>
      <c r="D383" s="76" t="s">
        <v>31</v>
      </c>
      <c r="E383" s="89"/>
      <c r="F383" s="89" t="str">
        <f>E382</f>
        <v xml:space="preserve">  </v>
      </c>
      <c r="G383" s="76"/>
      <c r="H383" s="134"/>
      <c r="I383" s="134"/>
      <c r="J383" s="134"/>
      <c r="K383" s="134"/>
      <c r="L383" s="76"/>
      <c r="M383" s="82"/>
      <c r="N383" s="76" t="s">
        <v>31</v>
      </c>
      <c r="O383" s="89"/>
      <c r="P383" s="90" t="str">
        <f>O382</f>
        <v xml:space="preserve">  </v>
      </c>
    </row>
    <row r="384" spans="2:16" ht="15.75" hidden="1" x14ac:dyDescent="0.25">
      <c r="B384" s="60" t="str">
        <f>IFERROR(IF(EOMONTH(B382,1)&gt;Questionnaire!$I$9,"  ",EOMONTH(B382,1)),"  ")</f>
        <v xml:space="preserve">  </v>
      </c>
      <c r="C384" s="61" t="s">
        <v>32</v>
      </c>
      <c r="D384" s="61"/>
      <c r="E384" s="84">
        <f>IFERROR(-VLOOKUP(B384,Calculations!$G$10:$N$448,8,FALSE),0)</f>
        <v>0</v>
      </c>
      <c r="F384" s="84"/>
      <c r="G384" s="61"/>
      <c r="H384" s="61" t="s">
        <v>102</v>
      </c>
      <c r="I384" s="61"/>
      <c r="J384" s="84">
        <f>K386</f>
        <v>0</v>
      </c>
      <c r="K384" s="84"/>
      <c r="L384" s="61"/>
      <c r="M384" s="61" t="s">
        <v>102</v>
      </c>
      <c r="N384" s="68"/>
      <c r="O384" s="84">
        <f>J384</f>
        <v>0</v>
      </c>
      <c r="P384" s="91"/>
    </row>
    <row r="385" spans="2:16" ht="15.75" hidden="1" x14ac:dyDescent="0.25">
      <c r="B385" s="74"/>
      <c r="C385" s="14" t="s">
        <v>33</v>
      </c>
      <c r="E385" s="86" t="str">
        <f>IFERROR(VLOOKUP(B384,Calculations!$G$10:$M$448,7,FALSE),0)</f>
        <v xml:space="preserve">  </v>
      </c>
      <c r="F385" s="86"/>
      <c r="H385" s="14" t="s">
        <v>35</v>
      </c>
      <c r="J385" s="86">
        <f>K396</f>
        <v>0</v>
      </c>
      <c r="K385" s="86"/>
      <c r="M385" s="14" t="s">
        <v>94</v>
      </c>
      <c r="N385" s="73"/>
      <c r="O385" s="86">
        <f>J385</f>
        <v>0</v>
      </c>
      <c r="P385" s="92"/>
    </row>
    <row r="386" spans="2:16" ht="15.75" hidden="1" x14ac:dyDescent="0.25">
      <c r="B386" s="74"/>
      <c r="C386" s="73"/>
      <c r="D386" s="14" t="s">
        <v>31</v>
      </c>
      <c r="E386" s="86"/>
      <c r="F386" s="86">
        <f>IFERROR(E384+E385,0)</f>
        <v>0</v>
      </c>
      <c r="H386" s="73"/>
      <c r="I386" s="14" t="s">
        <v>32</v>
      </c>
      <c r="J386" s="86"/>
      <c r="K386" s="86">
        <f>E384</f>
        <v>0</v>
      </c>
      <c r="M386" s="72"/>
      <c r="N386" s="14" t="s">
        <v>31</v>
      </c>
      <c r="O386" s="86"/>
      <c r="P386" s="92">
        <f>F386</f>
        <v>0</v>
      </c>
    </row>
    <row r="387" spans="2:16" ht="15.75" hidden="1" x14ac:dyDescent="0.25">
      <c r="B387" s="74"/>
      <c r="C387" s="73"/>
      <c r="E387" s="86"/>
      <c r="F387" s="86"/>
      <c r="H387" s="73"/>
      <c r="I387" s="14" t="s">
        <v>33</v>
      </c>
      <c r="J387" s="86"/>
      <c r="K387" s="86" t="str">
        <f>E385</f>
        <v xml:space="preserve">  </v>
      </c>
      <c r="M387" s="72"/>
      <c r="N387" s="73"/>
      <c r="O387" s="86"/>
      <c r="P387" s="92"/>
    </row>
    <row r="388" spans="2:16" ht="15.75" hidden="1" x14ac:dyDescent="0.25">
      <c r="B388" s="74"/>
      <c r="C388" s="73"/>
      <c r="E388" s="86"/>
      <c r="F388" s="86"/>
      <c r="H388" s="73"/>
      <c r="J388" s="86"/>
      <c r="K388" s="86"/>
      <c r="M388" s="72"/>
      <c r="N388" s="73"/>
      <c r="O388" s="86"/>
      <c r="P388" s="92"/>
    </row>
    <row r="389" spans="2:16" ht="15.75" hidden="1" x14ac:dyDescent="0.25">
      <c r="B389" s="70" t="str">
        <f>B384</f>
        <v xml:space="preserve">  </v>
      </c>
      <c r="C389" s="133" t="s">
        <v>34</v>
      </c>
      <c r="D389" s="133"/>
      <c r="E389" s="133"/>
      <c r="F389" s="133"/>
      <c r="H389" s="14" t="s">
        <v>103</v>
      </c>
      <c r="J389" s="86" t="str">
        <f>IFERROR(VLOOKUP(B389,Calculations!$Z$10:$AB$448,3,FALSE),0)</f>
        <v xml:space="preserve">  </v>
      </c>
      <c r="K389" s="86"/>
      <c r="M389" s="14" t="s">
        <v>104</v>
      </c>
      <c r="O389" s="86" t="str">
        <f>J389</f>
        <v xml:space="preserve">  </v>
      </c>
      <c r="P389" s="92"/>
    </row>
    <row r="390" spans="2:16" ht="15.75" hidden="1" x14ac:dyDescent="0.25">
      <c r="B390" s="74"/>
      <c r="C390" s="133"/>
      <c r="D390" s="133"/>
      <c r="E390" s="133"/>
      <c r="F390" s="133"/>
      <c r="H390" s="77"/>
      <c r="I390" s="14" t="s">
        <v>91</v>
      </c>
      <c r="J390" s="86"/>
      <c r="K390" s="86" t="str">
        <f>J389</f>
        <v xml:space="preserve">  </v>
      </c>
      <c r="M390" s="77"/>
      <c r="N390" s="14" t="s">
        <v>91</v>
      </c>
      <c r="O390" s="86"/>
      <c r="P390" s="92" t="str">
        <f>O389</f>
        <v xml:space="preserve">  </v>
      </c>
    </row>
    <row r="391" spans="2:16" ht="15.75" hidden="1" x14ac:dyDescent="0.25">
      <c r="B391" s="74"/>
      <c r="C391" s="133"/>
      <c r="D391" s="133"/>
      <c r="E391" s="133"/>
      <c r="F391" s="133"/>
      <c r="H391" s="77"/>
      <c r="J391" s="86"/>
      <c r="K391" s="86"/>
      <c r="M391" s="77"/>
      <c r="O391" s="86"/>
      <c r="P391" s="92"/>
    </row>
    <row r="392" spans="2:16" ht="15.75" hidden="1" x14ac:dyDescent="0.25">
      <c r="B392" s="74"/>
      <c r="C392" s="81"/>
      <c r="D392" s="81"/>
      <c r="E392" s="81"/>
      <c r="F392" s="81"/>
      <c r="H392" s="77"/>
      <c r="J392" s="86"/>
      <c r="K392" s="86"/>
      <c r="M392" s="77"/>
      <c r="O392" s="86"/>
      <c r="P392" s="92"/>
    </row>
    <row r="393" spans="2:16" ht="15.75" hidden="1" x14ac:dyDescent="0.25">
      <c r="B393" s="70" t="str">
        <f>B389</f>
        <v xml:space="preserve">  </v>
      </c>
      <c r="C393" s="14" t="s">
        <v>106</v>
      </c>
      <c r="E393" s="86" t="str">
        <f>IFERROR(VLOOKUP(B393,Calculations!$G$10:$W$448,17,FALSE),0)</f>
        <v xml:space="preserve">  </v>
      </c>
      <c r="F393" s="86"/>
      <c r="H393" s="133" t="s">
        <v>34</v>
      </c>
      <c r="I393" s="133"/>
      <c r="J393" s="133"/>
      <c r="K393" s="133"/>
      <c r="M393" s="14" t="s">
        <v>105</v>
      </c>
      <c r="O393" s="86" t="str">
        <f>E393</f>
        <v xml:space="preserve">  </v>
      </c>
      <c r="P393" s="92"/>
    </row>
    <row r="394" spans="2:16" ht="15.75" hidden="1" x14ac:dyDescent="0.25">
      <c r="B394" s="75"/>
      <c r="C394" s="82"/>
      <c r="D394" s="76" t="s">
        <v>31</v>
      </c>
      <c r="E394" s="89"/>
      <c r="F394" s="89" t="str">
        <f>E393</f>
        <v xml:space="preserve">  </v>
      </c>
      <c r="G394" s="76"/>
      <c r="H394" s="134"/>
      <c r="I394" s="134"/>
      <c r="J394" s="134"/>
      <c r="K394" s="134"/>
      <c r="L394" s="76"/>
      <c r="M394" s="82"/>
      <c r="N394" s="76" t="s">
        <v>31</v>
      </c>
      <c r="O394" s="89"/>
      <c r="P394" s="90" t="str">
        <f>O393</f>
        <v xml:space="preserve">  </v>
      </c>
    </row>
    <row r="395" spans="2:16" ht="15.75" hidden="1" x14ac:dyDescent="0.25">
      <c r="B395" s="60" t="str">
        <f>IFERROR(IF(EOMONTH(B393,1)&gt;Questionnaire!$I$9,"  ",EOMONTH(B393,1)),"  ")</f>
        <v xml:space="preserve">  </v>
      </c>
      <c r="C395" s="61" t="s">
        <v>32</v>
      </c>
      <c r="D395" s="61"/>
      <c r="E395" s="84">
        <f>IFERROR(-VLOOKUP(B395,Calculations!$G$10:$N$448,8,FALSE),0)</f>
        <v>0</v>
      </c>
      <c r="F395" s="84"/>
      <c r="G395" s="61"/>
      <c r="H395" s="61" t="s">
        <v>102</v>
      </c>
      <c r="I395" s="61"/>
      <c r="J395" s="84">
        <f>K397</f>
        <v>0</v>
      </c>
      <c r="K395" s="84"/>
      <c r="L395" s="61"/>
      <c r="M395" s="61" t="s">
        <v>102</v>
      </c>
      <c r="N395" s="68"/>
      <c r="O395" s="84">
        <f>J395</f>
        <v>0</v>
      </c>
      <c r="P395" s="91"/>
    </row>
    <row r="396" spans="2:16" ht="15.75" hidden="1" x14ac:dyDescent="0.25">
      <c r="B396" s="74"/>
      <c r="C396" s="14" t="s">
        <v>33</v>
      </c>
      <c r="E396" s="86" t="str">
        <f>IFERROR(VLOOKUP(B395,Calculations!$G$10:$M$448,7,FALSE),0)</f>
        <v xml:space="preserve">  </v>
      </c>
      <c r="F396" s="86"/>
      <c r="H396" s="14" t="s">
        <v>35</v>
      </c>
      <c r="J396" s="86" t="str">
        <f>K398</f>
        <v xml:space="preserve">  </v>
      </c>
      <c r="K396" s="86"/>
      <c r="M396" s="14" t="s">
        <v>94</v>
      </c>
      <c r="N396" s="73"/>
      <c r="O396" s="86" t="str">
        <f>J396</f>
        <v xml:space="preserve">  </v>
      </c>
      <c r="P396" s="92"/>
    </row>
    <row r="397" spans="2:16" ht="15.75" hidden="1" x14ac:dyDescent="0.25">
      <c r="B397" s="74"/>
      <c r="C397" s="73"/>
      <c r="D397" s="14" t="s">
        <v>31</v>
      </c>
      <c r="E397" s="86"/>
      <c r="F397" s="86">
        <f>IFERROR(E395+E396,0)</f>
        <v>0</v>
      </c>
      <c r="H397" s="73"/>
      <c r="I397" s="14" t="s">
        <v>32</v>
      </c>
      <c r="J397" s="86"/>
      <c r="K397" s="86">
        <f>E395</f>
        <v>0</v>
      </c>
      <c r="M397" s="72"/>
      <c r="N397" s="14" t="s">
        <v>31</v>
      </c>
      <c r="O397" s="86"/>
      <c r="P397" s="92">
        <f>F397</f>
        <v>0</v>
      </c>
    </row>
    <row r="398" spans="2:16" ht="15.75" hidden="1" x14ac:dyDescent="0.25">
      <c r="B398" s="74"/>
      <c r="C398" s="73"/>
      <c r="E398" s="86"/>
      <c r="F398" s="86"/>
      <c r="H398" s="73"/>
      <c r="I398" s="14" t="s">
        <v>33</v>
      </c>
      <c r="J398" s="86"/>
      <c r="K398" s="86" t="str">
        <f>E396</f>
        <v xml:space="preserve">  </v>
      </c>
      <c r="M398" s="72"/>
      <c r="N398" s="73"/>
      <c r="O398" s="86"/>
      <c r="P398" s="92"/>
    </row>
    <row r="399" spans="2:16" ht="15.75" hidden="1" x14ac:dyDescent="0.25">
      <c r="B399" s="74"/>
      <c r="C399" s="73"/>
      <c r="E399" s="86"/>
      <c r="F399" s="86"/>
      <c r="H399" s="73"/>
      <c r="J399" s="86"/>
      <c r="K399" s="86"/>
      <c r="M399" s="72"/>
      <c r="N399" s="73"/>
      <c r="O399" s="86"/>
      <c r="P399" s="92"/>
    </row>
    <row r="400" spans="2:16" ht="15.75" hidden="1" x14ac:dyDescent="0.25">
      <c r="B400" s="70" t="str">
        <f>B395</f>
        <v xml:space="preserve">  </v>
      </c>
      <c r="C400" s="133" t="s">
        <v>34</v>
      </c>
      <c r="D400" s="133"/>
      <c r="E400" s="133"/>
      <c r="F400" s="133"/>
      <c r="H400" s="14" t="s">
        <v>103</v>
      </c>
      <c r="J400" s="86" t="str">
        <f>IFERROR(VLOOKUP(B400,Calculations!$Z$10:$AB$448,3,FALSE),0)</f>
        <v xml:space="preserve">  </v>
      </c>
      <c r="K400" s="86"/>
      <c r="M400" s="14" t="s">
        <v>104</v>
      </c>
      <c r="O400" s="86" t="str">
        <f>J400</f>
        <v xml:space="preserve">  </v>
      </c>
      <c r="P400" s="92"/>
    </row>
    <row r="401" spans="2:16" ht="15.75" hidden="1" x14ac:dyDescent="0.25">
      <c r="B401" s="74"/>
      <c r="C401" s="133"/>
      <c r="D401" s="133"/>
      <c r="E401" s="133"/>
      <c r="F401" s="133"/>
      <c r="H401" s="77"/>
      <c r="I401" s="14" t="s">
        <v>91</v>
      </c>
      <c r="J401" s="86"/>
      <c r="K401" s="86" t="str">
        <f>J400</f>
        <v xml:space="preserve">  </v>
      </c>
      <c r="M401" s="77"/>
      <c r="N401" s="14" t="s">
        <v>91</v>
      </c>
      <c r="O401" s="86"/>
      <c r="P401" s="92" t="str">
        <f>O400</f>
        <v xml:space="preserve">  </v>
      </c>
    </row>
    <row r="402" spans="2:16" ht="15.75" hidden="1" x14ac:dyDescent="0.25">
      <c r="B402" s="74"/>
      <c r="C402" s="133"/>
      <c r="D402" s="133"/>
      <c r="E402" s="133"/>
      <c r="F402" s="133"/>
      <c r="H402" s="77"/>
      <c r="J402" s="86"/>
      <c r="K402" s="86"/>
      <c r="M402" s="77"/>
      <c r="O402" s="86"/>
      <c r="P402" s="92"/>
    </row>
    <row r="403" spans="2:16" ht="15.75" hidden="1" x14ac:dyDescent="0.25">
      <c r="B403" s="74"/>
      <c r="C403" s="81"/>
      <c r="D403" s="81"/>
      <c r="E403" s="81"/>
      <c r="F403" s="81"/>
      <c r="H403" s="77"/>
      <c r="J403" s="86"/>
      <c r="K403" s="86"/>
      <c r="M403" s="77"/>
      <c r="O403" s="86"/>
      <c r="P403" s="92"/>
    </row>
    <row r="404" spans="2:16" ht="15.75" hidden="1" x14ac:dyDescent="0.25">
      <c r="B404" s="70" t="str">
        <f>B400</f>
        <v xml:space="preserve">  </v>
      </c>
      <c r="C404" s="14" t="s">
        <v>106</v>
      </c>
      <c r="E404" s="86" t="str">
        <f>IFERROR(VLOOKUP(B404,Calculations!$G$10:$W$448,17,FALSE),0)</f>
        <v xml:space="preserve">  </v>
      </c>
      <c r="F404" s="86"/>
      <c r="H404" s="133" t="s">
        <v>34</v>
      </c>
      <c r="I404" s="133"/>
      <c r="J404" s="133"/>
      <c r="K404" s="133"/>
      <c r="M404" s="14" t="s">
        <v>105</v>
      </c>
      <c r="O404" s="86" t="str">
        <f>E404</f>
        <v xml:space="preserve">  </v>
      </c>
      <c r="P404" s="92"/>
    </row>
    <row r="405" spans="2:16" ht="15.75" hidden="1" x14ac:dyDescent="0.25">
      <c r="B405" s="75"/>
      <c r="C405" s="82"/>
      <c r="D405" s="76" t="s">
        <v>31</v>
      </c>
      <c r="E405" s="89"/>
      <c r="F405" s="89" t="str">
        <f>E404</f>
        <v xml:space="preserve">  </v>
      </c>
      <c r="G405" s="76"/>
      <c r="H405" s="134"/>
      <c r="I405" s="134"/>
      <c r="J405" s="134"/>
      <c r="K405" s="134"/>
      <c r="L405" s="76"/>
      <c r="M405" s="82"/>
      <c r="N405" s="76" t="s">
        <v>31</v>
      </c>
      <c r="O405" s="89"/>
      <c r="P405" s="90" t="str">
        <f>O404</f>
        <v xml:space="preserve">  </v>
      </c>
    </row>
    <row r="406" spans="2:16" ht="15.75" hidden="1" x14ac:dyDescent="0.25">
      <c r="B406" s="60" t="str">
        <f>IFERROR(IF(EOMONTH(B404,1)&gt;Questionnaire!$I$9,"  ",EOMONTH(B404,1)),"  ")</f>
        <v xml:space="preserve">  </v>
      </c>
      <c r="C406" s="61" t="s">
        <v>32</v>
      </c>
      <c r="D406" s="61"/>
      <c r="E406" s="84">
        <f>IFERROR(-VLOOKUP(B406,Calculations!$G$10:$N$448,8,FALSE),0)</f>
        <v>0</v>
      </c>
      <c r="F406" s="84"/>
      <c r="G406" s="61"/>
      <c r="H406" s="61" t="s">
        <v>102</v>
      </c>
      <c r="I406" s="61"/>
      <c r="J406" s="84">
        <f>K408</f>
        <v>0</v>
      </c>
      <c r="K406" s="84"/>
      <c r="L406" s="61"/>
      <c r="M406" s="61" t="s">
        <v>102</v>
      </c>
      <c r="N406" s="68"/>
      <c r="O406" s="84">
        <f>J406</f>
        <v>0</v>
      </c>
      <c r="P406" s="91"/>
    </row>
    <row r="407" spans="2:16" ht="15.75" hidden="1" x14ac:dyDescent="0.25">
      <c r="B407" s="74"/>
      <c r="C407" s="14" t="s">
        <v>33</v>
      </c>
      <c r="E407" s="86" t="str">
        <f>IFERROR(VLOOKUP(B406,Calculations!$G$10:$M$448,7,FALSE),0)</f>
        <v xml:space="preserve">  </v>
      </c>
      <c r="F407" s="86"/>
      <c r="H407" s="14" t="s">
        <v>35</v>
      </c>
      <c r="J407" s="86" t="str">
        <f>K409</f>
        <v xml:space="preserve">  </v>
      </c>
      <c r="K407" s="86"/>
      <c r="M407" s="14" t="s">
        <v>94</v>
      </c>
      <c r="N407" s="73"/>
      <c r="O407" s="86" t="str">
        <f>J407</f>
        <v xml:space="preserve">  </v>
      </c>
      <c r="P407" s="92"/>
    </row>
    <row r="408" spans="2:16" ht="15.75" hidden="1" x14ac:dyDescent="0.25">
      <c r="B408" s="74"/>
      <c r="C408" s="73"/>
      <c r="D408" s="14" t="s">
        <v>31</v>
      </c>
      <c r="E408" s="86"/>
      <c r="F408" s="86">
        <f>IFERROR(E406+E407,0)</f>
        <v>0</v>
      </c>
      <c r="H408" s="73"/>
      <c r="I408" s="14" t="s">
        <v>32</v>
      </c>
      <c r="J408" s="86"/>
      <c r="K408" s="86">
        <f>E406</f>
        <v>0</v>
      </c>
      <c r="M408" s="72"/>
      <c r="N408" s="14" t="s">
        <v>31</v>
      </c>
      <c r="O408" s="86"/>
      <c r="P408" s="92">
        <f>F408</f>
        <v>0</v>
      </c>
    </row>
    <row r="409" spans="2:16" ht="15.75" hidden="1" x14ac:dyDescent="0.25">
      <c r="B409" s="74"/>
      <c r="C409" s="73"/>
      <c r="E409" s="86"/>
      <c r="F409" s="86"/>
      <c r="H409" s="73"/>
      <c r="I409" s="14" t="s">
        <v>33</v>
      </c>
      <c r="J409" s="86"/>
      <c r="K409" s="86" t="str">
        <f>E407</f>
        <v xml:space="preserve">  </v>
      </c>
      <c r="M409" s="72"/>
      <c r="N409" s="73"/>
      <c r="O409" s="86"/>
      <c r="P409" s="92"/>
    </row>
    <row r="410" spans="2:16" ht="15.75" hidden="1" x14ac:dyDescent="0.25">
      <c r="B410" s="74"/>
      <c r="C410" s="73"/>
      <c r="E410" s="86"/>
      <c r="F410" s="86"/>
      <c r="H410" s="73"/>
      <c r="J410" s="86"/>
      <c r="K410" s="86"/>
      <c r="M410" s="72"/>
      <c r="N410" s="73"/>
      <c r="O410" s="86"/>
      <c r="P410" s="92"/>
    </row>
    <row r="411" spans="2:16" ht="15.75" hidden="1" x14ac:dyDescent="0.25">
      <c r="B411" s="70" t="str">
        <f>B406</f>
        <v xml:space="preserve">  </v>
      </c>
      <c r="C411" s="133" t="s">
        <v>34</v>
      </c>
      <c r="D411" s="133"/>
      <c r="E411" s="133"/>
      <c r="F411" s="133"/>
      <c r="H411" s="14" t="s">
        <v>103</v>
      </c>
      <c r="J411" s="86" t="str">
        <f>IFERROR(VLOOKUP(B411,Calculations!$Z$10:$AB$448,3,FALSE),0)</f>
        <v xml:space="preserve">  </v>
      </c>
      <c r="K411" s="86"/>
      <c r="M411" s="14" t="s">
        <v>104</v>
      </c>
      <c r="O411" s="86" t="str">
        <f>J411</f>
        <v xml:space="preserve">  </v>
      </c>
      <c r="P411" s="92"/>
    </row>
    <row r="412" spans="2:16" ht="15.75" hidden="1" x14ac:dyDescent="0.25">
      <c r="B412" s="74"/>
      <c r="C412" s="133"/>
      <c r="D412" s="133"/>
      <c r="E412" s="133"/>
      <c r="F412" s="133"/>
      <c r="H412" s="77"/>
      <c r="I412" s="14" t="s">
        <v>91</v>
      </c>
      <c r="J412" s="86"/>
      <c r="K412" s="86" t="str">
        <f>J411</f>
        <v xml:space="preserve">  </v>
      </c>
      <c r="M412" s="77"/>
      <c r="N412" s="14" t="s">
        <v>91</v>
      </c>
      <c r="O412" s="86"/>
      <c r="P412" s="92" t="str">
        <f>O411</f>
        <v xml:space="preserve">  </v>
      </c>
    </row>
    <row r="413" spans="2:16" ht="15.75" hidden="1" x14ac:dyDescent="0.25">
      <c r="B413" s="74"/>
      <c r="C413" s="133"/>
      <c r="D413" s="133"/>
      <c r="E413" s="133"/>
      <c r="F413" s="133"/>
      <c r="H413" s="77"/>
      <c r="J413" s="86"/>
      <c r="K413" s="86"/>
      <c r="M413" s="77"/>
      <c r="O413" s="86"/>
      <c r="P413" s="92"/>
    </row>
    <row r="414" spans="2:16" ht="15.75" hidden="1" x14ac:dyDescent="0.25">
      <c r="B414" s="74"/>
      <c r="C414" s="81"/>
      <c r="D414" s="81"/>
      <c r="E414" s="81"/>
      <c r="F414" s="81"/>
      <c r="H414" s="77"/>
      <c r="J414" s="86"/>
      <c r="K414" s="86"/>
      <c r="M414" s="77"/>
      <c r="O414" s="86"/>
      <c r="P414" s="92"/>
    </row>
    <row r="415" spans="2:16" ht="15.75" hidden="1" x14ac:dyDescent="0.25">
      <c r="B415" s="70" t="str">
        <f>B411</f>
        <v xml:space="preserve">  </v>
      </c>
      <c r="C415" s="14" t="s">
        <v>106</v>
      </c>
      <c r="E415" s="86" t="str">
        <f>IFERROR(VLOOKUP(B415,Calculations!$G$10:$W$448,17,FALSE),0)</f>
        <v xml:space="preserve">  </v>
      </c>
      <c r="F415" s="86"/>
      <c r="H415" s="133" t="s">
        <v>34</v>
      </c>
      <c r="I415" s="133"/>
      <c r="J415" s="133"/>
      <c r="K415" s="133"/>
      <c r="M415" s="14" t="s">
        <v>105</v>
      </c>
      <c r="O415" s="86" t="str">
        <f>E415</f>
        <v xml:space="preserve">  </v>
      </c>
      <c r="P415" s="92"/>
    </row>
    <row r="416" spans="2:16" ht="15.75" hidden="1" x14ac:dyDescent="0.25">
      <c r="B416" s="75"/>
      <c r="C416" s="82"/>
      <c r="D416" s="76" t="s">
        <v>31</v>
      </c>
      <c r="E416" s="89"/>
      <c r="F416" s="89" t="str">
        <f>E415</f>
        <v xml:space="preserve">  </v>
      </c>
      <c r="G416" s="76"/>
      <c r="H416" s="134"/>
      <c r="I416" s="134"/>
      <c r="J416" s="134"/>
      <c r="K416" s="134"/>
      <c r="L416" s="76"/>
      <c r="M416" s="82"/>
      <c r="N416" s="76" t="s">
        <v>31</v>
      </c>
      <c r="O416" s="89"/>
      <c r="P416" s="90" t="str">
        <f>O415</f>
        <v xml:space="preserve">  </v>
      </c>
    </row>
    <row r="417" spans="2:16" ht="15.75" hidden="1" x14ac:dyDescent="0.25">
      <c r="B417" s="60" t="str">
        <f>IFERROR(IF(EOMONTH(B415,1)&gt;Questionnaire!$I$9,"  ",EOMONTH(B415,1)),"  ")</f>
        <v xml:space="preserve">  </v>
      </c>
      <c r="C417" s="61" t="s">
        <v>32</v>
      </c>
      <c r="D417" s="61"/>
      <c r="E417" s="84">
        <f>IFERROR(-VLOOKUP(B417,Calculations!$G$10:$N$448,8,FALSE),0)</f>
        <v>0</v>
      </c>
      <c r="F417" s="84"/>
      <c r="G417" s="61"/>
      <c r="H417" s="61" t="s">
        <v>102</v>
      </c>
      <c r="I417" s="61"/>
      <c r="J417" s="84">
        <f>K419</f>
        <v>0</v>
      </c>
      <c r="K417" s="84"/>
      <c r="L417" s="61"/>
      <c r="M417" s="61" t="s">
        <v>102</v>
      </c>
      <c r="N417" s="68"/>
      <c r="O417" s="84">
        <f>J417</f>
        <v>0</v>
      </c>
      <c r="P417" s="91"/>
    </row>
    <row r="418" spans="2:16" ht="15.75" hidden="1" x14ac:dyDescent="0.25">
      <c r="B418" s="74"/>
      <c r="C418" s="14" t="s">
        <v>33</v>
      </c>
      <c r="E418" s="86" t="str">
        <f>IFERROR(VLOOKUP(B417,Calculations!$G$10:$M$448,7,FALSE),0)</f>
        <v xml:space="preserve">  </v>
      </c>
      <c r="F418" s="86"/>
      <c r="H418" s="14" t="s">
        <v>35</v>
      </c>
      <c r="J418" s="86" t="str">
        <f>K420</f>
        <v xml:space="preserve">  </v>
      </c>
      <c r="K418" s="86"/>
      <c r="M418" s="14" t="s">
        <v>94</v>
      </c>
      <c r="N418" s="73"/>
      <c r="O418" s="86" t="str">
        <f>J418</f>
        <v xml:space="preserve">  </v>
      </c>
      <c r="P418" s="92"/>
    </row>
    <row r="419" spans="2:16" ht="15.75" hidden="1" x14ac:dyDescent="0.25">
      <c r="B419" s="74"/>
      <c r="C419" s="73"/>
      <c r="D419" s="14" t="s">
        <v>31</v>
      </c>
      <c r="E419" s="86"/>
      <c r="F419" s="86">
        <f>IFERROR(E417+E418,0)</f>
        <v>0</v>
      </c>
      <c r="H419" s="73"/>
      <c r="I419" s="14" t="s">
        <v>32</v>
      </c>
      <c r="J419" s="86"/>
      <c r="K419" s="86">
        <f>E417</f>
        <v>0</v>
      </c>
      <c r="M419" s="72"/>
      <c r="N419" s="14" t="s">
        <v>31</v>
      </c>
      <c r="O419" s="86"/>
      <c r="P419" s="92">
        <f>F419</f>
        <v>0</v>
      </c>
    </row>
    <row r="420" spans="2:16" ht="15.75" hidden="1" x14ac:dyDescent="0.25">
      <c r="B420" s="74"/>
      <c r="C420" s="73"/>
      <c r="E420" s="86"/>
      <c r="F420" s="86"/>
      <c r="H420" s="73"/>
      <c r="I420" s="14" t="s">
        <v>33</v>
      </c>
      <c r="J420" s="86"/>
      <c r="K420" s="86" t="str">
        <f>E418</f>
        <v xml:space="preserve">  </v>
      </c>
      <c r="M420" s="72"/>
      <c r="N420" s="73"/>
      <c r="O420" s="86"/>
      <c r="P420" s="92"/>
    </row>
    <row r="421" spans="2:16" ht="15.75" hidden="1" x14ac:dyDescent="0.25">
      <c r="B421" s="74"/>
      <c r="C421" s="73"/>
      <c r="E421" s="86"/>
      <c r="F421" s="86"/>
      <c r="H421" s="73"/>
      <c r="J421" s="86"/>
      <c r="K421" s="86"/>
      <c r="M421" s="72"/>
      <c r="N421" s="73"/>
      <c r="O421" s="86"/>
      <c r="P421" s="92"/>
    </row>
    <row r="422" spans="2:16" ht="15.75" hidden="1" x14ac:dyDescent="0.25">
      <c r="B422" s="70" t="str">
        <f>B417</f>
        <v xml:space="preserve">  </v>
      </c>
      <c r="C422" s="133" t="s">
        <v>34</v>
      </c>
      <c r="D422" s="133"/>
      <c r="E422" s="133"/>
      <c r="F422" s="133"/>
      <c r="H422" s="14" t="s">
        <v>103</v>
      </c>
      <c r="J422" s="86" t="str">
        <f>IFERROR(VLOOKUP(B422,Calculations!$Z$10:$AB$448,3,FALSE),0)</f>
        <v xml:space="preserve">  </v>
      </c>
      <c r="K422" s="86"/>
      <c r="M422" s="14" t="s">
        <v>104</v>
      </c>
      <c r="O422" s="86" t="str">
        <f>J422</f>
        <v xml:space="preserve">  </v>
      </c>
      <c r="P422" s="92"/>
    </row>
    <row r="423" spans="2:16" ht="15.75" hidden="1" x14ac:dyDescent="0.25">
      <c r="B423" s="74"/>
      <c r="C423" s="133"/>
      <c r="D423" s="133"/>
      <c r="E423" s="133"/>
      <c r="F423" s="133"/>
      <c r="H423" s="77"/>
      <c r="I423" s="14" t="s">
        <v>91</v>
      </c>
      <c r="J423" s="86"/>
      <c r="K423" s="86" t="str">
        <f>J422</f>
        <v xml:space="preserve">  </v>
      </c>
      <c r="M423" s="77"/>
      <c r="N423" s="14" t="s">
        <v>91</v>
      </c>
      <c r="O423" s="86"/>
      <c r="P423" s="92" t="str">
        <f>O422</f>
        <v xml:space="preserve">  </v>
      </c>
    </row>
    <row r="424" spans="2:16" ht="15.75" hidden="1" x14ac:dyDescent="0.25">
      <c r="B424" s="74"/>
      <c r="C424" s="133"/>
      <c r="D424" s="133"/>
      <c r="E424" s="133"/>
      <c r="F424" s="133"/>
      <c r="H424" s="77"/>
      <c r="J424" s="86"/>
      <c r="K424" s="86"/>
      <c r="M424" s="77"/>
      <c r="O424" s="86"/>
      <c r="P424" s="92"/>
    </row>
    <row r="425" spans="2:16" ht="15.75" hidden="1" x14ac:dyDescent="0.25">
      <c r="B425" s="74"/>
      <c r="C425" s="81"/>
      <c r="D425" s="81"/>
      <c r="E425" s="81"/>
      <c r="F425" s="81"/>
      <c r="H425" s="77"/>
      <c r="J425" s="86"/>
      <c r="K425" s="86"/>
      <c r="M425" s="77"/>
      <c r="O425" s="86"/>
      <c r="P425" s="92"/>
    </row>
    <row r="426" spans="2:16" ht="15.75" hidden="1" x14ac:dyDescent="0.25">
      <c r="B426" s="70" t="str">
        <f>B422</f>
        <v xml:space="preserve">  </v>
      </c>
      <c r="C426" s="14" t="s">
        <v>106</v>
      </c>
      <c r="E426" s="86" t="str">
        <f>IFERROR(VLOOKUP(B426,Calculations!$G$10:$W$448,17,FALSE),0)</f>
        <v xml:space="preserve">  </v>
      </c>
      <c r="F426" s="86"/>
      <c r="H426" s="133" t="s">
        <v>34</v>
      </c>
      <c r="I426" s="133"/>
      <c r="J426" s="133"/>
      <c r="K426" s="133"/>
      <c r="M426" s="14" t="s">
        <v>105</v>
      </c>
      <c r="O426" s="86" t="str">
        <f>E426</f>
        <v xml:space="preserve">  </v>
      </c>
      <c r="P426" s="92"/>
    </row>
    <row r="427" spans="2:16" ht="15.75" hidden="1" x14ac:dyDescent="0.25">
      <c r="B427" s="75"/>
      <c r="C427" s="82"/>
      <c r="D427" s="76" t="s">
        <v>31</v>
      </c>
      <c r="E427" s="89"/>
      <c r="F427" s="89" t="str">
        <f>E426</f>
        <v xml:space="preserve">  </v>
      </c>
      <c r="G427" s="76"/>
      <c r="H427" s="134"/>
      <c r="I427" s="134"/>
      <c r="J427" s="134"/>
      <c r="K427" s="134"/>
      <c r="L427" s="76"/>
      <c r="M427" s="82"/>
      <c r="N427" s="76" t="s">
        <v>31</v>
      </c>
      <c r="O427" s="89"/>
      <c r="P427" s="90" t="str">
        <f>O426</f>
        <v xml:space="preserve">  </v>
      </c>
    </row>
    <row r="428" spans="2:16" ht="15.75" hidden="1" x14ac:dyDescent="0.25">
      <c r="B428" s="60" t="str">
        <f>IFERROR(IF(EOMONTH(B426,1)&gt;Questionnaire!$I$9,"  ",EOMONTH(B426,1)),"  ")</f>
        <v xml:space="preserve">  </v>
      </c>
      <c r="C428" s="61" t="s">
        <v>32</v>
      </c>
      <c r="D428" s="61"/>
      <c r="E428" s="84">
        <f>IFERROR(-VLOOKUP(B428,Calculations!$G$10:$N$448,8,FALSE),0)</f>
        <v>0</v>
      </c>
      <c r="F428" s="84"/>
      <c r="G428" s="61"/>
      <c r="H428" s="61" t="s">
        <v>102</v>
      </c>
      <c r="I428" s="61"/>
      <c r="J428" s="84">
        <f>K430</f>
        <v>0</v>
      </c>
      <c r="K428" s="84"/>
      <c r="L428" s="61"/>
      <c r="M428" s="61" t="s">
        <v>102</v>
      </c>
      <c r="N428" s="68"/>
      <c r="O428" s="84">
        <f>J428</f>
        <v>0</v>
      </c>
      <c r="P428" s="91"/>
    </row>
    <row r="429" spans="2:16" ht="15.75" hidden="1" x14ac:dyDescent="0.25">
      <c r="B429" s="74"/>
      <c r="C429" s="14" t="s">
        <v>33</v>
      </c>
      <c r="E429" s="86" t="str">
        <f>IFERROR(VLOOKUP(B428,Calculations!$G$10:$M$448,7,FALSE),0)</f>
        <v xml:space="preserve">  </v>
      </c>
      <c r="F429" s="86"/>
      <c r="H429" s="14" t="s">
        <v>35</v>
      </c>
      <c r="J429" s="86" t="str">
        <f>K431</f>
        <v xml:space="preserve">  </v>
      </c>
      <c r="K429" s="86"/>
      <c r="M429" s="14" t="s">
        <v>94</v>
      </c>
      <c r="N429" s="73"/>
      <c r="O429" s="86" t="str">
        <f>J429</f>
        <v xml:space="preserve">  </v>
      </c>
      <c r="P429" s="92"/>
    </row>
    <row r="430" spans="2:16" ht="15.75" hidden="1" x14ac:dyDescent="0.25">
      <c r="B430" s="74"/>
      <c r="C430" s="73"/>
      <c r="D430" s="14" t="s">
        <v>31</v>
      </c>
      <c r="E430" s="86"/>
      <c r="F430" s="86">
        <f>IFERROR(E428+E429,0)</f>
        <v>0</v>
      </c>
      <c r="H430" s="73"/>
      <c r="I430" s="14" t="s">
        <v>32</v>
      </c>
      <c r="J430" s="86"/>
      <c r="K430" s="86">
        <f>E428</f>
        <v>0</v>
      </c>
      <c r="M430" s="72"/>
      <c r="N430" s="14" t="s">
        <v>31</v>
      </c>
      <c r="O430" s="86"/>
      <c r="P430" s="92">
        <f>F430</f>
        <v>0</v>
      </c>
    </row>
    <row r="431" spans="2:16" ht="15.75" hidden="1" x14ac:dyDescent="0.25">
      <c r="B431" s="74"/>
      <c r="C431" s="73"/>
      <c r="E431" s="86"/>
      <c r="F431" s="86"/>
      <c r="H431" s="73"/>
      <c r="I431" s="14" t="s">
        <v>33</v>
      </c>
      <c r="J431" s="86"/>
      <c r="K431" s="86" t="str">
        <f>E429</f>
        <v xml:space="preserve">  </v>
      </c>
      <c r="M431" s="72"/>
      <c r="N431" s="73"/>
      <c r="O431" s="86"/>
      <c r="P431" s="92"/>
    </row>
    <row r="432" spans="2:16" ht="15.75" hidden="1" x14ac:dyDescent="0.25">
      <c r="B432" s="74"/>
      <c r="C432" s="73"/>
      <c r="E432" s="86"/>
      <c r="F432" s="86"/>
      <c r="H432" s="73"/>
      <c r="J432" s="86"/>
      <c r="K432" s="86"/>
      <c r="M432" s="72"/>
      <c r="N432" s="73"/>
      <c r="O432" s="86"/>
      <c r="P432" s="92"/>
    </row>
    <row r="433" spans="2:16" ht="15.75" hidden="1" x14ac:dyDescent="0.25">
      <c r="B433" s="70" t="str">
        <f>B428</f>
        <v xml:space="preserve">  </v>
      </c>
      <c r="C433" s="133" t="s">
        <v>34</v>
      </c>
      <c r="D433" s="133"/>
      <c r="E433" s="133"/>
      <c r="F433" s="133"/>
      <c r="H433" s="14" t="s">
        <v>103</v>
      </c>
      <c r="J433" s="86" t="str">
        <f>IFERROR(VLOOKUP(B433,Calculations!$Z$10:$AB$448,3,FALSE),0)</f>
        <v xml:space="preserve">  </v>
      </c>
      <c r="K433" s="86"/>
      <c r="M433" s="14" t="s">
        <v>104</v>
      </c>
      <c r="O433" s="86" t="str">
        <f>J433</f>
        <v xml:space="preserve">  </v>
      </c>
      <c r="P433" s="92"/>
    </row>
    <row r="434" spans="2:16" ht="15.75" hidden="1" x14ac:dyDescent="0.25">
      <c r="B434" s="74"/>
      <c r="C434" s="133"/>
      <c r="D434" s="133"/>
      <c r="E434" s="133"/>
      <c r="F434" s="133"/>
      <c r="H434" s="77"/>
      <c r="I434" s="14" t="s">
        <v>91</v>
      </c>
      <c r="J434" s="86"/>
      <c r="K434" s="86" t="str">
        <f>J433</f>
        <v xml:space="preserve">  </v>
      </c>
      <c r="M434" s="77"/>
      <c r="N434" s="14" t="s">
        <v>91</v>
      </c>
      <c r="O434" s="86"/>
      <c r="P434" s="92" t="str">
        <f>O433</f>
        <v xml:space="preserve">  </v>
      </c>
    </row>
    <row r="435" spans="2:16" ht="15.75" hidden="1" x14ac:dyDescent="0.25">
      <c r="B435" s="74"/>
      <c r="C435" s="133"/>
      <c r="D435" s="133"/>
      <c r="E435" s="133"/>
      <c r="F435" s="133"/>
      <c r="H435" s="77"/>
      <c r="J435" s="86"/>
      <c r="K435" s="86"/>
      <c r="M435" s="77"/>
      <c r="O435" s="86"/>
      <c r="P435" s="92"/>
    </row>
    <row r="436" spans="2:16" ht="15.75" hidden="1" x14ac:dyDescent="0.25">
      <c r="B436" s="74"/>
      <c r="C436" s="81"/>
      <c r="D436" s="81"/>
      <c r="E436" s="81"/>
      <c r="F436" s="81"/>
      <c r="H436" s="77"/>
      <c r="J436" s="86"/>
      <c r="K436" s="86"/>
      <c r="M436" s="77"/>
      <c r="O436" s="86"/>
      <c r="P436" s="92"/>
    </row>
    <row r="437" spans="2:16" ht="15.75" hidden="1" x14ac:dyDescent="0.25">
      <c r="B437" s="70" t="str">
        <f>B433</f>
        <v xml:space="preserve">  </v>
      </c>
      <c r="C437" s="14" t="s">
        <v>106</v>
      </c>
      <c r="E437" s="86" t="str">
        <f>IFERROR(VLOOKUP(B437,Calculations!$G$10:$W$448,17,FALSE),0)</f>
        <v xml:space="preserve">  </v>
      </c>
      <c r="F437" s="86"/>
      <c r="H437" s="133" t="s">
        <v>34</v>
      </c>
      <c r="I437" s="133"/>
      <c r="J437" s="133"/>
      <c r="K437" s="133"/>
      <c r="M437" s="14" t="s">
        <v>105</v>
      </c>
      <c r="O437" s="86" t="str">
        <f>E437</f>
        <v xml:space="preserve">  </v>
      </c>
      <c r="P437" s="92"/>
    </row>
    <row r="438" spans="2:16" ht="15.75" hidden="1" x14ac:dyDescent="0.25">
      <c r="B438" s="75"/>
      <c r="C438" s="82"/>
      <c r="D438" s="76" t="s">
        <v>31</v>
      </c>
      <c r="E438" s="89"/>
      <c r="F438" s="89" t="str">
        <f>E437</f>
        <v xml:space="preserve">  </v>
      </c>
      <c r="G438" s="76"/>
      <c r="H438" s="134"/>
      <c r="I438" s="134"/>
      <c r="J438" s="134"/>
      <c r="K438" s="134"/>
      <c r="L438" s="76"/>
      <c r="M438" s="82"/>
      <c r="N438" s="76" t="s">
        <v>31</v>
      </c>
      <c r="O438" s="89"/>
      <c r="P438" s="90" t="str">
        <f>O437</f>
        <v xml:space="preserve">  </v>
      </c>
    </row>
    <row r="439" spans="2:16" ht="15.75" hidden="1" x14ac:dyDescent="0.25">
      <c r="B439" s="60" t="str">
        <f>IFERROR(IF(EOMONTH(B437,1)&gt;Questionnaire!$I$9,"  ",EOMONTH(B437,1)),"  ")</f>
        <v xml:space="preserve">  </v>
      </c>
      <c r="C439" s="61" t="s">
        <v>32</v>
      </c>
      <c r="D439" s="61"/>
      <c r="E439" s="84">
        <f>IFERROR(-VLOOKUP(B439,Calculations!$G$10:$N$448,8,FALSE),0)</f>
        <v>0</v>
      </c>
      <c r="F439" s="84"/>
      <c r="G439" s="61"/>
      <c r="H439" s="61" t="s">
        <v>102</v>
      </c>
      <c r="I439" s="61"/>
      <c r="J439" s="84">
        <f>K441</f>
        <v>0</v>
      </c>
      <c r="K439" s="84"/>
      <c r="L439" s="61"/>
      <c r="M439" s="61" t="s">
        <v>102</v>
      </c>
      <c r="N439" s="68"/>
      <c r="O439" s="84">
        <f>J439</f>
        <v>0</v>
      </c>
      <c r="P439" s="91"/>
    </row>
    <row r="440" spans="2:16" ht="15.75" hidden="1" x14ac:dyDescent="0.25">
      <c r="B440" s="74"/>
      <c r="C440" s="14" t="s">
        <v>33</v>
      </c>
      <c r="E440" s="86" t="str">
        <f>IFERROR(VLOOKUP(B439,Calculations!$G$10:$M$448,7,FALSE),0)</f>
        <v xml:space="preserve">  </v>
      </c>
      <c r="F440" s="86"/>
      <c r="H440" s="14" t="s">
        <v>35</v>
      </c>
      <c r="J440" s="86" t="str">
        <f>K442</f>
        <v xml:space="preserve">  </v>
      </c>
      <c r="K440" s="86"/>
      <c r="M440" s="14" t="s">
        <v>94</v>
      </c>
      <c r="N440" s="73"/>
      <c r="O440" s="86" t="str">
        <f>J440</f>
        <v xml:space="preserve">  </v>
      </c>
      <c r="P440" s="92"/>
    </row>
    <row r="441" spans="2:16" ht="15.75" hidden="1" x14ac:dyDescent="0.25">
      <c r="B441" s="74"/>
      <c r="C441" s="73"/>
      <c r="D441" s="14" t="s">
        <v>31</v>
      </c>
      <c r="E441" s="86"/>
      <c r="F441" s="86">
        <f>IFERROR(E439+E440,0)</f>
        <v>0</v>
      </c>
      <c r="H441" s="73"/>
      <c r="I441" s="14" t="s">
        <v>32</v>
      </c>
      <c r="J441" s="86"/>
      <c r="K441" s="86">
        <f>E439</f>
        <v>0</v>
      </c>
      <c r="M441" s="72"/>
      <c r="N441" s="14" t="s">
        <v>31</v>
      </c>
      <c r="O441" s="86"/>
      <c r="P441" s="92">
        <f>F441</f>
        <v>0</v>
      </c>
    </row>
    <row r="442" spans="2:16" ht="15.75" hidden="1" x14ac:dyDescent="0.25">
      <c r="B442" s="74"/>
      <c r="C442" s="73"/>
      <c r="E442" s="86"/>
      <c r="F442" s="86"/>
      <c r="H442" s="73"/>
      <c r="I442" s="14" t="s">
        <v>33</v>
      </c>
      <c r="J442" s="86"/>
      <c r="K442" s="86" t="str">
        <f>E440</f>
        <v xml:space="preserve">  </v>
      </c>
      <c r="M442" s="72"/>
      <c r="N442" s="73"/>
      <c r="O442" s="86"/>
      <c r="P442" s="92"/>
    </row>
    <row r="443" spans="2:16" ht="15.75" hidden="1" x14ac:dyDescent="0.25">
      <c r="B443" s="74"/>
      <c r="C443" s="73"/>
      <c r="E443" s="86"/>
      <c r="F443" s="86"/>
      <c r="H443" s="73"/>
      <c r="J443" s="86"/>
      <c r="K443" s="86"/>
      <c r="M443" s="72"/>
      <c r="N443" s="73"/>
      <c r="O443" s="86"/>
      <c r="P443" s="92"/>
    </row>
    <row r="444" spans="2:16" ht="15.75" hidden="1" x14ac:dyDescent="0.25">
      <c r="B444" s="70" t="str">
        <f>B439</f>
        <v xml:space="preserve">  </v>
      </c>
      <c r="C444" s="133" t="s">
        <v>34</v>
      </c>
      <c r="D444" s="133"/>
      <c r="E444" s="133"/>
      <c r="F444" s="133"/>
      <c r="H444" s="14" t="s">
        <v>103</v>
      </c>
      <c r="J444" s="86" t="str">
        <f>IFERROR(VLOOKUP(B444,Calculations!$Z$10:$AB$448,3,FALSE),0)</f>
        <v xml:space="preserve">  </v>
      </c>
      <c r="K444" s="86"/>
      <c r="M444" s="14" t="s">
        <v>104</v>
      </c>
      <c r="O444" s="86" t="str">
        <f>J444</f>
        <v xml:space="preserve">  </v>
      </c>
      <c r="P444" s="92"/>
    </row>
    <row r="445" spans="2:16" ht="15.75" hidden="1" x14ac:dyDescent="0.25">
      <c r="B445" s="74"/>
      <c r="C445" s="133"/>
      <c r="D445" s="133"/>
      <c r="E445" s="133"/>
      <c r="F445" s="133"/>
      <c r="H445" s="77"/>
      <c r="I445" s="14" t="s">
        <v>91</v>
      </c>
      <c r="J445" s="86"/>
      <c r="K445" s="86" t="str">
        <f>J444</f>
        <v xml:space="preserve">  </v>
      </c>
      <c r="M445" s="77"/>
      <c r="N445" s="14" t="s">
        <v>91</v>
      </c>
      <c r="O445" s="86"/>
      <c r="P445" s="92" t="str">
        <f>O444</f>
        <v xml:space="preserve">  </v>
      </c>
    </row>
    <row r="446" spans="2:16" ht="15.75" hidden="1" x14ac:dyDescent="0.25">
      <c r="B446" s="74"/>
      <c r="C446" s="133"/>
      <c r="D446" s="133"/>
      <c r="E446" s="133"/>
      <c r="F446" s="133"/>
      <c r="H446" s="77"/>
      <c r="J446" s="86"/>
      <c r="K446" s="86"/>
      <c r="M446" s="77"/>
      <c r="O446" s="86"/>
      <c r="P446" s="92"/>
    </row>
    <row r="447" spans="2:16" ht="15.75" hidden="1" x14ac:dyDescent="0.25">
      <c r="B447" s="74"/>
      <c r="C447" s="81"/>
      <c r="D447" s="81"/>
      <c r="E447" s="81"/>
      <c r="F447" s="81"/>
      <c r="H447" s="77"/>
      <c r="J447" s="86"/>
      <c r="K447" s="86"/>
      <c r="M447" s="77"/>
      <c r="O447" s="86"/>
      <c r="P447" s="92"/>
    </row>
    <row r="448" spans="2:16" ht="15.75" hidden="1" x14ac:dyDescent="0.25">
      <c r="B448" s="70" t="str">
        <f>B444</f>
        <v xml:space="preserve">  </v>
      </c>
      <c r="C448" s="14" t="s">
        <v>106</v>
      </c>
      <c r="E448" s="86" t="str">
        <f>IFERROR(VLOOKUP(B448,Calculations!$G$10:$W$448,17,FALSE),0)</f>
        <v xml:space="preserve">  </v>
      </c>
      <c r="F448" s="86"/>
      <c r="H448" s="133" t="s">
        <v>34</v>
      </c>
      <c r="I448" s="133"/>
      <c r="J448" s="133"/>
      <c r="K448" s="133"/>
      <c r="M448" s="14" t="s">
        <v>105</v>
      </c>
      <c r="O448" s="86" t="str">
        <f>E448</f>
        <v xml:space="preserve">  </v>
      </c>
      <c r="P448" s="92"/>
    </row>
    <row r="449" spans="2:16" ht="15.75" hidden="1" x14ac:dyDescent="0.25">
      <c r="B449" s="75"/>
      <c r="C449" s="82"/>
      <c r="D449" s="76" t="s">
        <v>31</v>
      </c>
      <c r="E449" s="89"/>
      <c r="F449" s="89" t="str">
        <f>E448</f>
        <v xml:space="preserve">  </v>
      </c>
      <c r="G449" s="76"/>
      <c r="H449" s="134"/>
      <c r="I449" s="134"/>
      <c r="J449" s="134"/>
      <c r="K449" s="134"/>
      <c r="L449" s="76"/>
      <c r="M449" s="82"/>
      <c r="N449" s="76" t="s">
        <v>31</v>
      </c>
      <c r="O449" s="89"/>
      <c r="P449" s="90" t="str">
        <f>O448</f>
        <v xml:space="preserve">  </v>
      </c>
    </row>
    <row r="450" spans="2:16" ht="15.75" hidden="1" x14ac:dyDescent="0.25">
      <c r="B450" s="60" t="str">
        <f>IFERROR(IF(EOMONTH(B448,1)&gt;Questionnaire!$I$9,"  ",EOMONTH(B448,1)),"  ")</f>
        <v xml:space="preserve">  </v>
      </c>
      <c r="C450" s="61" t="s">
        <v>32</v>
      </c>
      <c r="D450" s="61"/>
      <c r="E450" s="84">
        <f>IFERROR(-VLOOKUP(B450,Calculations!$G$10:$N$448,8,FALSE),0)</f>
        <v>0</v>
      </c>
      <c r="F450" s="84"/>
      <c r="G450" s="61"/>
      <c r="H450" s="61" t="s">
        <v>102</v>
      </c>
      <c r="I450" s="61"/>
      <c r="J450" s="84">
        <f>K452</f>
        <v>0</v>
      </c>
      <c r="K450" s="84"/>
      <c r="L450" s="61"/>
      <c r="M450" s="61" t="s">
        <v>102</v>
      </c>
      <c r="N450" s="68"/>
      <c r="O450" s="84">
        <f>J450</f>
        <v>0</v>
      </c>
      <c r="P450" s="91"/>
    </row>
    <row r="451" spans="2:16" ht="15.75" hidden="1" x14ac:dyDescent="0.25">
      <c r="B451" s="74"/>
      <c r="C451" s="14" t="s">
        <v>33</v>
      </c>
      <c r="E451" s="86" t="str">
        <f>IFERROR(VLOOKUP(B450,Calculations!$G$10:$M$448,7,FALSE),0)</f>
        <v xml:space="preserve">  </v>
      </c>
      <c r="F451" s="86"/>
      <c r="H451" s="14" t="s">
        <v>35</v>
      </c>
      <c r="J451" s="86" t="str">
        <f>K453</f>
        <v xml:space="preserve">  </v>
      </c>
      <c r="K451" s="86"/>
      <c r="M451" s="14" t="s">
        <v>94</v>
      </c>
      <c r="N451" s="73"/>
      <c r="O451" s="86" t="str">
        <f>J451</f>
        <v xml:space="preserve">  </v>
      </c>
      <c r="P451" s="92"/>
    </row>
    <row r="452" spans="2:16" ht="15.75" hidden="1" x14ac:dyDescent="0.25">
      <c r="B452" s="74"/>
      <c r="C452" s="73"/>
      <c r="D452" s="14" t="s">
        <v>31</v>
      </c>
      <c r="E452" s="86"/>
      <c r="F452" s="86">
        <f>IFERROR(E450+E451,0)</f>
        <v>0</v>
      </c>
      <c r="H452" s="73"/>
      <c r="I452" s="14" t="s">
        <v>32</v>
      </c>
      <c r="J452" s="86"/>
      <c r="K452" s="86">
        <f>E450</f>
        <v>0</v>
      </c>
      <c r="M452" s="72"/>
      <c r="N452" s="14" t="s">
        <v>31</v>
      </c>
      <c r="O452" s="86"/>
      <c r="P452" s="92">
        <f>F452</f>
        <v>0</v>
      </c>
    </row>
    <row r="453" spans="2:16" ht="15.75" hidden="1" x14ac:dyDescent="0.25">
      <c r="B453" s="74"/>
      <c r="C453" s="73"/>
      <c r="E453" s="86"/>
      <c r="F453" s="86"/>
      <c r="H453" s="73"/>
      <c r="I453" s="14" t="s">
        <v>33</v>
      </c>
      <c r="J453" s="86"/>
      <c r="K453" s="86" t="str">
        <f>E451</f>
        <v xml:space="preserve">  </v>
      </c>
      <c r="M453" s="72"/>
      <c r="N453" s="73"/>
      <c r="O453" s="86"/>
      <c r="P453" s="92"/>
    </row>
    <row r="454" spans="2:16" ht="15.75" hidden="1" x14ac:dyDescent="0.25">
      <c r="B454" s="74"/>
      <c r="C454" s="73"/>
      <c r="E454" s="86"/>
      <c r="F454" s="86"/>
      <c r="H454" s="73"/>
      <c r="J454" s="86"/>
      <c r="K454" s="86"/>
      <c r="M454" s="72"/>
      <c r="N454" s="73"/>
      <c r="O454" s="86"/>
      <c r="P454" s="92"/>
    </row>
    <row r="455" spans="2:16" ht="15.75" hidden="1" x14ac:dyDescent="0.25">
      <c r="B455" s="70" t="str">
        <f>B450</f>
        <v xml:space="preserve">  </v>
      </c>
      <c r="C455" s="133" t="s">
        <v>34</v>
      </c>
      <c r="D455" s="133"/>
      <c r="E455" s="133"/>
      <c r="F455" s="133"/>
      <c r="H455" s="14" t="s">
        <v>103</v>
      </c>
      <c r="J455" s="86" t="str">
        <f>IFERROR(VLOOKUP(B455,Calculations!$Z$10:$AB$448,3,FALSE),0)</f>
        <v xml:space="preserve">  </v>
      </c>
      <c r="K455" s="86"/>
      <c r="M455" s="14" t="s">
        <v>104</v>
      </c>
      <c r="O455" s="86" t="str">
        <f>J455</f>
        <v xml:space="preserve">  </v>
      </c>
      <c r="P455" s="92"/>
    </row>
    <row r="456" spans="2:16" ht="15.75" hidden="1" x14ac:dyDescent="0.25">
      <c r="B456" s="74"/>
      <c r="C456" s="133"/>
      <c r="D456" s="133"/>
      <c r="E456" s="133"/>
      <c r="F456" s="133"/>
      <c r="H456" s="77"/>
      <c r="I456" s="14" t="s">
        <v>91</v>
      </c>
      <c r="J456" s="86"/>
      <c r="K456" s="86" t="str">
        <f>J455</f>
        <v xml:space="preserve">  </v>
      </c>
      <c r="M456" s="77"/>
      <c r="N456" s="14" t="s">
        <v>91</v>
      </c>
      <c r="O456" s="86"/>
      <c r="P456" s="92" t="str">
        <f>O455</f>
        <v xml:space="preserve">  </v>
      </c>
    </row>
    <row r="457" spans="2:16" ht="15.75" hidden="1" x14ac:dyDescent="0.25">
      <c r="B457" s="74"/>
      <c r="C457" s="133"/>
      <c r="D457" s="133"/>
      <c r="E457" s="133"/>
      <c r="F457" s="133"/>
      <c r="H457" s="77"/>
      <c r="J457" s="86"/>
      <c r="K457" s="86"/>
      <c r="M457" s="77"/>
      <c r="O457" s="86"/>
      <c r="P457" s="92"/>
    </row>
    <row r="458" spans="2:16" ht="15.75" hidden="1" x14ac:dyDescent="0.25">
      <c r="B458" s="74"/>
      <c r="C458" s="81"/>
      <c r="D458" s="81"/>
      <c r="E458" s="81"/>
      <c r="F458" s="81"/>
      <c r="H458" s="77"/>
      <c r="J458" s="86"/>
      <c r="K458" s="86"/>
      <c r="M458" s="77"/>
      <c r="O458" s="86"/>
      <c r="P458" s="92"/>
    </row>
    <row r="459" spans="2:16" ht="15.75" hidden="1" x14ac:dyDescent="0.25">
      <c r="B459" s="70" t="str">
        <f>B455</f>
        <v xml:space="preserve">  </v>
      </c>
      <c r="C459" s="14" t="s">
        <v>106</v>
      </c>
      <c r="E459" s="86" t="str">
        <f>IFERROR(VLOOKUP(B459,Calculations!$G$10:$W$448,17,FALSE),0)</f>
        <v xml:space="preserve">  </v>
      </c>
      <c r="F459" s="86"/>
      <c r="H459" s="133" t="s">
        <v>34</v>
      </c>
      <c r="I459" s="133"/>
      <c r="J459" s="133"/>
      <c r="K459" s="133"/>
      <c r="M459" s="14" t="s">
        <v>105</v>
      </c>
      <c r="O459" s="86" t="str">
        <f>E459</f>
        <v xml:space="preserve">  </v>
      </c>
      <c r="P459" s="92"/>
    </row>
    <row r="460" spans="2:16" ht="15.75" hidden="1" x14ac:dyDescent="0.25">
      <c r="B460" s="75"/>
      <c r="C460" s="82"/>
      <c r="D460" s="76" t="s">
        <v>31</v>
      </c>
      <c r="E460" s="89"/>
      <c r="F460" s="89" t="str">
        <f>E459</f>
        <v xml:space="preserve">  </v>
      </c>
      <c r="G460" s="76"/>
      <c r="H460" s="134"/>
      <c r="I460" s="134"/>
      <c r="J460" s="134"/>
      <c r="K460" s="134"/>
      <c r="L460" s="76"/>
      <c r="M460" s="82"/>
      <c r="N460" s="76" t="s">
        <v>31</v>
      </c>
      <c r="O460" s="89"/>
      <c r="P460" s="90" t="str">
        <f>O459</f>
        <v xml:space="preserve">  </v>
      </c>
    </row>
    <row r="461" spans="2:16" ht="15.75" hidden="1" x14ac:dyDescent="0.25">
      <c r="B461" s="60" t="str">
        <f>IFERROR(IF(EOMONTH(B459,1)&gt;Questionnaire!$I$9,"  ",EOMONTH(B459,1)),"  ")</f>
        <v xml:space="preserve">  </v>
      </c>
      <c r="C461" s="61" t="s">
        <v>32</v>
      </c>
      <c r="D461" s="61"/>
      <c r="E461" s="84">
        <f>IFERROR(-VLOOKUP(B461,Calculations!$G$10:$N$448,8,FALSE),0)</f>
        <v>0</v>
      </c>
      <c r="F461" s="84"/>
      <c r="G461" s="61"/>
      <c r="H461" s="61" t="s">
        <v>102</v>
      </c>
      <c r="I461" s="61"/>
      <c r="J461" s="84">
        <f>K463</f>
        <v>0</v>
      </c>
      <c r="K461" s="84"/>
      <c r="L461" s="61"/>
      <c r="M461" s="61" t="s">
        <v>102</v>
      </c>
      <c r="N461" s="68"/>
      <c r="O461" s="84">
        <f>J461</f>
        <v>0</v>
      </c>
      <c r="P461" s="91"/>
    </row>
    <row r="462" spans="2:16" ht="15.75" hidden="1" x14ac:dyDescent="0.25">
      <c r="B462" s="74"/>
      <c r="C462" s="14" t="s">
        <v>33</v>
      </c>
      <c r="E462" s="86" t="str">
        <f>IFERROR(VLOOKUP(B461,Calculations!$G$10:$M$448,7,FALSE),0)</f>
        <v xml:space="preserve">  </v>
      </c>
      <c r="F462" s="86"/>
      <c r="H462" s="14" t="s">
        <v>35</v>
      </c>
      <c r="J462" s="86" t="str">
        <f>K464</f>
        <v xml:space="preserve">  </v>
      </c>
      <c r="K462" s="86"/>
      <c r="M462" s="14" t="s">
        <v>94</v>
      </c>
      <c r="N462" s="73"/>
      <c r="O462" s="86" t="str">
        <f>J462</f>
        <v xml:space="preserve">  </v>
      </c>
      <c r="P462" s="92"/>
    </row>
    <row r="463" spans="2:16" ht="15.75" hidden="1" x14ac:dyDescent="0.25">
      <c r="B463" s="74"/>
      <c r="C463" s="73"/>
      <c r="D463" s="14" t="s">
        <v>31</v>
      </c>
      <c r="E463" s="86"/>
      <c r="F463" s="86">
        <f>IFERROR(E461+E462,0)</f>
        <v>0</v>
      </c>
      <c r="H463" s="73"/>
      <c r="I463" s="14" t="s">
        <v>32</v>
      </c>
      <c r="J463" s="86"/>
      <c r="K463" s="86">
        <f>E461</f>
        <v>0</v>
      </c>
      <c r="M463" s="72"/>
      <c r="N463" s="14" t="s">
        <v>31</v>
      </c>
      <c r="O463" s="86"/>
      <c r="P463" s="92">
        <f>F463</f>
        <v>0</v>
      </c>
    </row>
    <row r="464" spans="2:16" ht="15.75" hidden="1" x14ac:dyDescent="0.25">
      <c r="B464" s="74"/>
      <c r="C464" s="73"/>
      <c r="E464" s="86"/>
      <c r="F464" s="86"/>
      <c r="H464" s="73"/>
      <c r="I464" s="14" t="s">
        <v>33</v>
      </c>
      <c r="J464" s="86"/>
      <c r="K464" s="86" t="str">
        <f>E462</f>
        <v xml:space="preserve">  </v>
      </c>
      <c r="M464" s="72"/>
      <c r="N464" s="73"/>
      <c r="O464" s="86"/>
      <c r="P464" s="92"/>
    </row>
    <row r="465" spans="2:16" ht="15.75" hidden="1" x14ac:dyDescent="0.25">
      <c r="B465" s="74"/>
      <c r="C465" s="73"/>
      <c r="E465" s="86"/>
      <c r="F465" s="86"/>
      <c r="H465" s="73"/>
      <c r="J465" s="86"/>
      <c r="K465" s="86"/>
      <c r="M465" s="72"/>
      <c r="N465" s="73"/>
      <c r="O465" s="86"/>
      <c r="P465" s="92"/>
    </row>
    <row r="466" spans="2:16" ht="15.75" hidden="1" x14ac:dyDescent="0.25">
      <c r="B466" s="70" t="str">
        <f>B461</f>
        <v xml:space="preserve">  </v>
      </c>
      <c r="C466" s="133" t="s">
        <v>34</v>
      </c>
      <c r="D466" s="133"/>
      <c r="E466" s="133"/>
      <c r="F466" s="133"/>
      <c r="H466" s="14" t="s">
        <v>103</v>
      </c>
      <c r="J466" s="86" t="str">
        <f>IFERROR(VLOOKUP(B466,Calculations!$Z$10:$AB$448,3,FALSE),0)</f>
        <v xml:space="preserve">  </v>
      </c>
      <c r="K466" s="86"/>
      <c r="M466" s="14" t="s">
        <v>104</v>
      </c>
      <c r="O466" s="86" t="str">
        <f>J466</f>
        <v xml:space="preserve">  </v>
      </c>
      <c r="P466" s="92"/>
    </row>
    <row r="467" spans="2:16" ht="15.75" hidden="1" x14ac:dyDescent="0.25">
      <c r="B467" s="74"/>
      <c r="C467" s="133"/>
      <c r="D467" s="133"/>
      <c r="E467" s="133"/>
      <c r="F467" s="133"/>
      <c r="H467" s="77"/>
      <c r="I467" s="14" t="s">
        <v>91</v>
      </c>
      <c r="J467" s="86"/>
      <c r="K467" s="86" t="str">
        <f>J466</f>
        <v xml:space="preserve">  </v>
      </c>
      <c r="M467" s="77"/>
      <c r="N467" s="14" t="s">
        <v>91</v>
      </c>
      <c r="O467" s="86"/>
      <c r="P467" s="92" t="str">
        <f>O466</f>
        <v xml:space="preserve">  </v>
      </c>
    </row>
    <row r="468" spans="2:16" ht="15.75" hidden="1" x14ac:dyDescent="0.25">
      <c r="B468" s="74"/>
      <c r="C468" s="133"/>
      <c r="D468" s="133"/>
      <c r="E468" s="133"/>
      <c r="F468" s="133"/>
      <c r="H468" s="77"/>
      <c r="J468" s="86"/>
      <c r="K468" s="86"/>
      <c r="M468" s="77"/>
      <c r="O468" s="86"/>
      <c r="P468" s="92"/>
    </row>
    <row r="469" spans="2:16" ht="15.75" hidden="1" x14ac:dyDescent="0.25">
      <c r="B469" s="74"/>
      <c r="C469" s="81"/>
      <c r="D469" s="81"/>
      <c r="E469" s="81"/>
      <c r="F469" s="81"/>
      <c r="H469" s="77"/>
      <c r="J469" s="86"/>
      <c r="K469" s="86"/>
      <c r="M469" s="77"/>
      <c r="O469" s="86"/>
      <c r="P469" s="92"/>
    </row>
    <row r="470" spans="2:16" ht="15.75" hidden="1" x14ac:dyDescent="0.25">
      <c r="B470" s="70" t="str">
        <f>B466</f>
        <v xml:space="preserve">  </v>
      </c>
      <c r="C470" s="14" t="s">
        <v>106</v>
      </c>
      <c r="E470" s="86" t="str">
        <f>IFERROR(VLOOKUP(B470,Calculations!$G$10:$W$448,17,FALSE),0)</f>
        <v xml:space="preserve">  </v>
      </c>
      <c r="F470" s="86"/>
      <c r="H470" s="133" t="s">
        <v>34</v>
      </c>
      <c r="I470" s="133"/>
      <c r="J470" s="133"/>
      <c r="K470" s="133"/>
      <c r="M470" s="14" t="s">
        <v>105</v>
      </c>
      <c r="O470" s="86" t="str">
        <f>E470</f>
        <v xml:space="preserve">  </v>
      </c>
      <c r="P470" s="92"/>
    </row>
    <row r="471" spans="2:16" ht="15.75" hidden="1" x14ac:dyDescent="0.25">
      <c r="B471" s="75"/>
      <c r="C471" s="82"/>
      <c r="D471" s="76" t="s">
        <v>31</v>
      </c>
      <c r="E471" s="89"/>
      <c r="F471" s="89" t="str">
        <f>E470</f>
        <v xml:space="preserve">  </v>
      </c>
      <c r="G471" s="76"/>
      <c r="H471" s="134"/>
      <c r="I471" s="134"/>
      <c r="J471" s="134"/>
      <c r="K471" s="134"/>
      <c r="L471" s="76"/>
      <c r="M471" s="82"/>
      <c r="N471" s="76" t="s">
        <v>31</v>
      </c>
      <c r="O471" s="89"/>
      <c r="P471" s="90" t="str">
        <f>O470</f>
        <v xml:space="preserve">  </v>
      </c>
    </row>
    <row r="472" spans="2:16" ht="15.75" hidden="1" x14ac:dyDescent="0.25">
      <c r="B472" s="60" t="str">
        <f>IFERROR(IF(EOMONTH(B470,1)&gt;Questionnaire!$I$9,"  ",EOMONTH(B470,1)),"  ")</f>
        <v xml:space="preserve">  </v>
      </c>
      <c r="C472" s="61" t="s">
        <v>32</v>
      </c>
      <c r="D472" s="61"/>
      <c r="E472" s="84">
        <f>IFERROR(-VLOOKUP(B472,Calculations!$G$10:$N$448,8,FALSE),0)</f>
        <v>0</v>
      </c>
      <c r="F472" s="84"/>
      <c r="G472" s="61"/>
      <c r="H472" s="61" t="s">
        <v>102</v>
      </c>
      <c r="I472" s="61"/>
      <c r="J472" s="84">
        <f>K474</f>
        <v>0</v>
      </c>
      <c r="K472" s="84"/>
      <c r="L472" s="61"/>
      <c r="M472" s="61" t="s">
        <v>102</v>
      </c>
      <c r="N472" s="68"/>
      <c r="O472" s="84">
        <f>J472</f>
        <v>0</v>
      </c>
      <c r="P472" s="91"/>
    </row>
    <row r="473" spans="2:16" ht="15.75" hidden="1" x14ac:dyDescent="0.25">
      <c r="B473" s="74"/>
      <c r="C473" s="14" t="s">
        <v>33</v>
      </c>
      <c r="E473" s="86" t="str">
        <f>IFERROR(VLOOKUP(B472,Calculations!$G$10:$M$448,7,FALSE),0)</f>
        <v xml:space="preserve">  </v>
      </c>
      <c r="F473" s="86"/>
      <c r="H473" s="14" t="s">
        <v>35</v>
      </c>
      <c r="J473" s="86" t="str">
        <f>K475</f>
        <v xml:space="preserve">  </v>
      </c>
      <c r="K473" s="86"/>
      <c r="M473" s="14" t="s">
        <v>94</v>
      </c>
      <c r="N473" s="73"/>
      <c r="O473" s="86" t="str">
        <f>J473</f>
        <v xml:space="preserve">  </v>
      </c>
      <c r="P473" s="92"/>
    </row>
    <row r="474" spans="2:16" ht="15.75" hidden="1" x14ac:dyDescent="0.25">
      <c r="B474" s="74"/>
      <c r="C474" s="73"/>
      <c r="D474" s="14" t="s">
        <v>31</v>
      </c>
      <c r="E474" s="86"/>
      <c r="F474" s="86">
        <f>IFERROR(E472+E473,0)</f>
        <v>0</v>
      </c>
      <c r="H474" s="73"/>
      <c r="I474" s="14" t="s">
        <v>32</v>
      </c>
      <c r="J474" s="86"/>
      <c r="K474" s="86">
        <f>E472</f>
        <v>0</v>
      </c>
      <c r="M474" s="72"/>
      <c r="N474" s="14" t="s">
        <v>31</v>
      </c>
      <c r="O474" s="86"/>
      <c r="P474" s="92">
        <f>F474</f>
        <v>0</v>
      </c>
    </row>
    <row r="475" spans="2:16" ht="15.75" hidden="1" x14ac:dyDescent="0.25">
      <c r="B475" s="74"/>
      <c r="C475" s="73"/>
      <c r="E475" s="86"/>
      <c r="F475" s="86"/>
      <c r="H475" s="73"/>
      <c r="I475" s="14" t="s">
        <v>33</v>
      </c>
      <c r="J475" s="86"/>
      <c r="K475" s="86" t="str">
        <f>E473</f>
        <v xml:space="preserve">  </v>
      </c>
      <c r="M475" s="72"/>
      <c r="N475" s="73"/>
      <c r="O475" s="86"/>
      <c r="P475" s="92"/>
    </row>
    <row r="476" spans="2:16" ht="15.75" hidden="1" x14ac:dyDescent="0.25">
      <c r="B476" s="74"/>
      <c r="C476" s="73"/>
      <c r="E476" s="86"/>
      <c r="F476" s="86"/>
      <c r="H476" s="73"/>
      <c r="J476" s="86"/>
      <c r="K476" s="86"/>
      <c r="M476" s="72"/>
      <c r="N476" s="73"/>
      <c r="O476" s="86"/>
      <c r="P476" s="92"/>
    </row>
    <row r="477" spans="2:16" ht="15.75" hidden="1" x14ac:dyDescent="0.25">
      <c r="B477" s="70" t="str">
        <f>B472</f>
        <v xml:space="preserve">  </v>
      </c>
      <c r="C477" s="133" t="s">
        <v>34</v>
      </c>
      <c r="D477" s="133"/>
      <c r="E477" s="133"/>
      <c r="F477" s="133"/>
      <c r="H477" s="14" t="s">
        <v>103</v>
      </c>
      <c r="J477" s="86" t="str">
        <f>IFERROR(VLOOKUP(B477,Calculations!$Z$10:$AB$448,3,FALSE),0)</f>
        <v xml:space="preserve">  </v>
      </c>
      <c r="K477" s="86"/>
      <c r="M477" s="14" t="s">
        <v>104</v>
      </c>
      <c r="O477" s="86" t="str">
        <f>J477</f>
        <v xml:space="preserve">  </v>
      </c>
      <c r="P477" s="92"/>
    </row>
    <row r="478" spans="2:16" ht="15.75" hidden="1" x14ac:dyDescent="0.25">
      <c r="B478" s="74"/>
      <c r="C478" s="133"/>
      <c r="D478" s="133"/>
      <c r="E478" s="133"/>
      <c r="F478" s="133"/>
      <c r="H478" s="77"/>
      <c r="I478" s="14" t="s">
        <v>91</v>
      </c>
      <c r="J478" s="86"/>
      <c r="K478" s="86" t="str">
        <f>J477</f>
        <v xml:space="preserve">  </v>
      </c>
      <c r="M478" s="77"/>
      <c r="N478" s="14" t="s">
        <v>91</v>
      </c>
      <c r="O478" s="86"/>
      <c r="P478" s="92" t="str">
        <f>O477</f>
        <v xml:space="preserve">  </v>
      </c>
    </row>
    <row r="479" spans="2:16" ht="15.75" hidden="1" x14ac:dyDescent="0.25">
      <c r="B479" s="74"/>
      <c r="C479" s="133"/>
      <c r="D479" s="133"/>
      <c r="E479" s="133"/>
      <c r="F479" s="133"/>
      <c r="H479" s="77"/>
      <c r="J479" s="86"/>
      <c r="K479" s="86"/>
      <c r="M479" s="77"/>
      <c r="O479" s="86"/>
      <c r="P479" s="92"/>
    </row>
    <row r="480" spans="2:16" ht="15.75" hidden="1" x14ac:dyDescent="0.25">
      <c r="B480" s="74"/>
      <c r="C480" s="81"/>
      <c r="D480" s="81"/>
      <c r="E480" s="81"/>
      <c r="F480" s="81"/>
      <c r="H480" s="77"/>
      <c r="J480" s="86"/>
      <c r="K480" s="86"/>
      <c r="M480" s="77"/>
      <c r="O480" s="86"/>
      <c r="P480" s="92"/>
    </row>
    <row r="481" spans="2:16" ht="15.75" hidden="1" x14ac:dyDescent="0.25">
      <c r="B481" s="70" t="str">
        <f>B477</f>
        <v xml:space="preserve">  </v>
      </c>
      <c r="C481" s="14" t="s">
        <v>106</v>
      </c>
      <c r="E481" s="86" t="str">
        <f>IFERROR(VLOOKUP(B481,Calculations!$G$10:$W$448,17,FALSE),0)</f>
        <v xml:space="preserve">  </v>
      </c>
      <c r="F481" s="86"/>
      <c r="H481" s="133" t="s">
        <v>34</v>
      </c>
      <c r="I481" s="133"/>
      <c r="J481" s="133"/>
      <c r="K481" s="133"/>
      <c r="M481" s="14" t="s">
        <v>105</v>
      </c>
      <c r="O481" s="86" t="str">
        <f>E481</f>
        <v xml:space="preserve">  </v>
      </c>
      <c r="P481" s="92"/>
    </row>
    <row r="482" spans="2:16" ht="15.75" hidden="1" x14ac:dyDescent="0.25">
      <c r="B482" s="75"/>
      <c r="C482" s="82"/>
      <c r="D482" s="76" t="s">
        <v>31</v>
      </c>
      <c r="E482" s="89"/>
      <c r="F482" s="89" t="str">
        <f>E481</f>
        <v xml:space="preserve">  </v>
      </c>
      <c r="G482" s="76"/>
      <c r="H482" s="134"/>
      <c r="I482" s="134"/>
      <c r="J482" s="134"/>
      <c r="K482" s="134"/>
      <c r="L482" s="76"/>
      <c r="M482" s="82"/>
      <c r="N482" s="76" t="s">
        <v>31</v>
      </c>
      <c r="O482" s="89"/>
      <c r="P482" s="90" t="str">
        <f>O481</f>
        <v xml:space="preserve">  </v>
      </c>
    </row>
    <row r="483" spans="2:16" ht="15.75" hidden="1" x14ac:dyDescent="0.25">
      <c r="B483" s="60" t="str">
        <f>IFERROR(IF(EOMONTH(B481,1)&gt;Questionnaire!$I$9,"  ",EOMONTH(B481,1)),"  ")</f>
        <v xml:space="preserve">  </v>
      </c>
      <c r="C483" s="61" t="s">
        <v>32</v>
      </c>
      <c r="D483" s="61"/>
      <c r="E483" s="84">
        <f>IFERROR(-VLOOKUP(B483,Calculations!$G$10:$N$448,8,FALSE),0)</f>
        <v>0</v>
      </c>
      <c r="F483" s="84"/>
      <c r="G483" s="61"/>
      <c r="H483" s="61" t="s">
        <v>102</v>
      </c>
      <c r="I483" s="61"/>
      <c r="J483" s="84">
        <f>K485</f>
        <v>0</v>
      </c>
      <c r="K483" s="84"/>
      <c r="L483" s="61"/>
      <c r="M483" s="61" t="s">
        <v>102</v>
      </c>
      <c r="N483" s="68"/>
      <c r="O483" s="84">
        <f>J483</f>
        <v>0</v>
      </c>
      <c r="P483" s="91"/>
    </row>
    <row r="484" spans="2:16" ht="15.75" hidden="1" x14ac:dyDescent="0.25">
      <c r="B484" s="74"/>
      <c r="C484" s="14" t="s">
        <v>33</v>
      </c>
      <c r="E484" s="86" t="str">
        <f>IFERROR(VLOOKUP(B483,Calculations!$G$10:$M$448,7,FALSE),0)</f>
        <v xml:space="preserve">  </v>
      </c>
      <c r="F484" s="86"/>
      <c r="H484" s="14" t="s">
        <v>35</v>
      </c>
      <c r="J484" s="86" t="str">
        <f>K486</f>
        <v xml:space="preserve">  </v>
      </c>
      <c r="K484" s="86"/>
      <c r="M484" s="14" t="s">
        <v>94</v>
      </c>
      <c r="N484" s="73"/>
      <c r="O484" s="86" t="str">
        <f>J484</f>
        <v xml:space="preserve">  </v>
      </c>
      <c r="P484" s="92"/>
    </row>
    <row r="485" spans="2:16" ht="15.75" hidden="1" x14ac:dyDescent="0.25">
      <c r="B485" s="74"/>
      <c r="C485" s="73"/>
      <c r="D485" s="14" t="s">
        <v>31</v>
      </c>
      <c r="E485" s="86"/>
      <c r="F485" s="86">
        <f>IFERROR(E483+E484,0)</f>
        <v>0</v>
      </c>
      <c r="H485" s="73"/>
      <c r="I485" s="14" t="s">
        <v>32</v>
      </c>
      <c r="J485" s="86"/>
      <c r="K485" s="86">
        <f>E483</f>
        <v>0</v>
      </c>
      <c r="M485" s="72"/>
      <c r="N485" s="14" t="s">
        <v>31</v>
      </c>
      <c r="O485" s="86"/>
      <c r="P485" s="92">
        <f>F485</f>
        <v>0</v>
      </c>
    </row>
    <row r="486" spans="2:16" ht="15.75" hidden="1" x14ac:dyDescent="0.25">
      <c r="B486" s="74"/>
      <c r="C486" s="73"/>
      <c r="E486" s="86"/>
      <c r="F486" s="86"/>
      <c r="H486" s="73"/>
      <c r="I486" s="14" t="s">
        <v>33</v>
      </c>
      <c r="J486" s="86"/>
      <c r="K486" s="86" t="str">
        <f>E484</f>
        <v xml:space="preserve">  </v>
      </c>
      <c r="M486" s="72"/>
      <c r="N486" s="73"/>
      <c r="O486" s="86"/>
      <c r="P486" s="92"/>
    </row>
    <row r="487" spans="2:16" ht="15.75" hidden="1" x14ac:dyDescent="0.25">
      <c r="B487" s="74"/>
      <c r="C487" s="73"/>
      <c r="E487" s="86"/>
      <c r="F487" s="86"/>
      <c r="H487" s="73"/>
      <c r="J487" s="86"/>
      <c r="K487" s="86"/>
      <c r="M487" s="72"/>
      <c r="N487" s="73"/>
      <c r="O487" s="86"/>
      <c r="P487" s="92"/>
    </row>
    <row r="488" spans="2:16" ht="15.75" hidden="1" x14ac:dyDescent="0.25">
      <c r="B488" s="70" t="str">
        <f>B483</f>
        <v xml:space="preserve">  </v>
      </c>
      <c r="C488" s="133" t="s">
        <v>34</v>
      </c>
      <c r="D488" s="133"/>
      <c r="E488" s="133"/>
      <c r="F488" s="133"/>
      <c r="H488" s="14" t="s">
        <v>103</v>
      </c>
      <c r="J488" s="86" t="str">
        <f>IFERROR(VLOOKUP(B488,Calculations!$Z$10:$AB$448,3,FALSE),0)</f>
        <v xml:space="preserve">  </v>
      </c>
      <c r="K488" s="86"/>
      <c r="M488" s="14" t="s">
        <v>104</v>
      </c>
      <c r="O488" s="86" t="str">
        <f>J488</f>
        <v xml:space="preserve">  </v>
      </c>
      <c r="P488" s="92"/>
    </row>
    <row r="489" spans="2:16" ht="15.75" hidden="1" x14ac:dyDescent="0.25">
      <c r="B489" s="74"/>
      <c r="C489" s="133"/>
      <c r="D489" s="133"/>
      <c r="E489" s="133"/>
      <c r="F489" s="133"/>
      <c r="H489" s="77"/>
      <c r="I489" s="14" t="s">
        <v>91</v>
      </c>
      <c r="J489" s="86"/>
      <c r="K489" s="86" t="str">
        <f>J488</f>
        <v xml:space="preserve">  </v>
      </c>
      <c r="M489" s="77"/>
      <c r="N489" s="14" t="s">
        <v>91</v>
      </c>
      <c r="O489" s="86"/>
      <c r="P489" s="92" t="str">
        <f>O488</f>
        <v xml:space="preserve">  </v>
      </c>
    </row>
    <row r="490" spans="2:16" ht="15.75" hidden="1" x14ac:dyDescent="0.25">
      <c r="B490" s="74"/>
      <c r="C490" s="133"/>
      <c r="D490" s="133"/>
      <c r="E490" s="133"/>
      <c r="F490" s="133"/>
      <c r="H490" s="77"/>
      <c r="J490" s="86"/>
      <c r="K490" s="86"/>
      <c r="M490" s="77"/>
      <c r="O490" s="86"/>
      <c r="P490" s="92"/>
    </row>
    <row r="491" spans="2:16" ht="15.75" hidden="1" x14ac:dyDescent="0.25">
      <c r="B491" s="74"/>
      <c r="C491" s="81"/>
      <c r="D491" s="81"/>
      <c r="E491" s="81"/>
      <c r="F491" s="81"/>
      <c r="H491" s="77"/>
      <c r="J491" s="86"/>
      <c r="K491" s="86"/>
      <c r="M491" s="77"/>
      <c r="O491" s="86"/>
      <c r="P491" s="92"/>
    </row>
    <row r="492" spans="2:16" ht="15.75" hidden="1" x14ac:dyDescent="0.25">
      <c r="B492" s="70" t="str">
        <f>B488</f>
        <v xml:space="preserve">  </v>
      </c>
      <c r="C492" s="14" t="s">
        <v>106</v>
      </c>
      <c r="E492" s="86" t="str">
        <f>IFERROR(VLOOKUP(B492,Calculations!$G$10:$W$448,17,FALSE),0)</f>
        <v xml:space="preserve">  </v>
      </c>
      <c r="F492" s="86"/>
      <c r="H492" s="133" t="s">
        <v>34</v>
      </c>
      <c r="I492" s="133"/>
      <c r="J492" s="133"/>
      <c r="K492" s="133"/>
      <c r="M492" s="14" t="s">
        <v>105</v>
      </c>
      <c r="O492" s="86" t="str">
        <f>E492</f>
        <v xml:space="preserve">  </v>
      </c>
      <c r="P492" s="92"/>
    </row>
    <row r="493" spans="2:16" ht="15.75" hidden="1" x14ac:dyDescent="0.25">
      <c r="B493" s="75"/>
      <c r="C493" s="82"/>
      <c r="D493" s="76" t="s">
        <v>31</v>
      </c>
      <c r="E493" s="89"/>
      <c r="F493" s="89" t="str">
        <f>E492</f>
        <v xml:space="preserve">  </v>
      </c>
      <c r="G493" s="76"/>
      <c r="H493" s="134"/>
      <c r="I493" s="134"/>
      <c r="J493" s="134"/>
      <c r="K493" s="134"/>
      <c r="L493" s="76"/>
      <c r="M493" s="82"/>
      <c r="N493" s="76" t="s">
        <v>31</v>
      </c>
      <c r="O493" s="89"/>
      <c r="P493" s="90" t="str">
        <f>O492</f>
        <v xml:space="preserve">  </v>
      </c>
    </row>
    <row r="494" spans="2:16" ht="15.75" hidden="1" x14ac:dyDescent="0.25">
      <c r="B494" s="60" t="str">
        <f>IFERROR(IF(EOMONTH(B492,1)&gt;Questionnaire!$I$9,"  ",EOMONTH(B492,1)),"  ")</f>
        <v xml:space="preserve">  </v>
      </c>
      <c r="C494" s="61" t="s">
        <v>32</v>
      </c>
      <c r="D494" s="61"/>
      <c r="E494" s="84">
        <f>IFERROR(-VLOOKUP(B494,Calculations!$G$10:$N$448,8,FALSE),0)</f>
        <v>0</v>
      </c>
      <c r="F494" s="84"/>
      <c r="G494" s="61"/>
      <c r="H494" s="61" t="s">
        <v>102</v>
      </c>
      <c r="I494" s="61"/>
      <c r="J494" s="84">
        <f>K496</f>
        <v>0</v>
      </c>
      <c r="K494" s="84"/>
      <c r="L494" s="61"/>
      <c r="M494" s="61" t="s">
        <v>102</v>
      </c>
      <c r="N494" s="68"/>
      <c r="O494" s="84">
        <f>J494</f>
        <v>0</v>
      </c>
      <c r="P494" s="91"/>
    </row>
    <row r="495" spans="2:16" ht="15.75" hidden="1" x14ac:dyDescent="0.25">
      <c r="B495" s="74"/>
      <c r="C495" s="14" t="s">
        <v>33</v>
      </c>
      <c r="E495" s="86" t="str">
        <f>IFERROR(VLOOKUP(B494,Calculations!$G$10:$M$448,7,FALSE),0)</f>
        <v xml:space="preserve">  </v>
      </c>
      <c r="F495" s="86"/>
      <c r="H495" s="14" t="s">
        <v>35</v>
      </c>
      <c r="J495" s="86" t="str">
        <f>K497</f>
        <v xml:space="preserve">  </v>
      </c>
      <c r="K495" s="86"/>
      <c r="M495" s="14" t="s">
        <v>94</v>
      </c>
      <c r="N495" s="73"/>
      <c r="O495" s="86" t="str">
        <f>J495</f>
        <v xml:space="preserve">  </v>
      </c>
      <c r="P495" s="92"/>
    </row>
    <row r="496" spans="2:16" ht="15.75" hidden="1" x14ac:dyDescent="0.25">
      <c r="B496" s="74"/>
      <c r="C496" s="73"/>
      <c r="D496" s="14" t="s">
        <v>31</v>
      </c>
      <c r="E496" s="86"/>
      <c r="F496" s="86">
        <f>IFERROR(E494+E495,0)</f>
        <v>0</v>
      </c>
      <c r="H496" s="73"/>
      <c r="I496" s="14" t="s">
        <v>32</v>
      </c>
      <c r="J496" s="86"/>
      <c r="K496" s="86">
        <f>E494</f>
        <v>0</v>
      </c>
      <c r="M496" s="72"/>
      <c r="N496" s="14" t="s">
        <v>31</v>
      </c>
      <c r="O496" s="86"/>
      <c r="P496" s="92">
        <f>F496</f>
        <v>0</v>
      </c>
    </row>
    <row r="497" spans="2:16" ht="15.75" hidden="1" x14ac:dyDescent="0.25">
      <c r="B497" s="74"/>
      <c r="C497" s="73"/>
      <c r="E497" s="86"/>
      <c r="F497" s="86"/>
      <c r="H497" s="73"/>
      <c r="I497" s="14" t="s">
        <v>33</v>
      </c>
      <c r="J497" s="86"/>
      <c r="K497" s="86" t="str">
        <f>E495</f>
        <v xml:space="preserve">  </v>
      </c>
      <c r="M497" s="72"/>
      <c r="N497" s="73"/>
      <c r="O497" s="86"/>
      <c r="P497" s="92"/>
    </row>
    <row r="498" spans="2:16" ht="15.75" hidden="1" x14ac:dyDescent="0.25">
      <c r="B498" s="74"/>
      <c r="C498" s="73"/>
      <c r="E498" s="86"/>
      <c r="F498" s="86"/>
      <c r="H498" s="73"/>
      <c r="J498" s="86"/>
      <c r="K498" s="86"/>
      <c r="M498" s="72"/>
      <c r="N498" s="73"/>
      <c r="O498" s="86"/>
      <c r="P498" s="92"/>
    </row>
    <row r="499" spans="2:16" ht="15.75" hidden="1" x14ac:dyDescent="0.25">
      <c r="B499" s="70" t="str">
        <f>B494</f>
        <v xml:space="preserve">  </v>
      </c>
      <c r="C499" s="133" t="s">
        <v>34</v>
      </c>
      <c r="D499" s="133"/>
      <c r="E499" s="133"/>
      <c r="F499" s="133"/>
      <c r="H499" s="14" t="s">
        <v>103</v>
      </c>
      <c r="J499" s="86" t="str">
        <f>IFERROR(VLOOKUP(B499,Calculations!$Z$10:$AB$448,3,FALSE),0)</f>
        <v xml:space="preserve">  </v>
      </c>
      <c r="K499" s="86"/>
      <c r="M499" s="14" t="s">
        <v>104</v>
      </c>
      <c r="O499" s="86" t="str">
        <f>J499</f>
        <v xml:space="preserve">  </v>
      </c>
      <c r="P499" s="92"/>
    </row>
    <row r="500" spans="2:16" ht="15.75" hidden="1" x14ac:dyDescent="0.25">
      <c r="B500" s="74"/>
      <c r="C500" s="133"/>
      <c r="D500" s="133"/>
      <c r="E500" s="133"/>
      <c r="F500" s="133"/>
      <c r="H500" s="77"/>
      <c r="I500" s="14" t="s">
        <v>91</v>
      </c>
      <c r="J500" s="86"/>
      <c r="K500" s="86" t="str">
        <f>J499</f>
        <v xml:space="preserve">  </v>
      </c>
      <c r="M500" s="77"/>
      <c r="N500" s="14" t="s">
        <v>91</v>
      </c>
      <c r="O500" s="86"/>
      <c r="P500" s="92" t="str">
        <f>O499</f>
        <v xml:space="preserve">  </v>
      </c>
    </row>
    <row r="501" spans="2:16" ht="15.75" hidden="1" x14ac:dyDescent="0.25">
      <c r="B501" s="74"/>
      <c r="C501" s="133"/>
      <c r="D501" s="133"/>
      <c r="E501" s="133"/>
      <c r="F501" s="133"/>
      <c r="H501" s="77"/>
      <c r="J501" s="86"/>
      <c r="K501" s="86"/>
      <c r="M501" s="77"/>
      <c r="O501" s="86"/>
      <c r="P501" s="92"/>
    </row>
    <row r="502" spans="2:16" ht="15.75" hidden="1" x14ac:dyDescent="0.25">
      <c r="B502" s="74"/>
      <c r="C502" s="81"/>
      <c r="D502" s="81"/>
      <c r="E502" s="81"/>
      <c r="F502" s="81"/>
      <c r="H502" s="77"/>
      <c r="J502" s="86"/>
      <c r="K502" s="86"/>
      <c r="M502" s="77"/>
      <c r="O502" s="86"/>
      <c r="P502" s="92"/>
    </row>
    <row r="503" spans="2:16" ht="15.75" hidden="1" x14ac:dyDescent="0.25">
      <c r="B503" s="70" t="str">
        <f>B499</f>
        <v xml:space="preserve">  </v>
      </c>
      <c r="C503" s="14" t="s">
        <v>106</v>
      </c>
      <c r="E503" s="86" t="str">
        <f>IFERROR(VLOOKUP(B503,Calculations!$G$10:$W$448,17,FALSE),0)</f>
        <v xml:space="preserve">  </v>
      </c>
      <c r="F503" s="86"/>
      <c r="H503" s="133" t="s">
        <v>34</v>
      </c>
      <c r="I503" s="133"/>
      <c r="J503" s="133"/>
      <c r="K503" s="133"/>
      <c r="M503" s="14" t="s">
        <v>105</v>
      </c>
      <c r="O503" s="86" t="str">
        <f>E503</f>
        <v xml:space="preserve">  </v>
      </c>
      <c r="P503" s="92"/>
    </row>
    <row r="504" spans="2:16" ht="15.75" hidden="1" x14ac:dyDescent="0.25">
      <c r="B504" s="75"/>
      <c r="C504" s="82"/>
      <c r="D504" s="76" t="s">
        <v>31</v>
      </c>
      <c r="E504" s="89"/>
      <c r="F504" s="89" t="str">
        <f>E503</f>
        <v xml:space="preserve">  </v>
      </c>
      <c r="G504" s="76"/>
      <c r="H504" s="134"/>
      <c r="I504" s="134"/>
      <c r="J504" s="134"/>
      <c r="K504" s="134"/>
      <c r="L504" s="76"/>
      <c r="M504" s="82"/>
      <c r="N504" s="76" t="s">
        <v>31</v>
      </c>
      <c r="O504" s="89"/>
      <c r="P504" s="90" t="str">
        <f>O503</f>
        <v xml:space="preserve">  </v>
      </c>
    </row>
    <row r="505" spans="2:16" ht="15.75" hidden="1" x14ac:dyDescent="0.25">
      <c r="B505" s="60" t="str">
        <f>IFERROR(IF(EOMONTH(B503,1)&gt;Questionnaire!$I$9,"  ",EOMONTH(B503,1)),"  ")</f>
        <v xml:space="preserve">  </v>
      </c>
      <c r="C505" s="61" t="s">
        <v>32</v>
      </c>
      <c r="D505" s="61"/>
      <c r="E505" s="84">
        <f>IFERROR(-VLOOKUP(B505,Calculations!$G$10:$N$448,8,FALSE),0)</f>
        <v>0</v>
      </c>
      <c r="F505" s="84"/>
      <c r="G505" s="61"/>
      <c r="H505" s="61" t="s">
        <v>102</v>
      </c>
      <c r="I505" s="61"/>
      <c r="J505" s="84">
        <f>K507</f>
        <v>0</v>
      </c>
      <c r="K505" s="84"/>
      <c r="L505" s="61"/>
      <c r="M505" s="61" t="s">
        <v>102</v>
      </c>
      <c r="N505" s="68"/>
      <c r="O505" s="84">
        <f>J505</f>
        <v>0</v>
      </c>
      <c r="P505" s="91"/>
    </row>
    <row r="506" spans="2:16" ht="15.75" hidden="1" x14ac:dyDescent="0.25">
      <c r="B506" s="74"/>
      <c r="C506" s="14" t="s">
        <v>33</v>
      </c>
      <c r="E506" s="86" t="str">
        <f>IFERROR(VLOOKUP(B505,Calculations!$G$10:$M$448,7,FALSE),0)</f>
        <v xml:space="preserve">  </v>
      </c>
      <c r="F506" s="86"/>
      <c r="H506" s="14" t="s">
        <v>35</v>
      </c>
      <c r="J506" s="86" t="str">
        <f>K508</f>
        <v xml:space="preserve">  </v>
      </c>
      <c r="K506" s="86"/>
      <c r="M506" s="14" t="s">
        <v>94</v>
      </c>
      <c r="N506" s="73"/>
      <c r="O506" s="86" t="str">
        <f>J506</f>
        <v xml:space="preserve">  </v>
      </c>
      <c r="P506" s="92"/>
    </row>
    <row r="507" spans="2:16" ht="15.75" hidden="1" x14ac:dyDescent="0.25">
      <c r="B507" s="74"/>
      <c r="C507" s="73"/>
      <c r="D507" s="14" t="s">
        <v>31</v>
      </c>
      <c r="E507" s="86"/>
      <c r="F507" s="86">
        <f>IFERROR(E505+E506,0)</f>
        <v>0</v>
      </c>
      <c r="H507" s="73"/>
      <c r="I507" s="14" t="s">
        <v>32</v>
      </c>
      <c r="J507" s="86"/>
      <c r="K507" s="86">
        <f>E505</f>
        <v>0</v>
      </c>
      <c r="M507" s="72"/>
      <c r="N507" s="14" t="s">
        <v>31</v>
      </c>
      <c r="O507" s="86"/>
      <c r="P507" s="92">
        <f>F507</f>
        <v>0</v>
      </c>
    </row>
    <row r="508" spans="2:16" ht="15.75" hidden="1" x14ac:dyDescent="0.25">
      <c r="B508" s="74"/>
      <c r="C508" s="73"/>
      <c r="E508" s="86"/>
      <c r="F508" s="86"/>
      <c r="H508" s="73"/>
      <c r="I508" s="14" t="s">
        <v>33</v>
      </c>
      <c r="J508" s="86"/>
      <c r="K508" s="86" t="str">
        <f>E506</f>
        <v xml:space="preserve">  </v>
      </c>
      <c r="M508" s="72"/>
      <c r="N508" s="73"/>
      <c r="O508" s="86"/>
      <c r="P508" s="92"/>
    </row>
    <row r="509" spans="2:16" ht="15.75" hidden="1" x14ac:dyDescent="0.25">
      <c r="B509" s="74"/>
      <c r="C509" s="73"/>
      <c r="E509" s="86"/>
      <c r="F509" s="86"/>
      <c r="H509" s="73"/>
      <c r="J509" s="86"/>
      <c r="K509" s="86"/>
      <c r="M509" s="72"/>
      <c r="N509" s="73"/>
      <c r="O509" s="86"/>
      <c r="P509" s="92"/>
    </row>
    <row r="510" spans="2:16" ht="15.75" hidden="1" x14ac:dyDescent="0.25">
      <c r="B510" s="70" t="str">
        <f>B505</f>
        <v xml:space="preserve">  </v>
      </c>
      <c r="C510" s="133" t="s">
        <v>34</v>
      </c>
      <c r="D510" s="133"/>
      <c r="E510" s="133"/>
      <c r="F510" s="133"/>
      <c r="H510" s="14" t="s">
        <v>103</v>
      </c>
      <c r="J510" s="86" t="str">
        <f>IFERROR(VLOOKUP(B510,Calculations!$Z$10:$AB$448,3,FALSE),0)</f>
        <v xml:space="preserve">  </v>
      </c>
      <c r="K510" s="86"/>
      <c r="M510" s="14" t="s">
        <v>104</v>
      </c>
      <c r="O510" s="86" t="str">
        <f>J510</f>
        <v xml:space="preserve">  </v>
      </c>
      <c r="P510" s="92"/>
    </row>
    <row r="511" spans="2:16" ht="15.75" hidden="1" x14ac:dyDescent="0.25">
      <c r="B511" s="74"/>
      <c r="C511" s="133"/>
      <c r="D511" s="133"/>
      <c r="E511" s="133"/>
      <c r="F511" s="133"/>
      <c r="H511" s="77"/>
      <c r="I511" s="14" t="s">
        <v>91</v>
      </c>
      <c r="J511" s="86"/>
      <c r="K511" s="86" t="str">
        <f>J510</f>
        <v xml:space="preserve">  </v>
      </c>
      <c r="M511" s="77"/>
      <c r="N511" s="14" t="s">
        <v>91</v>
      </c>
      <c r="O511" s="86"/>
      <c r="P511" s="92" t="str">
        <f>O510</f>
        <v xml:space="preserve">  </v>
      </c>
    </row>
    <row r="512" spans="2:16" ht="15.75" hidden="1" x14ac:dyDescent="0.25">
      <c r="B512" s="74"/>
      <c r="C512" s="133"/>
      <c r="D512" s="133"/>
      <c r="E512" s="133"/>
      <c r="F512" s="133"/>
      <c r="H512" s="77"/>
      <c r="J512" s="86"/>
      <c r="K512" s="86"/>
      <c r="M512" s="77"/>
      <c r="O512" s="86"/>
      <c r="P512" s="92"/>
    </row>
    <row r="513" spans="2:16" ht="15.75" hidden="1" x14ac:dyDescent="0.25">
      <c r="B513" s="74"/>
      <c r="C513" s="81"/>
      <c r="D513" s="81"/>
      <c r="E513" s="81"/>
      <c r="F513" s="81"/>
      <c r="H513" s="77"/>
      <c r="J513" s="86"/>
      <c r="K513" s="86"/>
      <c r="M513" s="77"/>
      <c r="O513" s="86"/>
      <c r="P513" s="92"/>
    </row>
    <row r="514" spans="2:16" ht="15.75" hidden="1" x14ac:dyDescent="0.25">
      <c r="B514" s="70" t="str">
        <f>B510</f>
        <v xml:space="preserve">  </v>
      </c>
      <c r="C514" s="14" t="s">
        <v>106</v>
      </c>
      <c r="E514" s="86" t="str">
        <f>IFERROR(VLOOKUP(B514,Calculations!$G$10:$W$448,17,FALSE),0)</f>
        <v xml:space="preserve">  </v>
      </c>
      <c r="F514" s="86"/>
      <c r="H514" s="133" t="s">
        <v>34</v>
      </c>
      <c r="I514" s="133"/>
      <c r="J514" s="133"/>
      <c r="K514" s="133"/>
      <c r="M514" s="14" t="s">
        <v>105</v>
      </c>
      <c r="O514" s="86" t="str">
        <f>E514</f>
        <v xml:space="preserve">  </v>
      </c>
      <c r="P514" s="92"/>
    </row>
    <row r="515" spans="2:16" ht="15.75" hidden="1" x14ac:dyDescent="0.25">
      <c r="B515" s="75"/>
      <c r="C515" s="82"/>
      <c r="D515" s="76" t="s">
        <v>31</v>
      </c>
      <c r="E515" s="89"/>
      <c r="F515" s="89" t="str">
        <f>E514</f>
        <v xml:space="preserve">  </v>
      </c>
      <c r="G515" s="76"/>
      <c r="H515" s="134"/>
      <c r="I515" s="134"/>
      <c r="J515" s="134"/>
      <c r="K515" s="134"/>
      <c r="L515" s="76"/>
      <c r="M515" s="82"/>
      <c r="N515" s="76" t="s">
        <v>31</v>
      </c>
      <c r="O515" s="89"/>
      <c r="P515" s="90" t="str">
        <f>O514</f>
        <v xml:space="preserve">  </v>
      </c>
    </row>
    <row r="516" spans="2:16" ht="15.75" hidden="1" x14ac:dyDescent="0.25">
      <c r="B516" s="60" t="str">
        <f>IFERROR(IF(EOMONTH(B514,1)&gt;Questionnaire!$I$9,"  ",EOMONTH(B514,1)),"  ")</f>
        <v xml:space="preserve">  </v>
      </c>
      <c r="C516" s="61" t="s">
        <v>32</v>
      </c>
      <c r="D516" s="61"/>
      <c r="E516" s="84">
        <f>IFERROR(-VLOOKUP(B516,Calculations!$G$10:$N$448,8,FALSE),0)</f>
        <v>0</v>
      </c>
      <c r="F516" s="84"/>
      <c r="G516" s="61"/>
      <c r="H516" s="61" t="s">
        <v>102</v>
      </c>
      <c r="I516" s="61"/>
      <c r="J516" s="84">
        <f>K518</f>
        <v>0</v>
      </c>
      <c r="K516" s="84"/>
      <c r="L516" s="61"/>
      <c r="M516" s="61" t="s">
        <v>102</v>
      </c>
      <c r="N516" s="68"/>
      <c r="O516" s="84">
        <f>J516</f>
        <v>0</v>
      </c>
      <c r="P516" s="91"/>
    </row>
    <row r="517" spans="2:16" ht="15.75" hidden="1" x14ac:dyDescent="0.25">
      <c r="B517" s="74"/>
      <c r="C517" s="14" t="s">
        <v>33</v>
      </c>
      <c r="E517" s="86" t="str">
        <f>IFERROR(VLOOKUP(B516,Calculations!$G$10:$M$448,7,FALSE),0)</f>
        <v xml:space="preserve">  </v>
      </c>
      <c r="F517" s="86"/>
      <c r="H517" s="14" t="s">
        <v>35</v>
      </c>
      <c r="J517" s="86" t="str">
        <f>K519</f>
        <v xml:space="preserve">  </v>
      </c>
      <c r="K517" s="86"/>
      <c r="M517" s="14" t="s">
        <v>94</v>
      </c>
      <c r="N517" s="73"/>
      <c r="O517" s="86" t="str">
        <f>J517</f>
        <v xml:space="preserve">  </v>
      </c>
      <c r="P517" s="92"/>
    </row>
    <row r="518" spans="2:16" ht="15.75" hidden="1" x14ac:dyDescent="0.25">
      <c r="B518" s="74"/>
      <c r="C518" s="73"/>
      <c r="D518" s="14" t="s">
        <v>31</v>
      </c>
      <c r="E518" s="86"/>
      <c r="F518" s="86">
        <f>IFERROR(E516+E517,0)</f>
        <v>0</v>
      </c>
      <c r="H518" s="73"/>
      <c r="I518" s="14" t="s">
        <v>32</v>
      </c>
      <c r="J518" s="86"/>
      <c r="K518" s="86">
        <f>E516</f>
        <v>0</v>
      </c>
      <c r="M518" s="72"/>
      <c r="N518" s="14" t="s">
        <v>31</v>
      </c>
      <c r="O518" s="86"/>
      <c r="P518" s="92">
        <f>F518</f>
        <v>0</v>
      </c>
    </row>
    <row r="519" spans="2:16" ht="15.75" hidden="1" x14ac:dyDescent="0.25">
      <c r="B519" s="74"/>
      <c r="C519" s="73"/>
      <c r="E519" s="86"/>
      <c r="F519" s="86"/>
      <c r="H519" s="73"/>
      <c r="I519" s="14" t="s">
        <v>33</v>
      </c>
      <c r="J519" s="86"/>
      <c r="K519" s="86" t="str">
        <f>E517</f>
        <v xml:space="preserve">  </v>
      </c>
      <c r="M519" s="72"/>
      <c r="N519" s="73"/>
      <c r="O519" s="86"/>
      <c r="P519" s="92"/>
    </row>
    <row r="520" spans="2:16" ht="15.75" hidden="1" x14ac:dyDescent="0.25">
      <c r="B520" s="74"/>
      <c r="C520" s="73"/>
      <c r="E520" s="86"/>
      <c r="F520" s="86"/>
      <c r="H520" s="73"/>
      <c r="J520" s="86"/>
      <c r="K520" s="86"/>
      <c r="M520" s="72"/>
      <c r="N520" s="73"/>
      <c r="O520" s="86"/>
      <c r="P520" s="92"/>
    </row>
    <row r="521" spans="2:16" ht="15.75" hidden="1" x14ac:dyDescent="0.25">
      <c r="B521" s="70" t="str">
        <f>B516</f>
        <v xml:space="preserve">  </v>
      </c>
      <c r="C521" s="133" t="s">
        <v>34</v>
      </c>
      <c r="D521" s="133"/>
      <c r="E521" s="133"/>
      <c r="F521" s="133"/>
      <c r="H521" s="14" t="s">
        <v>103</v>
      </c>
      <c r="J521" s="86" t="str">
        <f>IFERROR(VLOOKUP(B521,Calculations!$Z$10:$AB$448,3,FALSE),0)</f>
        <v xml:space="preserve">  </v>
      </c>
      <c r="K521" s="86"/>
      <c r="M521" s="14" t="s">
        <v>104</v>
      </c>
      <c r="O521" s="86" t="str">
        <f>J521</f>
        <v xml:space="preserve">  </v>
      </c>
      <c r="P521" s="92"/>
    </row>
    <row r="522" spans="2:16" ht="15.75" hidden="1" x14ac:dyDescent="0.25">
      <c r="B522" s="74"/>
      <c r="C522" s="133"/>
      <c r="D522" s="133"/>
      <c r="E522" s="133"/>
      <c r="F522" s="133"/>
      <c r="H522" s="77"/>
      <c r="I522" s="14" t="s">
        <v>91</v>
      </c>
      <c r="J522" s="86"/>
      <c r="K522" s="86" t="str">
        <f>J521</f>
        <v xml:space="preserve">  </v>
      </c>
      <c r="M522" s="77"/>
      <c r="N522" s="14" t="s">
        <v>91</v>
      </c>
      <c r="O522" s="86"/>
      <c r="P522" s="92" t="str">
        <f>O521</f>
        <v xml:space="preserve">  </v>
      </c>
    </row>
    <row r="523" spans="2:16" ht="15.75" hidden="1" x14ac:dyDescent="0.25">
      <c r="B523" s="74"/>
      <c r="C523" s="133"/>
      <c r="D523" s="133"/>
      <c r="E523" s="133"/>
      <c r="F523" s="133"/>
      <c r="H523" s="77"/>
      <c r="J523" s="86"/>
      <c r="K523" s="86"/>
      <c r="M523" s="77"/>
      <c r="O523" s="86"/>
      <c r="P523" s="92"/>
    </row>
    <row r="524" spans="2:16" ht="15.75" hidden="1" x14ac:dyDescent="0.25">
      <c r="B524" s="74"/>
      <c r="C524" s="81"/>
      <c r="D524" s="81"/>
      <c r="E524" s="81"/>
      <c r="F524" s="81"/>
      <c r="H524" s="77"/>
      <c r="J524" s="86"/>
      <c r="K524" s="86"/>
      <c r="M524" s="77"/>
      <c r="O524" s="86"/>
      <c r="P524" s="92"/>
    </row>
    <row r="525" spans="2:16" ht="15.75" hidden="1" x14ac:dyDescent="0.25">
      <c r="B525" s="70" t="str">
        <f>B521</f>
        <v xml:space="preserve">  </v>
      </c>
      <c r="C525" s="14" t="s">
        <v>106</v>
      </c>
      <c r="E525" s="86" t="str">
        <f>IFERROR(VLOOKUP(B525,Calculations!$G$10:$W$448,17,FALSE),0)</f>
        <v xml:space="preserve">  </v>
      </c>
      <c r="F525" s="86"/>
      <c r="H525" s="133" t="s">
        <v>34</v>
      </c>
      <c r="I525" s="133"/>
      <c r="J525" s="133"/>
      <c r="K525" s="133"/>
      <c r="M525" s="14" t="s">
        <v>105</v>
      </c>
      <c r="O525" s="86" t="str">
        <f>E525</f>
        <v xml:space="preserve">  </v>
      </c>
      <c r="P525" s="92"/>
    </row>
    <row r="526" spans="2:16" ht="15.75" hidden="1" x14ac:dyDescent="0.25">
      <c r="B526" s="75"/>
      <c r="C526" s="82"/>
      <c r="D526" s="76" t="s">
        <v>31</v>
      </c>
      <c r="E526" s="89"/>
      <c r="F526" s="89" t="str">
        <f>E525</f>
        <v xml:space="preserve">  </v>
      </c>
      <c r="G526" s="76"/>
      <c r="H526" s="134"/>
      <c r="I526" s="134"/>
      <c r="J526" s="134"/>
      <c r="K526" s="134"/>
      <c r="L526" s="76"/>
      <c r="M526" s="82"/>
      <c r="N526" s="76" t="s">
        <v>31</v>
      </c>
      <c r="O526" s="89"/>
      <c r="P526" s="90" t="str">
        <f>O525</f>
        <v xml:space="preserve">  </v>
      </c>
    </row>
    <row r="527" spans="2:16" ht="15.75" hidden="1" x14ac:dyDescent="0.25">
      <c r="B527" s="60" t="str">
        <f>IFERROR(IF(EOMONTH(B525,1)&gt;Questionnaire!$I$9,"  ",EOMONTH(B525,1)),"  ")</f>
        <v xml:space="preserve">  </v>
      </c>
      <c r="C527" s="61" t="s">
        <v>32</v>
      </c>
      <c r="D527" s="61"/>
      <c r="E527" s="84">
        <f>IFERROR(-VLOOKUP(B527,Calculations!$G$10:$N$448,8,FALSE),0)</f>
        <v>0</v>
      </c>
      <c r="F527" s="84"/>
      <c r="G527" s="61"/>
      <c r="H527" s="61" t="s">
        <v>102</v>
      </c>
      <c r="I527" s="61"/>
      <c r="J527" s="84">
        <f>K529</f>
        <v>0</v>
      </c>
      <c r="K527" s="84"/>
      <c r="L527" s="61"/>
      <c r="M527" s="61" t="s">
        <v>102</v>
      </c>
      <c r="N527" s="68"/>
      <c r="O527" s="84">
        <f>J527</f>
        <v>0</v>
      </c>
      <c r="P527" s="91"/>
    </row>
    <row r="528" spans="2:16" ht="15.75" hidden="1" x14ac:dyDescent="0.25">
      <c r="B528" s="74"/>
      <c r="C528" s="14" t="s">
        <v>33</v>
      </c>
      <c r="E528" s="86" t="str">
        <f>IFERROR(VLOOKUP(B527,Calculations!$G$10:$M$448,7,FALSE),0)</f>
        <v xml:space="preserve">  </v>
      </c>
      <c r="F528" s="86"/>
      <c r="H528" s="14" t="s">
        <v>35</v>
      </c>
      <c r="J528" s="86" t="str">
        <f>K530</f>
        <v xml:space="preserve">  </v>
      </c>
      <c r="K528" s="86"/>
      <c r="M528" s="14" t="s">
        <v>94</v>
      </c>
      <c r="N528" s="73"/>
      <c r="O528" s="86" t="str">
        <f>J528</f>
        <v xml:space="preserve">  </v>
      </c>
      <c r="P528" s="92"/>
    </row>
    <row r="529" spans="2:16" ht="15.75" hidden="1" x14ac:dyDescent="0.25">
      <c r="B529" s="74"/>
      <c r="C529" s="73"/>
      <c r="D529" s="14" t="s">
        <v>31</v>
      </c>
      <c r="E529" s="86"/>
      <c r="F529" s="86">
        <f>IFERROR(E527+E528,0)</f>
        <v>0</v>
      </c>
      <c r="H529" s="73"/>
      <c r="I529" s="14" t="s">
        <v>32</v>
      </c>
      <c r="J529" s="86"/>
      <c r="K529" s="86">
        <f>E527</f>
        <v>0</v>
      </c>
      <c r="M529" s="72"/>
      <c r="N529" s="14" t="s">
        <v>31</v>
      </c>
      <c r="O529" s="86"/>
      <c r="P529" s="92">
        <f>F529</f>
        <v>0</v>
      </c>
    </row>
    <row r="530" spans="2:16" ht="15.75" hidden="1" x14ac:dyDescent="0.25">
      <c r="B530" s="74"/>
      <c r="C530" s="73"/>
      <c r="E530" s="86"/>
      <c r="F530" s="86"/>
      <c r="H530" s="73"/>
      <c r="I530" s="14" t="s">
        <v>33</v>
      </c>
      <c r="J530" s="86"/>
      <c r="K530" s="86" t="str">
        <f>E528</f>
        <v xml:space="preserve">  </v>
      </c>
      <c r="M530" s="72"/>
      <c r="N530" s="73"/>
      <c r="O530" s="86"/>
      <c r="P530" s="92"/>
    </row>
    <row r="531" spans="2:16" ht="15.75" hidden="1" x14ac:dyDescent="0.25">
      <c r="B531" s="74"/>
      <c r="C531" s="73"/>
      <c r="E531" s="86"/>
      <c r="F531" s="86"/>
      <c r="H531" s="73"/>
      <c r="J531" s="86"/>
      <c r="K531" s="86"/>
      <c r="M531" s="72"/>
      <c r="N531" s="73"/>
      <c r="O531" s="86"/>
      <c r="P531" s="92"/>
    </row>
    <row r="532" spans="2:16" ht="15.75" hidden="1" x14ac:dyDescent="0.25">
      <c r="B532" s="70" t="str">
        <f>B527</f>
        <v xml:space="preserve">  </v>
      </c>
      <c r="C532" s="133" t="s">
        <v>34</v>
      </c>
      <c r="D532" s="133"/>
      <c r="E532" s="133"/>
      <c r="F532" s="133"/>
      <c r="H532" s="14" t="s">
        <v>103</v>
      </c>
      <c r="J532" s="86" t="str">
        <f>IFERROR(VLOOKUP(B532,Calculations!$Z$10:$AB$448,3,FALSE),0)</f>
        <v xml:space="preserve">  </v>
      </c>
      <c r="K532" s="86"/>
      <c r="M532" s="14" t="s">
        <v>104</v>
      </c>
      <c r="O532" s="86" t="str">
        <f>J532</f>
        <v xml:space="preserve">  </v>
      </c>
      <c r="P532" s="92"/>
    </row>
    <row r="533" spans="2:16" ht="15.75" hidden="1" x14ac:dyDescent="0.25">
      <c r="B533" s="74"/>
      <c r="C533" s="133"/>
      <c r="D533" s="133"/>
      <c r="E533" s="133"/>
      <c r="F533" s="133"/>
      <c r="H533" s="77"/>
      <c r="I533" s="14" t="s">
        <v>91</v>
      </c>
      <c r="J533" s="86"/>
      <c r="K533" s="86" t="str">
        <f>J532</f>
        <v xml:space="preserve">  </v>
      </c>
      <c r="M533" s="77"/>
      <c r="N533" s="14" t="s">
        <v>91</v>
      </c>
      <c r="O533" s="86"/>
      <c r="P533" s="92" t="str">
        <f>O532</f>
        <v xml:space="preserve">  </v>
      </c>
    </row>
    <row r="534" spans="2:16" ht="15.75" hidden="1" x14ac:dyDescent="0.25">
      <c r="B534" s="74"/>
      <c r="C534" s="133"/>
      <c r="D534" s="133"/>
      <c r="E534" s="133"/>
      <c r="F534" s="133"/>
      <c r="H534" s="77"/>
      <c r="J534" s="86"/>
      <c r="K534" s="86"/>
      <c r="M534" s="77"/>
      <c r="O534" s="86"/>
      <c r="P534" s="92"/>
    </row>
    <row r="535" spans="2:16" ht="15.75" hidden="1" x14ac:dyDescent="0.25">
      <c r="B535" s="74"/>
      <c r="C535" s="81"/>
      <c r="D535" s="81"/>
      <c r="E535" s="81"/>
      <c r="F535" s="81"/>
      <c r="H535" s="77"/>
      <c r="J535" s="86"/>
      <c r="K535" s="86"/>
      <c r="M535" s="77"/>
      <c r="O535" s="86"/>
      <c r="P535" s="92"/>
    </row>
    <row r="536" spans="2:16" ht="15.75" hidden="1" x14ac:dyDescent="0.25">
      <c r="B536" s="70" t="str">
        <f>B532</f>
        <v xml:space="preserve">  </v>
      </c>
      <c r="C536" s="14" t="s">
        <v>106</v>
      </c>
      <c r="E536" s="86" t="str">
        <f>IFERROR(VLOOKUP(B536,Calculations!$G$10:$W$448,17,FALSE),0)</f>
        <v xml:space="preserve">  </v>
      </c>
      <c r="F536" s="86"/>
      <c r="H536" s="133" t="s">
        <v>34</v>
      </c>
      <c r="I536" s="133"/>
      <c r="J536" s="133"/>
      <c r="K536" s="133"/>
      <c r="M536" s="14" t="s">
        <v>105</v>
      </c>
      <c r="O536" s="86" t="str">
        <f>E536</f>
        <v xml:space="preserve">  </v>
      </c>
      <c r="P536" s="92"/>
    </row>
    <row r="537" spans="2:16" ht="15.75" hidden="1" x14ac:dyDescent="0.25">
      <c r="B537" s="75"/>
      <c r="C537" s="82"/>
      <c r="D537" s="76" t="s">
        <v>31</v>
      </c>
      <c r="E537" s="89"/>
      <c r="F537" s="89" t="str">
        <f>E536</f>
        <v xml:space="preserve">  </v>
      </c>
      <c r="G537" s="76"/>
      <c r="H537" s="134"/>
      <c r="I537" s="134"/>
      <c r="J537" s="134"/>
      <c r="K537" s="134"/>
      <c r="L537" s="76"/>
      <c r="M537" s="82"/>
      <c r="N537" s="76" t="s">
        <v>31</v>
      </c>
      <c r="O537" s="89"/>
      <c r="P537" s="90" t="str">
        <f>O536</f>
        <v xml:space="preserve">  </v>
      </c>
    </row>
    <row r="538" spans="2:16" ht="15.75" hidden="1" x14ac:dyDescent="0.25">
      <c r="B538" s="60" t="str">
        <f>IFERROR(IF(EOMONTH(B536,1)&gt;Questionnaire!$I$9,"  ",EOMONTH(B536,1)),"  ")</f>
        <v xml:space="preserve">  </v>
      </c>
      <c r="C538" s="61" t="s">
        <v>32</v>
      </c>
      <c r="D538" s="61"/>
      <c r="E538" s="84">
        <f>IFERROR(-VLOOKUP(B538,Calculations!$G$10:$N$448,8,FALSE),0)</f>
        <v>0</v>
      </c>
      <c r="F538" s="84"/>
      <c r="G538" s="61"/>
      <c r="H538" s="61" t="s">
        <v>102</v>
      </c>
      <c r="I538" s="61"/>
      <c r="J538" s="84">
        <f>K540</f>
        <v>0</v>
      </c>
      <c r="K538" s="84"/>
      <c r="L538" s="61"/>
      <c r="M538" s="61" t="s">
        <v>102</v>
      </c>
      <c r="N538" s="68"/>
      <c r="O538" s="84">
        <f>J538</f>
        <v>0</v>
      </c>
      <c r="P538" s="91"/>
    </row>
    <row r="539" spans="2:16" ht="15.75" hidden="1" x14ac:dyDescent="0.25">
      <c r="B539" s="74"/>
      <c r="C539" s="14" t="s">
        <v>33</v>
      </c>
      <c r="E539" s="86" t="str">
        <f>IFERROR(VLOOKUP(B538,Calculations!$G$10:$M$448,7,FALSE),0)</f>
        <v xml:space="preserve">  </v>
      </c>
      <c r="F539" s="86"/>
      <c r="H539" s="14" t="s">
        <v>35</v>
      </c>
      <c r="J539" s="86" t="str">
        <f>K541</f>
        <v xml:space="preserve">  </v>
      </c>
      <c r="K539" s="86"/>
      <c r="M539" s="14" t="s">
        <v>94</v>
      </c>
      <c r="N539" s="73"/>
      <c r="O539" s="86" t="str">
        <f>J539</f>
        <v xml:space="preserve">  </v>
      </c>
      <c r="P539" s="92"/>
    </row>
    <row r="540" spans="2:16" ht="15.75" hidden="1" x14ac:dyDescent="0.25">
      <c r="B540" s="74"/>
      <c r="C540" s="73"/>
      <c r="D540" s="14" t="s">
        <v>31</v>
      </c>
      <c r="E540" s="86"/>
      <c r="F540" s="86">
        <f>IFERROR(E538+E539,0)</f>
        <v>0</v>
      </c>
      <c r="H540" s="73"/>
      <c r="I540" s="14" t="s">
        <v>32</v>
      </c>
      <c r="J540" s="86"/>
      <c r="K540" s="86">
        <f>E538</f>
        <v>0</v>
      </c>
      <c r="M540" s="72"/>
      <c r="N540" s="14" t="s">
        <v>31</v>
      </c>
      <c r="O540" s="86"/>
      <c r="P540" s="92">
        <f>F540</f>
        <v>0</v>
      </c>
    </row>
    <row r="541" spans="2:16" ht="15.75" hidden="1" x14ac:dyDescent="0.25">
      <c r="B541" s="74"/>
      <c r="C541" s="73"/>
      <c r="E541" s="86"/>
      <c r="F541" s="86"/>
      <c r="H541" s="73"/>
      <c r="I541" s="14" t="s">
        <v>33</v>
      </c>
      <c r="J541" s="86"/>
      <c r="K541" s="86" t="str">
        <f>E539</f>
        <v xml:space="preserve">  </v>
      </c>
      <c r="M541" s="72"/>
      <c r="N541" s="73"/>
      <c r="O541" s="86"/>
      <c r="P541" s="92"/>
    </row>
    <row r="542" spans="2:16" ht="15.75" hidden="1" x14ac:dyDescent="0.25">
      <c r="B542" s="74"/>
      <c r="C542" s="73"/>
      <c r="E542" s="86"/>
      <c r="F542" s="86"/>
      <c r="H542" s="73"/>
      <c r="J542" s="86"/>
      <c r="K542" s="86"/>
      <c r="M542" s="72"/>
      <c r="N542" s="73"/>
      <c r="O542" s="86"/>
      <c r="P542" s="92"/>
    </row>
    <row r="543" spans="2:16" ht="15.75" hidden="1" x14ac:dyDescent="0.25">
      <c r="B543" s="70" t="str">
        <f>B538</f>
        <v xml:space="preserve">  </v>
      </c>
      <c r="C543" s="133" t="s">
        <v>34</v>
      </c>
      <c r="D543" s="133"/>
      <c r="E543" s="133"/>
      <c r="F543" s="133"/>
      <c r="H543" s="14" t="s">
        <v>103</v>
      </c>
      <c r="J543" s="86" t="str">
        <f>IFERROR(VLOOKUP(B543,Calculations!$Z$10:$AB$448,3,FALSE),0)</f>
        <v xml:space="preserve">  </v>
      </c>
      <c r="K543" s="86"/>
      <c r="M543" s="14" t="s">
        <v>104</v>
      </c>
      <c r="O543" s="86" t="str">
        <f>J543</f>
        <v xml:space="preserve">  </v>
      </c>
      <c r="P543" s="92"/>
    </row>
    <row r="544" spans="2:16" ht="15.75" hidden="1" x14ac:dyDescent="0.25">
      <c r="B544" s="74"/>
      <c r="C544" s="133"/>
      <c r="D544" s="133"/>
      <c r="E544" s="133"/>
      <c r="F544" s="133"/>
      <c r="H544" s="77"/>
      <c r="I544" s="14" t="s">
        <v>91</v>
      </c>
      <c r="J544" s="86"/>
      <c r="K544" s="86" t="str">
        <f>J543</f>
        <v xml:space="preserve">  </v>
      </c>
      <c r="M544" s="77"/>
      <c r="N544" s="14" t="s">
        <v>91</v>
      </c>
      <c r="O544" s="86"/>
      <c r="P544" s="92" t="str">
        <f>O543</f>
        <v xml:space="preserve">  </v>
      </c>
    </row>
    <row r="545" spans="2:16" ht="15.75" hidden="1" x14ac:dyDescent="0.25">
      <c r="B545" s="74"/>
      <c r="C545" s="133"/>
      <c r="D545" s="133"/>
      <c r="E545" s="133"/>
      <c r="F545" s="133"/>
      <c r="H545" s="77"/>
      <c r="J545" s="86"/>
      <c r="K545" s="86"/>
      <c r="M545" s="77"/>
      <c r="O545" s="86"/>
      <c r="P545" s="92"/>
    </row>
    <row r="546" spans="2:16" ht="15.75" hidden="1" x14ac:dyDescent="0.25">
      <c r="B546" s="74"/>
      <c r="C546" s="81"/>
      <c r="D546" s="81"/>
      <c r="E546" s="81"/>
      <c r="F546" s="81"/>
      <c r="H546" s="77"/>
      <c r="J546" s="86"/>
      <c r="K546" s="86"/>
      <c r="M546" s="77"/>
      <c r="O546" s="86"/>
      <c r="P546" s="92"/>
    </row>
    <row r="547" spans="2:16" ht="15.75" hidden="1" x14ac:dyDescent="0.25">
      <c r="B547" s="70" t="str">
        <f>B543</f>
        <v xml:space="preserve">  </v>
      </c>
      <c r="C547" s="14" t="s">
        <v>106</v>
      </c>
      <c r="E547" s="86" t="str">
        <f>IFERROR(VLOOKUP(B547,Calculations!$G$10:$W$448,17,FALSE),0)</f>
        <v xml:space="preserve">  </v>
      </c>
      <c r="F547" s="86"/>
      <c r="H547" s="133" t="s">
        <v>34</v>
      </c>
      <c r="I547" s="133"/>
      <c r="J547" s="133"/>
      <c r="K547" s="133"/>
      <c r="M547" s="14" t="s">
        <v>105</v>
      </c>
      <c r="O547" s="86" t="str">
        <f>E547</f>
        <v xml:space="preserve">  </v>
      </c>
      <c r="P547" s="92"/>
    </row>
    <row r="548" spans="2:16" ht="15.75" hidden="1" x14ac:dyDescent="0.25">
      <c r="B548" s="75"/>
      <c r="C548" s="82"/>
      <c r="D548" s="76" t="s">
        <v>31</v>
      </c>
      <c r="E548" s="89"/>
      <c r="F548" s="89" t="str">
        <f>E547</f>
        <v xml:space="preserve">  </v>
      </c>
      <c r="G548" s="76"/>
      <c r="H548" s="134"/>
      <c r="I548" s="134"/>
      <c r="J548" s="134"/>
      <c r="K548" s="134"/>
      <c r="L548" s="76"/>
      <c r="M548" s="82"/>
      <c r="N548" s="76" t="s">
        <v>31</v>
      </c>
      <c r="O548" s="89"/>
      <c r="P548" s="90" t="str">
        <f>O547</f>
        <v xml:space="preserve">  </v>
      </c>
    </row>
    <row r="549" spans="2:16" ht="15.75" hidden="1" x14ac:dyDescent="0.25">
      <c r="B549" s="60" t="str">
        <f>IFERROR(IF(EOMONTH(B547,1)&gt;Questionnaire!$I$9,"  ",EOMONTH(B547,1)),"  ")</f>
        <v xml:space="preserve">  </v>
      </c>
      <c r="C549" s="61" t="s">
        <v>32</v>
      </c>
      <c r="D549" s="61"/>
      <c r="E549" s="84">
        <f>IFERROR(-VLOOKUP(B549,Calculations!$G$10:$N$448,8,FALSE),0)</f>
        <v>0</v>
      </c>
      <c r="F549" s="84"/>
      <c r="G549" s="61"/>
      <c r="H549" s="61" t="s">
        <v>102</v>
      </c>
      <c r="I549" s="61"/>
      <c r="J549" s="84">
        <f>K551</f>
        <v>0</v>
      </c>
      <c r="K549" s="84"/>
      <c r="L549" s="61"/>
      <c r="M549" s="61" t="s">
        <v>102</v>
      </c>
      <c r="N549" s="68"/>
      <c r="O549" s="84">
        <f>J549</f>
        <v>0</v>
      </c>
      <c r="P549" s="91"/>
    </row>
    <row r="550" spans="2:16" ht="15.75" hidden="1" x14ac:dyDescent="0.25">
      <c r="B550" s="74"/>
      <c r="C550" s="14" t="s">
        <v>33</v>
      </c>
      <c r="E550" s="86" t="str">
        <f>IFERROR(VLOOKUP(B549,Calculations!$G$10:$M$448,7,FALSE),0)</f>
        <v xml:space="preserve">  </v>
      </c>
      <c r="F550" s="86"/>
      <c r="H550" s="14" t="s">
        <v>35</v>
      </c>
      <c r="J550" s="86" t="str">
        <f>K552</f>
        <v xml:space="preserve">  </v>
      </c>
      <c r="K550" s="86"/>
      <c r="M550" s="14" t="s">
        <v>94</v>
      </c>
      <c r="N550" s="73"/>
      <c r="O550" s="86" t="str">
        <f>J550</f>
        <v xml:space="preserve">  </v>
      </c>
      <c r="P550" s="92"/>
    </row>
    <row r="551" spans="2:16" ht="15.75" hidden="1" x14ac:dyDescent="0.25">
      <c r="B551" s="74"/>
      <c r="C551" s="73"/>
      <c r="D551" s="14" t="s">
        <v>31</v>
      </c>
      <c r="E551" s="86"/>
      <c r="F551" s="86">
        <f>IFERROR(E549+E550,0)</f>
        <v>0</v>
      </c>
      <c r="H551" s="73"/>
      <c r="I551" s="14" t="s">
        <v>32</v>
      </c>
      <c r="J551" s="86"/>
      <c r="K551" s="86">
        <f>E549</f>
        <v>0</v>
      </c>
      <c r="M551" s="72"/>
      <c r="N551" s="14" t="s">
        <v>31</v>
      </c>
      <c r="O551" s="86"/>
      <c r="P551" s="92">
        <f>F551</f>
        <v>0</v>
      </c>
    </row>
    <row r="552" spans="2:16" ht="15.75" hidden="1" x14ac:dyDescent="0.25">
      <c r="B552" s="74"/>
      <c r="C552" s="73"/>
      <c r="E552" s="86"/>
      <c r="F552" s="86"/>
      <c r="H552" s="73"/>
      <c r="I552" s="14" t="s">
        <v>33</v>
      </c>
      <c r="J552" s="86"/>
      <c r="K552" s="86" t="str">
        <f>E550</f>
        <v xml:space="preserve">  </v>
      </c>
      <c r="M552" s="72"/>
      <c r="N552" s="73"/>
      <c r="O552" s="86"/>
      <c r="P552" s="92"/>
    </row>
    <row r="553" spans="2:16" ht="15.75" hidden="1" x14ac:dyDescent="0.25">
      <c r="B553" s="74"/>
      <c r="C553" s="73"/>
      <c r="E553" s="86"/>
      <c r="F553" s="86"/>
      <c r="H553" s="73"/>
      <c r="J553" s="86"/>
      <c r="K553" s="86"/>
      <c r="M553" s="72"/>
      <c r="N553" s="73"/>
      <c r="O553" s="86"/>
      <c r="P553" s="92"/>
    </row>
    <row r="554" spans="2:16" ht="15.75" hidden="1" x14ac:dyDescent="0.25">
      <c r="B554" s="70" t="str">
        <f>B549</f>
        <v xml:space="preserve">  </v>
      </c>
      <c r="C554" s="133" t="s">
        <v>34</v>
      </c>
      <c r="D554" s="133"/>
      <c r="E554" s="133"/>
      <c r="F554" s="133"/>
      <c r="H554" s="14" t="s">
        <v>103</v>
      </c>
      <c r="J554" s="86" t="str">
        <f>IFERROR(VLOOKUP(B554,Calculations!$Z$10:$AB$448,3,FALSE),0)</f>
        <v xml:space="preserve">  </v>
      </c>
      <c r="K554" s="86"/>
      <c r="M554" s="14" t="s">
        <v>104</v>
      </c>
      <c r="O554" s="86" t="str">
        <f>J554</f>
        <v xml:space="preserve">  </v>
      </c>
      <c r="P554" s="92"/>
    </row>
    <row r="555" spans="2:16" ht="15.75" hidden="1" x14ac:dyDescent="0.25">
      <c r="B555" s="74"/>
      <c r="C555" s="133"/>
      <c r="D555" s="133"/>
      <c r="E555" s="133"/>
      <c r="F555" s="133"/>
      <c r="H555" s="77"/>
      <c r="I555" s="14" t="s">
        <v>91</v>
      </c>
      <c r="J555" s="86"/>
      <c r="K555" s="86" t="str">
        <f>J554</f>
        <v xml:space="preserve">  </v>
      </c>
      <c r="M555" s="77"/>
      <c r="N555" s="14" t="s">
        <v>91</v>
      </c>
      <c r="O555" s="86"/>
      <c r="P555" s="92" t="str">
        <f>O554</f>
        <v xml:space="preserve">  </v>
      </c>
    </row>
    <row r="556" spans="2:16" ht="15.75" hidden="1" x14ac:dyDescent="0.25">
      <c r="B556" s="74"/>
      <c r="C556" s="133"/>
      <c r="D556" s="133"/>
      <c r="E556" s="133"/>
      <c r="F556" s="133"/>
      <c r="H556" s="77"/>
      <c r="J556" s="86"/>
      <c r="K556" s="86"/>
      <c r="M556" s="77"/>
      <c r="O556" s="86"/>
      <c r="P556" s="92"/>
    </row>
    <row r="557" spans="2:16" ht="15.75" hidden="1" x14ac:dyDescent="0.25">
      <c r="B557" s="74"/>
      <c r="C557" s="81"/>
      <c r="D557" s="81"/>
      <c r="E557" s="81"/>
      <c r="F557" s="81"/>
      <c r="H557" s="77"/>
      <c r="J557" s="86"/>
      <c r="K557" s="86"/>
      <c r="M557" s="77"/>
      <c r="O557" s="86"/>
      <c r="P557" s="92"/>
    </row>
    <row r="558" spans="2:16" ht="15.75" hidden="1" x14ac:dyDescent="0.25">
      <c r="B558" s="70" t="str">
        <f>B554</f>
        <v xml:space="preserve">  </v>
      </c>
      <c r="C558" s="14" t="s">
        <v>106</v>
      </c>
      <c r="E558" s="86" t="str">
        <f>IFERROR(VLOOKUP(B558,Calculations!$G$10:$W$448,17,FALSE),0)</f>
        <v xml:space="preserve">  </v>
      </c>
      <c r="F558" s="86"/>
      <c r="H558" s="133" t="s">
        <v>34</v>
      </c>
      <c r="I558" s="133"/>
      <c r="J558" s="133"/>
      <c r="K558" s="133"/>
      <c r="M558" s="14" t="s">
        <v>105</v>
      </c>
      <c r="O558" s="86" t="str">
        <f>E558</f>
        <v xml:space="preserve">  </v>
      </c>
      <c r="P558" s="92"/>
    </row>
    <row r="559" spans="2:16" ht="15.75" hidden="1" x14ac:dyDescent="0.25">
      <c r="B559" s="75"/>
      <c r="C559" s="82"/>
      <c r="D559" s="76" t="s">
        <v>31</v>
      </c>
      <c r="E559" s="89"/>
      <c r="F559" s="89" t="str">
        <f>E558</f>
        <v xml:space="preserve">  </v>
      </c>
      <c r="G559" s="76"/>
      <c r="H559" s="134"/>
      <c r="I559" s="134"/>
      <c r="J559" s="134"/>
      <c r="K559" s="134"/>
      <c r="L559" s="76"/>
      <c r="M559" s="82"/>
      <c r="N559" s="76" t="s">
        <v>31</v>
      </c>
      <c r="O559" s="89"/>
      <c r="P559" s="90" t="str">
        <f>O558</f>
        <v xml:space="preserve">  </v>
      </c>
    </row>
    <row r="560" spans="2:16" ht="15.75" hidden="1" x14ac:dyDescent="0.25">
      <c r="B560" s="60" t="str">
        <f>IFERROR(IF(EOMONTH(B558,1)&gt;Questionnaire!$I$9,"  ",EOMONTH(B558,1)),"  ")</f>
        <v xml:space="preserve">  </v>
      </c>
      <c r="C560" s="61" t="s">
        <v>32</v>
      </c>
      <c r="D560" s="61"/>
      <c r="E560" s="84">
        <f>IFERROR(-VLOOKUP(B560,Calculations!$G$10:$N$448,8,FALSE),0)</f>
        <v>0</v>
      </c>
      <c r="F560" s="84"/>
      <c r="G560" s="61"/>
      <c r="H560" s="61" t="s">
        <v>102</v>
      </c>
      <c r="I560" s="61"/>
      <c r="J560" s="84">
        <f>K562</f>
        <v>0</v>
      </c>
      <c r="K560" s="84"/>
      <c r="L560" s="61"/>
      <c r="M560" s="61" t="s">
        <v>102</v>
      </c>
      <c r="N560" s="68"/>
      <c r="O560" s="84">
        <f>J560</f>
        <v>0</v>
      </c>
      <c r="P560" s="91"/>
    </row>
    <row r="561" spans="2:16" ht="15.75" hidden="1" x14ac:dyDescent="0.25">
      <c r="B561" s="74"/>
      <c r="C561" s="14" t="s">
        <v>33</v>
      </c>
      <c r="E561" s="86" t="str">
        <f>IFERROR(VLOOKUP(B560,Calculations!$G$10:$M$448,7,FALSE),0)</f>
        <v xml:space="preserve">  </v>
      </c>
      <c r="F561" s="86"/>
      <c r="H561" s="14" t="s">
        <v>35</v>
      </c>
      <c r="J561" s="86" t="str">
        <f>K563</f>
        <v xml:space="preserve">  </v>
      </c>
      <c r="K561" s="86"/>
      <c r="M561" s="14" t="s">
        <v>94</v>
      </c>
      <c r="N561" s="73"/>
      <c r="O561" s="86" t="str">
        <f>J561</f>
        <v xml:space="preserve">  </v>
      </c>
      <c r="P561" s="92"/>
    </row>
    <row r="562" spans="2:16" ht="15.75" hidden="1" x14ac:dyDescent="0.25">
      <c r="B562" s="74"/>
      <c r="C562" s="73"/>
      <c r="D562" s="14" t="s">
        <v>31</v>
      </c>
      <c r="E562" s="86"/>
      <c r="F562" s="86">
        <f>IFERROR(E560+E561,0)</f>
        <v>0</v>
      </c>
      <c r="H562" s="73"/>
      <c r="I562" s="14" t="s">
        <v>32</v>
      </c>
      <c r="J562" s="86"/>
      <c r="K562" s="86">
        <f>E560</f>
        <v>0</v>
      </c>
      <c r="M562" s="72"/>
      <c r="N562" s="14" t="s">
        <v>31</v>
      </c>
      <c r="O562" s="86"/>
      <c r="P562" s="92">
        <f>F562</f>
        <v>0</v>
      </c>
    </row>
    <row r="563" spans="2:16" ht="15.75" hidden="1" x14ac:dyDescent="0.25">
      <c r="B563" s="74"/>
      <c r="C563" s="73"/>
      <c r="E563" s="86"/>
      <c r="F563" s="86"/>
      <c r="H563" s="73"/>
      <c r="I563" s="14" t="s">
        <v>33</v>
      </c>
      <c r="J563" s="86"/>
      <c r="K563" s="86" t="str">
        <f>E561</f>
        <v xml:space="preserve">  </v>
      </c>
      <c r="M563" s="72"/>
      <c r="N563" s="73"/>
      <c r="O563" s="86"/>
      <c r="P563" s="92"/>
    </row>
    <row r="564" spans="2:16" ht="15.75" hidden="1" x14ac:dyDescent="0.25">
      <c r="B564" s="74"/>
      <c r="C564" s="73"/>
      <c r="E564" s="86"/>
      <c r="F564" s="86"/>
      <c r="H564" s="73"/>
      <c r="J564" s="86"/>
      <c r="K564" s="86"/>
      <c r="M564" s="72"/>
      <c r="N564" s="73"/>
      <c r="O564" s="86"/>
      <c r="P564" s="92"/>
    </row>
    <row r="565" spans="2:16" ht="15.75" hidden="1" x14ac:dyDescent="0.25">
      <c r="B565" s="70" t="str">
        <f>B560</f>
        <v xml:space="preserve">  </v>
      </c>
      <c r="C565" s="133" t="s">
        <v>34</v>
      </c>
      <c r="D565" s="133"/>
      <c r="E565" s="133"/>
      <c r="F565" s="133"/>
      <c r="H565" s="14" t="s">
        <v>103</v>
      </c>
      <c r="J565" s="86" t="str">
        <f>IFERROR(VLOOKUP(B565,Calculations!$Z$10:$AB$448,3,FALSE),0)</f>
        <v xml:space="preserve">  </v>
      </c>
      <c r="K565" s="86"/>
      <c r="M565" s="14" t="s">
        <v>104</v>
      </c>
      <c r="O565" s="86" t="str">
        <f>J565</f>
        <v xml:space="preserve">  </v>
      </c>
      <c r="P565" s="92"/>
    </row>
    <row r="566" spans="2:16" ht="15.75" hidden="1" x14ac:dyDescent="0.25">
      <c r="B566" s="74"/>
      <c r="C566" s="133"/>
      <c r="D566" s="133"/>
      <c r="E566" s="133"/>
      <c r="F566" s="133"/>
      <c r="H566" s="77"/>
      <c r="I566" s="14" t="s">
        <v>91</v>
      </c>
      <c r="J566" s="86"/>
      <c r="K566" s="86" t="str">
        <f>J565</f>
        <v xml:space="preserve">  </v>
      </c>
      <c r="M566" s="77"/>
      <c r="N566" s="14" t="s">
        <v>91</v>
      </c>
      <c r="O566" s="86"/>
      <c r="P566" s="92" t="str">
        <f>O565</f>
        <v xml:space="preserve">  </v>
      </c>
    </row>
    <row r="567" spans="2:16" ht="15.75" hidden="1" x14ac:dyDescent="0.25">
      <c r="B567" s="74"/>
      <c r="C567" s="133"/>
      <c r="D567" s="133"/>
      <c r="E567" s="133"/>
      <c r="F567" s="133"/>
      <c r="H567" s="77"/>
      <c r="J567" s="86"/>
      <c r="K567" s="86"/>
      <c r="M567" s="77"/>
      <c r="O567" s="86"/>
      <c r="P567" s="92"/>
    </row>
    <row r="568" spans="2:16" ht="15.75" hidden="1" x14ac:dyDescent="0.25">
      <c r="B568" s="74"/>
      <c r="C568" s="81"/>
      <c r="D568" s="81"/>
      <c r="E568" s="81"/>
      <c r="F568" s="81"/>
      <c r="H568" s="77"/>
      <c r="J568" s="86"/>
      <c r="K568" s="86"/>
      <c r="M568" s="77"/>
      <c r="O568" s="86"/>
      <c r="P568" s="92"/>
    </row>
    <row r="569" spans="2:16" ht="15.75" hidden="1" x14ac:dyDescent="0.25">
      <c r="B569" s="70" t="str">
        <f>B565</f>
        <v xml:space="preserve">  </v>
      </c>
      <c r="C569" s="14" t="s">
        <v>106</v>
      </c>
      <c r="E569" s="86" t="str">
        <f>IFERROR(VLOOKUP(B569,Calculations!$G$10:$W$448,17,FALSE),0)</f>
        <v xml:space="preserve">  </v>
      </c>
      <c r="F569" s="86"/>
      <c r="H569" s="133" t="s">
        <v>34</v>
      </c>
      <c r="I569" s="133"/>
      <c r="J569" s="133"/>
      <c r="K569" s="133"/>
      <c r="M569" s="14" t="s">
        <v>105</v>
      </c>
      <c r="O569" s="86" t="str">
        <f>E569</f>
        <v xml:space="preserve">  </v>
      </c>
      <c r="P569" s="92"/>
    </row>
    <row r="570" spans="2:16" ht="15.75" hidden="1" x14ac:dyDescent="0.25">
      <c r="B570" s="75"/>
      <c r="C570" s="82"/>
      <c r="D570" s="76" t="s">
        <v>31</v>
      </c>
      <c r="E570" s="89"/>
      <c r="F570" s="89" t="str">
        <f>E569</f>
        <v xml:space="preserve">  </v>
      </c>
      <c r="G570" s="76"/>
      <c r="H570" s="134"/>
      <c r="I570" s="134"/>
      <c r="J570" s="134"/>
      <c r="K570" s="134"/>
      <c r="L570" s="76"/>
      <c r="M570" s="82"/>
      <c r="N570" s="76" t="s">
        <v>31</v>
      </c>
      <c r="O570" s="89"/>
      <c r="P570" s="90" t="str">
        <f>O569</f>
        <v xml:space="preserve">  </v>
      </c>
    </row>
    <row r="571" spans="2:16" ht="15.75" hidden="1" x14ac:dyDescent="0.25">
      <c r="B571" s="60" t="str">
        <f>IFERROR(IF(EOMONTH(B569,1)&gt;Questionnaire!$I$9,"  ",EOMONTH(B569,1)),"  ")</f>
        <v xml:space="preserve">  </v>
      </c>
      <c r="C571" s="61" t="s">
        <v>32</v>
      </c>
      <c r="D571" s="61"/>
      <c r="E571" s="84">
        <f>IFERROR(-VLOOKUP(B571,Calculations!$G$10:$N$448,8,FALSE),0)</f>
        <v>0</v>
      </c>
      <c r="F571" s="84"/>
      <c r="G571" s="61"/>
      <c r="H571" s="61" t="s">
        <v>102</v>
      </c>
      <c r="I571" s="61"/>
      <c r="J571" s="84">
        <f>K573</f>
        <v>0</v>
      </c>
      <c r="K571" s="84"/>
      <c r="L571" s="61"/>
      <c r="M571" s="61" t="s">
        <v>102</v>
      </c>
      <c r="N571" s="68"/>
      <c r="O571" s="84">
        <f>J571</f>
        <v>0</v>
      </c>
      <c r="P571" s="91"/>
    </row>
    <row r="572" spans="2:16" ht="15.75" hidden="1" x14ac:dyDescent="0.25">
      <c r="B572" s="74"/>
      <c r="C572" s="14" t="s">
        <v>33</v>
      </c>
      <c r="E572" s="86" t="str">
        <f>IFERROR(VLOOKUP(B571,Calculations!$G$10:$M$448,7,FALSE),0)</f>
        <v xml:space="preserve">  </v>
      </c>
      <c r="F572" s="86"/>
      <c r="H572" s="14" t="s">
        <v>35</v>
      </c>
      <c r="J572" s="86" t="str">
        <f>K574</f>
        <v xml:space="preserve">  </v>
      </c>
      <c r="K572" s="86"/>
      <c r="M572" s="14" t="s">
        <v>94</v>
      </c>
      <c r="N572" s="73"/>
      <c r="O572" s="86" t="str">
        <f>J572</f>
        <v xml:space="preserve">  </v>
      </c>
      <c r="P572" s="92"/>
    </row>
    <row r="573" spans="2:16" ht="15.75" hidden="1" x14ac:dyDescent="0.25">
      <c r="B573" s="74"/>
      <c r="C573" s="73"/>
      <c r="D573" s="14" t="s">
        <v>31</v>
      </c>
      <c r="E573" s="86"/>
      <c r="F573" s="86">
        <f>IFERROR(E571+E572,0)</f>
        <v>0</v>
      </c>
      <c r="H573" s="73"/>
      <c r="I573" s="14" t="s">
        <v>32</v>
      </c>
      <c r="J573" s="86"/>
      <c r="K573" s="86">
        <f>E571</f>
        <v>0</v>
      </c>
      <c r="M573" s="72"/>
      <c r="N573" s="14" t="s">
        <v>31</v>
      </c>
      <c r="O573" s="86"/>
      <c r="P573" s="92">
        <f>F573</f>
        <v>0</v>
      </c>
    </row>
    <row r="574" spans="2:16" ht="15.75" hidden="1" x14ac:dyDescent="0.25">
      <c r="B574" s="74"/>
      <c r="C574" s="73"/>
      <c r="E574" s="86"/>
      <c r="F574" s="86"/>
      <c r="H574" s="73"/>
      <c r="I574" s="14" t="s">
        <v>33</v>
      </c>
      <c r="J574" s="86"/>
      <c r="K574" s="86" t="str">
        <f>E572</f>
        <v xml:space="preserve">  </v>
      </c>
      <c r="M574" s="72"/>
      <c r="N574" s="73"/>
      <c r="O574" s="86"/>
      <c r="P574" s="92"/>
    </row>
    <row r="575" spans="2:16" ht="15.75" hidden="1" x14ac:dyDescent="0.25">
      <c r="B575" s="74"/>
      <c r="C575" s="73"/>
      <c r="E575" s="86"/>
      <c r="F575" s="86"/>
      <c r="H575" s="73"/>
      <c r="J575" s="86"/>
      <c r="K575" s="86"/>
      <c r="M575" s="72"/>
      <c r="N575" s="73"/>
      <c r="O575" s="86"/>
      <c r="P575" s="92"/>
    </row>
    <row r="576" spans="2:16" ht="15.75" hidden="1" x14ac:dyDescent="0.25">
      <c r="B576" s="70" t="str">
        <f>B571</f>
        <v xml:space="preserve">  </v>
      </c>
      <c r="C576" s="133" t="s">
        <v>34</v>
      </c>
      <c r="D576" s="133"/>
      <c r="E576" s="133"/>
      <c r="F576" s="133"/>
      <c r="H576" s="14" t="s">
        <v>103</v>
      </c>
      <c r="J576" s="86" t="str">
        <f>IFERROR(VLOOKUP(B576,Calculations!$Z$10:$AB$448,3,FALSE),0)</f>
        <v xml:space="preserve">  </v>
      </c>
      <c r="K576" s="86"/>
      <c r="M576" s="14" t="s">
        <v>104</v>
      </c>
      <c r="O576" s="86" t="str">
        <f>J576</f>
        <v xml:space="preserve">  </v>
      </c>
      <c r="P576" s="92"/>
    </row>
    <row r="577" spans="2:16" ht="15.75" hidden="1" x14ac:dyDescent="0.25">
      <c r="B577" s="74"/>
      <c r="C577" s="133"/>
      <c r="D577" s="133"/>
      <c r="E577" s="133"/>
      <c r="F577" s="133"/>
      <c r="H577" s="77"/>
      <c r="I577" s="14" t="s">
        <v>91</v>
      </c>
      <c r="J577" s="86"/>
      <c r="K577" s="86" t="str">
        <f>J576</f>
        <v xml:space="preserve">  </v>
      </c>
      <c r="M577" s="77"/>
      <c r="N577" s="14" t="s">
        <v>91</v>
      </c>
      <c r="O577" s="86"/>
      <c r="P577" s="92" t="str">
        <f>O576</f>
        <v xml:space="preserve">  </v>
      </c>
    </row>
    <row r="578" spans="2:16" ht="15.75" hidden="1" x14ac:dyDescent="0.25">
      <c r="B578" s="74"/>
      <c r="C578" s="133"/>
      <c r="D578" s="133"/>
      <c r="E578" s="133"/>
      <c r="F578" s="133"/>
      <c r="H578" s="77"/>
      <c r="J578" s="86"/>
      <c r="K578" s="86"/>
      <c r="M578" s="77"/>
      <c r="O578" s="86"/>
      <c r="P578" s="92"/>
    </row>
    <row r="579" spans="2:16" ht="15.75" hidden="1" x14ac:dyDescent="0.25">
      <c r="B579" s="74"/>
      <c r="C579" s="81"/>
      <c r="D579" s="81"/>
      <c r="E579" s="81"/>
      <c r="F579" s="81"/>
      <c r="H579" s="77"/>
      <c r="J579" s="86"/>
      <c r="K579" s="86"/>
      <c r="M579" s="77"/>
      <c r="O579" s="86"/>
      <c r="P579" s="92"/>
    </row>
    <row r="580" spans="2:16" ht="15.75" hidden="1" x14ac:dyDescent="0.25">
      <c r="B580" s="70" t="str">
        <f>B576</f>
        <v xml:space="preserve">  </v>
      </c>
      <c r="C580" s="14" t="s">
        <v>106</v>
      </c>
      <c r="E580" s="86" t="str">
        <f>IFERROR(VLOOKUP(B580,Calculations!$G$10:$W$448,17,FALSE),0)</f>
        <v xml:space="preserve">  </v>
      </c>
      <c r="F580" s="86"/>
      <c r="H580" s="133" t="s">
        <v>34</v>
      </c>
      <c r="I580" s="133"/>
      <c r="J580" s="133"/>
      <c r="K580" s="133"/>
      <c r="M580" s="14" t="s">
        <v>105</v>
      </c>
      <c r="O580" s="86" t="str">
        <f>E580</f>
        <v xml:space="preserve">  </v>
      </c>
      <c r="P580" s="92"/>
    </row>
    <row r="581" spans="2:16" ht="15.75" hidden="1" x14ac:dyDescent="0.25">
      <c r="B581" s="75"/>
      <c r="C581" s="82"/>
      <c r="D581" s="76" t="s">
        <v>31</v>
      </c>
      <c r="E581" s="89"/>
      <c r="F581" s="89" t="str">
        <f>E580</f>
        <v xml:space="preserve">  </v>
      </c>
      <c r="G581" s="76"/>
      <c r="H581" s="134"/>
      <c r="I581" s="134"/>
      <c r="J581" s="134"/>
      <c r="K581" s="134"/>
      <c r="L581" s="76"/>
      <c r="M581" s="82"/>
      <c r="N581" s="76" t="s">
        <v>31</v>
      </c>
      <c r="O581" s="89"/>
      <c r="P581" s="90" t="str">
        <f>O580</f>
        <v xml:space="preserve">  </v>
      </c>
    </row>
    <row r="582" spans="2:16" ht="15.75" hidden="1" x14ac:dyDescent="0.25">
      <c r="B582" s="60" t="str">
        <f>IFERROR(IF(EOMONTH(B580,1)&gt;Questionnaire!$I$9,"  ",EOMONTH(B580,1)),"  ")</f>
        <v xml:space="preserve">  </v>
      </c>
      <c r="C582" s="61" t="s">
        <v>32</v>
      </c>
      <c r="D582" s="61"/>
      <c r="E582" s="84">
        <f>IFERROR(-VLOOKUP(B582,Calculations!$G$10:$N$448,8,FALSE),0)</f>
        <v>0</v>
      </c>
      <c r="F582" s="84"/>
      <c r="G582" s="61"/>
      <c r="H582" s="61" t="s">
        <v>102</v>
      </c>
      <c r="I582" s="61"/>
      <c r="J582" s="84">
        <f>K584</f>
        <v>0</v>
      </c>
      <c r="K582" s="84"/>
      <c r="L582" s="61"/>
      <c r="M582" s="61" t="s">
        <v>102</v>
      </c>
      <c r="N582" s="68"/>
      <c r="O582" s="84">
        <f>J582</f>
        <v>0</v>
      </c>
      <c r="P582" s="91"/>
    </row>
    <row r="583" spans="2:16" ht="15.75" hidden="1" x14ac:dyDescent="0.25">
      <c r="B583" s="74"/>
      <c r="C583" s="14" t="s">
        <v>33</v>
      </c>
      <c r="E583" s="86" t="str">
        <f>IFERROR(VLOOKUP(B582,Calculations!$G$10:$M$448,7,FALSE),0)</f>
        <v xml:space="preserve">  </v>
      </c>
      <c r="F583" s="86"/>
      <c r="H583" s="14" t="s">
        <v>35</v>
      </c>
      <c r="J583" s="86" t="str">
        <f>K585</f>
        <v xml:space="preserve">  </v>
      </c>
      <c r="K583" s="86"/>
      <c r="M583" s="14" t="s">
        <v>94</v>
      </c>
      <c r="N583" s="73"/>
      <c r="O583" s="86" t="str">
        <f>J583</f>
        <v xml:space="preserve">  </v>
      </c>
      <c r="P583" s="92"/>
    </row>
    <row r="584" spans="2:16" ht="15.75" hidden="1" x14ac:dyDescent="0.25">
      <c r="B584" s="74"/>
      <c r="C584" s="73"/>
      <c r="D584" s="14" t="s">
        <v>31</v>
      </c>
      <c r="E584" s="86"/>
      <c r="F584" s="86">
        <f>IFERROR(E582+E583,0)</f>
        <v>0</v>
      </c>
      <c r="H584" s="73"/>
      <c r="I584" s="14" t="s">
        <v>32</v>
      </c>
      <c r="J584" s="86"/>
      <c r="K584" s="86">
        <f>E582</f>
        <v>0</v>
      </c>
      <c r="M584" s="72"/>
      <c r="N584" s="14" t="s">
        <v>31</v>
      </c>
      <c r="O584" s="86"/>
      <c r="P584" s="92">
        <f>F584</f>
        <v>0</v>
      </c>
    </row>
    <row r="585" spans="2:16" ht="15.75" hidden="1" x14ac:dyDescent="0.25">
      <c r="B585" s="74"/>
      <c r="C585" s="73"/>
      <c r="E585" s="86"/>
      <c r="F585" s="86"/>
      <c r="H585" s="73"/>
      <c r="I585" s="14" t="s">
        <v>33</v>
      </c>
      <c r="J585" s="86"/>
      <c r="K585" s="86" t="str">
        <f>E583</f>
        <v xml:space="preserve">  </v>
      </c>
      <c r="M585" s="72"/>
      <c r="N585" s="73"/>
      <c r="O585" s="86"/>
      <c r="P585" s="92"/>
    </row>
    <row r="586" spans="2:16" ht="15.75" hidden="1" x14ac:dyDescent="0.25">
      <c r="B586" s="74"/>
      <c r="C586" s="73"/>
      <c r="E586" s="86"/>
      <c r="F586" s="86"/>
      <c r="H586" s="73"/>
      <c r="J586" s="86"/>
      <c r="K586" s="86"/>
      <c r="M586" s="72"/>
      <c r="N586" s="73"/>
      <c r="O586" s="86"/>
      <c r="P586" s="92"/>
    </row>
    <row r="587" spans="2:16" ht="15.75" hidden="1" x14ac:dyDescent="0.25">
      <c r="B587" s="70" t="str">
        <f>B582</f>
        <v xml:space="preserve">  </v>
      </c>
      <c r="C587" s="133" t="s">
        <v>34</v>
      </c>
      <c r="D587" s="133"/>
      <c r="E587" s="133"/>
      <c r="F587" s="133"/>
      <c r="H587" s="14" t="s">
        <v>103</v>
      </c>
      <c r="J587" s="86">
        <f>IFERROR(VLOOKUP(B596,Calculations!$Z$10:$AB$448,3,FALSE),0)</f>
        <v>0</v>
      </c>
      <c r="K587" s="86"/>
      <c r="M587" s="14" t="s">
        <v>104</v>
      </c>
      <c r="O587" s="86">
        <f>J596</f>
        <v>0</v>
      </c>
      <c r="P587" s="92"/>
    </row>
    <row r="588" spans="2:16" ht="15.75" hidden="1" x14ac:dyDescent="0.25">
      <c r="B588" s="74"/>
      <c r="C588" s="133"/>
      <c r="D588" s="133"/>
      <c r="E588" s="133"/>
      <c r="F588" s="133"/>
      <c r="H588" s="77"/>
      <c r="I588" s="14" t="s">
        <v>91</v>
      </c>
      <c r="J588" s="86"/>
      <c r="K588" s="86">
        <f>J596</f>
        <v>0</v>
      </c>
      <c r="M588" s="77"/>
      <c r="N588" s="14" t="s">
        <v>91</v>
      </c>
      <c r="O588" s="86"/>
      <c r="P588" s="92">
        <f>O596</f>
        <v>0</v>
      </c>
    </row>
    <row r="589" spans="2:16" ht="15.75" hidden="1" x14ac:dyDescent="0.25">
      <c r="B589" s="74"/>
      <c r="C589" s="133"/>
      <c r="D589" s="133"/>
      <c r="E589" s="133"/>
      <c r="F589" s="133"/>
      <c r="H589" s="77"/>
      <c r="J589" s="86"/>
      <c r="K589" s="86"/>
      <c r="M589" s="77"/>
      <c r="O589" s="86"/>
      <c r="P589" s="92"/>
    </row>
    <row r="590" spans="2:16" ht="15.75" hidden="1" x14ac:dyDescent="0.25">
      <c r="B590" s="74"/>
      <c r="C590" s="81"/>
      <c r="D590" s="81"/>
      <c r="E590" s="81"/>
      <c r="F590" s="81"/>
      <c r="H590" s="77"/>
      <c r="J590" s="86"/>
      <c r="K590" s="86"/>
      <c r="M590" s="77"/>
      <c r="O590" s="86"/>
      <c r="P590" s="92"/>
    </row>
    <row r="591" spans="2:16" ht="15.75" hidden="1" x14ac:dyDescent="0.25">
      <c r="B591" s="70">
        <f>B596</f>
        <v>0</v>
      </c>
      <c r="C591" s="14" t="s">
        <v>106</v>
      </c>
      <c r="E591" s="86">
        <f>IFERROR(VLOOKUP(B591,Calculations!$G$10:$W$448,17,FALSE),0)</f>
        <v>0</v>
      </c>
      <c r="F591" s="86"/>
      <c r="H591" s="133" t="s">
        <v>34</v>
      </c>
      <c r="I591" s="133"/>
      <c r="J591" s="133"/>
      <c r="K591" s="133"/>
      <c r="M591" s="14" t="s">
        <v>105</v>
      </c>
      <c r="O591" s="86">
        <f>E591</f>
        <v>0</v>
      </c>
      <c r="P591" s="92"/>
    </row>
    <row r="592" spans="2:16" ht="15.75" hidden="1" x14ac:dyDescent="0.25">
      <c r="B592" s="75"/>
      <c r="C592" s="82"/>
      <c r="D592" s="76" t="s">
        <v>31</v>
      </c>
      <c r="E592" s="89"/>
      <c r="F592" s="89">
        <f>E591</f>
        <v>0</v>
      </c>
      <c r="G592" s="76"/>
      <c r="H592" s="134"/>
      <c r="I592" s="134"/>
      <c r="J592" s="134"/>
      <c r="K592" s="134"/>
      <c r="L592" s="76"/>
      <c r="M592" s="82"/>
      <c r="N592" s="76" t="s">
        <v>31</v>
      </c>
      <c r="O592" s="89"/>
      <c r="P592" s="90">
        <f>O591</f>
        <v>0</v>
      </c>
    </row>
    <row r="593" spans="2:16" ht="15.75" hidden="1" x14ac:dyDescent="0.25">
      <c r="B593" s="60" t="str">
        <f>IFERROR(IF(EOMONTH(B591,1)&gt;Questionnaire!$I$9,"  ",EOMONTH(B591,1)),"  ")</f>
        <v xml:space="preserve">  </v>
      </c>
      <c r="C593" s="61" t="s">
        <v>32</v>
      </c>
      <c r="D593" s="61"/>
      <c r="E593" s="84">
        <f>IFERROR(-VLOOKUP(B593,Calculations!$G$10:$N$448,8,FALSE),0)</f>
        <v>0</v>
      </c>
      <c r="F593" s="84"/>
      <c r="G593" s="61"/>
      <c r="H593" s="61" t="s">
        <v>102</v>
      </c>
      <c r="I593" s="61"/>
      <c r="J593" s="84">
        <f>K595</f>
        <v>0</v>
      </c>
      <c r="K593" s="84"/>
      <c r="L593" s="61"/>
      <c r="M593" s="61" t="s">
        <v>102</v>
      </c>
      <c r="N593" s="68"/>
      <c r="O593" s="84">
        <f>J593</f>
        <v>0</v>
      </c>
      <c r="P593" s="91"/>
    </row>
    <row r="594" spans="2:16" ht="15.75" hidden="1" x14ac:dyDescent="0.25">
      <c r="B594" s="74"/>
      <c r="C594" s="14" t="s">
        <v>33</v>
      </c>
      <c r="E594" s="86" t="str">
        <f>IFERROR(VLOOKUP(B593,Calculations!$G$10:$M$448,7,FALSE),0)</f>
        <v xml:space="preserve">  </v>
      </c>
      <c r="F594" s="86"/>
      <c r="H594" s="14" t="s">
        <v>35</v>
      </c>
      <c r="J594" s="86" t="str">
        <f>K596</f>
        <v xml:space="preserve">  </v>
      </c>
      <c r="K594" s="86"/>
      <c r="M594" s="14" t="s">
        <v>94</v>
      </c>
      <c r="N594" s="73"/>
      <c r="O594" s="86" t="str">
        <f>J594</f>
        <v xml:space="preserve">  </v>
      </c>
      <c r="P594" s="92"/>
    </row>
    <row r="595" spans="2:16" ht="15.75" hidden="1" x14ac:dyDescent="0.25">
      <c r="B595" s="74"/>
      <c r="C595" s="73"/>
      <c r="D595" s="14" t="s">
        <v>31</v>
      </c>
      <c r="E595" s="86"/>
      <c r="F595" s="86">
        <f>IFERROR(E593+E594,0)</f>
        <v>0</v>
      </c>
      <c r="H595" s="73"/>
      <c r="I595" s="14" t="s">
        <v>32</v>
      </c>
      <c r="J595" s="86"/>
      <c r="K595" s="86">
        <f>E593</f>
        <v>0</v>
      </c>
      <c r="M595" s="72"/>
      <c r="N595" s="14" t="s">
        <v>31</v>
      </c>
      <c r="O595" s="86"/>
      <c r="P595" s="92">
        <f>F595</f>
        <v>0</v>
      </c>
    </row>
    <row r="596" spans="2:16" ht="15.75" hidden="1" x14ac:dyDescent="0.25">
      <c r="B596" s="74"/>
      <c r="C596" s="73"/>
      <c r="E596" s="86"/>
      <c r="F596" s="86"/>
      <c r="H596" s="73"/>
      <c r="I596" s="14" t="s">
        <v>33</v>
      </c>
      <c r="J596" s="86"/>
      <c r="K596" s="86" t="str">
        <f>E594</f>
        <v xml:space="preserve">  </v>
      </c>
      <c r="M596" s="72"/>
      <c r="N596" s="73"/>
      <c r="O596" s="86"/>
      <c r="P596" s="92"/>
    </row>
    <row r="597" spans="2:16" ht="15.75" hidden="1" x14ac:dyDescent="0.25">
      <c r="B597" s="74"/>
      <c r="C597" s="73"/>
      <c r="E597" s="86"/>
      <c r="F597" s="86"/>
      <c r="H597" s="73"/>
      <c r="J597" s="86"/>
      <c r="K597" s="86"/>
      <c r="M597" s="72"/>
      <c r="N597" s="73"/>
      <c r="O597" s="86"/>
      <c r="P597" s="92"/>
    </row>
    <row r="598" spans="2:16" ht="15.75" hidden="1" x14ac:dyDescent="0.25">
      <c r="B598" s="70" t="str">
        <f>B593</f>
        <v xml:space="preserve">  </v>
      </c>
      <c r="C598" s="133" t="s">
        <v>34</v>
      </c>
      <c r="D598" s="133"/>
      <c r="E598" s="133"/>
      <c r="F598" s="133"/>
      <c r="H598" s="14" t="s">
        <v>103</v>
      </c>
      <c r="J598" s="86" t="str">
        <f>IFERROR(VLOOKUP(B598,Calculations!$Z$10:$AB$448,3,FALSE),0)</f>
        <v xml:space="preserve">  </v>
      </c>
      <c r="K598" s="86"/>
      <c r="M598" s="14" t="s">
        <v>104</v>
      </c>
      <c r="O598" s="86" t="str">
        <f>J598</f>
        <v xml:space="preserve">  </v>
      </c>
      <c r="P598" s="92"/>
    </row>
    <row r="599" spans="2:16" ht="15.75" hidden="1" x14ac:dyDescent="0.25">
      <c r="B599" s="74"/>
      <c r="C599" s="133"/>
      <c r="D599" s="133"/>
      <c r="E599" s="133"/>
      <c r="F599" s="133"/>
      <c r="H599" s="77"/>
      <c r="I599" s="14" t="s">
        <v>91</v>
      </c>
      <c r="J599" s="86"/>
      <c r="K599" s="86" t="str">
        <f>J598</f>
        <v xml:space="preserve">  </v>
      </c>
      <c r="M599" s="77"/>
      <c r="N599" s="14" t="s">
        <v>91</v>
      </c>
      <c r="O599" s="86"/>
      <c r="P599" s="92" t="str">
        <f>O598</f>
        <v xml:space="preserve">  </v>
      </c>
    </row>
    <row r="600" spans="2:16" ht="15.75" hidden="1" x14ac:dyDescent="0.25">
      <c r="B600" s="74"/>
      <c r="C600" s="133"/>
      <c r="D600" s="133"/>
      <c r="E600" s="133"/>
      <c r="F600" s="133"/>
      <c r="H600" s="77"/>
      <c r="J600" s="86"/>
      <c r="K600" s="86"/>
      <c r="M600" s="77"/>
      <c r="O600" s="86"/>
      <c r="P600" s="92"/>
    </row>
    <row r="601" spans="2:16" ht="15.75" hidden="1" x14ac:dyDescent="0.25">
      <c r="B601" s="74"/>
      <c r="C601" s="81"/>
      <c r="D601" s="81"/>
      <c r="E601" s="81"/>
      <c r="F601" s="81"/>
      <c r="H601" s="77"/>
      <c r="J601" s="86"/>
      <c r="K601" s="86"/>
      <c r="M601" s="77"/>
      <c r="O601" s="86"/>
      <c r="P601" s="92"/>
    </row>
    <row r="602" spans="2:16" ht="15.75" hidden="1" x14ac:dyDescent="0.25">
      <c r="B602" s="70" t="str">
        <f>B598</f>
        <v xml:space="preserve">  </v>
      </c>
      <c r="C602" s="14" t="s">
        <v>106</v>
      </c>
      <c r="E602" s="86" t="str">
        <f>IFERROR(VLOOKUP(B602,Calculations!$G$10:$W$448,17,FALSE),0)</f>
        <v xml:space="preserve">  </v>
      </c>
      <c r="F602" s="86"/>
      <c r="H602" s="133" t="s">
        <v>34</v>
      </c>
      <c r="I602" s="133"/>
      <c r="J602" s="133"/>
      <c r="K602" s="133"/>
      <c r="M602" s="14" t="s">
        <v>105</v>
      </c>
      <c r="O602" s="86" t="str">
        <f>E602</f>
        <v xml:space="preserve">  </v>
      </c>
      <c r="P602" s="92"/>
    </row>
    <row r="603" spans="2:16" ht="15.75" hidden="1" x14ac:dyDescent="0.25">
      <c r="B603" s="75"/>
      <c r="C603" s="82"/>
      <c r="D603" s="76" t="s">
        <v>31</v>
      </c>
      <c r="E603" s="89"/>
      <c r="F603" s="89" t="str">
        <f>E602</f>
        <v xml:space="preserve">  </v>
      </c>
      <c r="G603" s="76"/>
      <c r="H603" s="134"/>
      <c r="I603" s="134"/>
      <c r="J603" s="134"/>
      <c r="K603" s="134"/>
      <c r="L603" s="76"/>
      <c r="M603" s="82"/>
      <c r="N603" s="76" t="s">
        <v>31</v>
      </c>
      <c r="O603" s="89"/>
      <c r="P603" s="90" t="str">
        <f>O602</f>
        <v xml:space="preserve">  </v>
      </c>
    </row>
    <row r="604" spans="2:16" ht="15.75" hidden="1" x14ac:dyDescent="0.25">
      <c r="B604" s="60" t="str">
        <f>IFERROR(IF(EOMONTH(B602,1)&gt;Questionnaire!$I$9,"  ",EOMONTH(B602,1)),"  ")</f>
        <v xml:space="preserve">  </v>
      </c>
      <c r="C604" s="61" t="s">
        <v>32</v>
      </c>
      <c r="D604" s="61"/>
      <c r="E604" s="84">
        <f>IFERROR(-VLOOKUP(B604,Calculations!$G$10:$N$448,8,FALSE),0)</f>
        <v>0</v>
      </c>
      <c r="F604" s="84"/>
      <c r="G604" s="61"/>
      <c r="H604" s="61" t="s">
        <v>102</v>
      </c>
      <c r="I604" s="61"/>
      <c r="J604" s="84">
        <f>K606</f>
        <v>0</v>
      </c>
      <c r="K604" s="84"/>
      <c r="L604" s="61"/>
      <c r="M604" s="61" t="s">
        <v>102</v>
      </c>
      <c r="N604" s="68"/>
      <c r="O604" s="84">
        <f>J604</f>
        <v>0</v>
      </c>
      <c r="P604" s="91"/>
    </row>
    <row r="605" spans="2:16" ht="15.75" hidden="1" x14ac:dyDescent="0.25">
      <c r="B605" s="74"/>
      <c r="C605" s="14" t="s">
        <v>33</v>
      </c>
      <c r="E605" s="86" t="str">
        <f>IFERROR(VLOOKUP(B604,Calculations!$G$10:$M$448,7,FALSE),0)</f>
        <v xml:space="preserve">  </v>
      </c>
      <c r="F605" s="86"/>
      <c r="H605" s="14" t="s">
        <v>35</v>
      </c>
      <c r="J605" s="86" t="str">
        <f>K607</f>
        <v xml:space="preserve">  </v>
      </c>
      <c r="K605" s="86"/>
      <c r="M605" s="14" t="s">
        <v>94</v>
      </c>
      <c r="N605" s="73"/>
      <c r="O605" s="86" t="str">
        <f>J605</f>
        <v xml:space="preserve">  </v>
      </c>
      <c r="P605" s="92"/>
    </row>
    <row r="606" spans="2:16" ht="15.75" hidden="1" x14ac:dyDescent="0.25">
      <c r="B606" s="74"/>
      <c r="C606" s="73"/>
      <c r="D606" s="14" t="s">
        <v>31</v>
      </c>
      <c r="E606" s="86"/>
      <c r="F606" s="86">
        <f>IFERROR(E604+E605,0)</f>
        <v>0</v>
      </c>
      <c r="H606" s="73"/>
      <c r="I606" s="14" t="s">
        <v>32</v>
      </c>
      <c r="J606" s="86"/>
      <c r="K606" s="86">
        <f>E604</f>
        <v>0</v>
      </c>
      <c r="M606" s="72"/>
      <c r="N606" s="14" t="s">
        <v>31</v>
      </c>
      <c r="O606" s="86"/>
      <c r="P606" s="92">
        <f>F606</f>
        <v>0</v>
      </c>
    </row>
    <row r="607" spans="2:16" ht="15.75" hidden="1" x14ac:dyDescent="0.25">
      <c r="B607" s="74"/>
      <c r="C607" s="73"/>
      <c r="E607" s="86"/>
      <c r="F607" s="86"/>
      <c r="H607" s="73"/>
      <c r="I607" s="14" t="s">
        <v>33</v>
      </c>
      <c r="J607" s="86"/>
      <c r="K607" s="86" t="str">
        <f>E605</f>
        <v xml:space="preserve">  </v>
      </c>
      <c r="M607" s="72"/>
      <c r="N607" s="73"/>
      <c r="O607" s="86"/>
      <c r="P607" s="92"/>
    </row>
    <row r="608" spans="2:16" ht="15.75" hidden="1" x14ac:dyDescent="0.25">
      <c r="B608" s="74"/>
      <c r="C608" s="73"/>
      <c r="E608" s="86"/>
      <c r="F608" s="86"/>
      <c r="H608" s="73"/>
      <c r="J608" s="86"/>
      <c r="K608" s="86"/>
      <c r="M608" s="72"/>
      <c r="N608" s="73"/>
      <c r="O608" s="86"/>
      <c r="P608" s="92"/>
    </row>
    <row r="609" spans="2:16" ht="15.75" hidden="1" x14ac:dyDescent="0.25">
      <c r="B609" s="70" t="str">
        <f>B604</f>
        <v xml:space="preserve">  </v>
      </c>
      <c r="C609" s="133" t="s">
        <v>34</v>
      </c>
      <c r="D609" s="133"/>
      <c r="E609" s="133"/>
      <c r="F609" s="133"/>
      <c r="H609" s="14" t="s">
        <v>103</v>
      </c>
      <c r="J609" s="86" t="str">
        <f>IFERROR(VLOOKUP(B609,Calculations!$Z$10:$AB$448,3,FALSE),0)</f>
        <v xml:space="preserve">  </v>
      </c>
      <c r="K609" s="86"/>
      <c r="M609" s="14" t="s">
        <v>104</v>
      </c>
      <c r="O609" s="86" t="str">
        <f>J609</f>
        <v xml:space="preserve">  </v>
      </c>
      <c r="P609" s="92"/>
    </row>
    <row r="610" spans="2:16" ht="15.75" hidden="1" x14ac:dyDescent="0.25">
      <c r="B610" s="74"/>
      <c r="C610" s="133"/>
      <c r="D610" s="133"/>
      <c r="E610" s="133"/>
      <c r="F610" s="133"/>
      <c r="H610" s="77"/>
      <c r="I610" s="14" t="s">
        <v>91</v>
      </c>
      <c r="J610" s="86"/>
      <c r="K610" s="86" t="str">
        <f>J609</f>
        <v xml:space="preserve">  </v>
      </c>
      <c r="M610" s="77"/>
      <c r="N610" s="14" t="s">
        <v>91</v>
      </c>
      <c r="O610" s="86"/>
      <c r="P610" s="92" t="str">
        <f>O609</f>
        <v xml:space="preserve">  </v>
      </c>
    </row>
    <row r="611" spans="2:16" ht="15.75" hidden="1" x14ac:dyDescent="0.25">
      <c r="B611" s="74"/>
      <c r="C611" s="133"/>
      <c r="D611" s="133"/>
      <c r="E611" s="133"/>
      <c r="F611" s="133"/>
      <c r="H611" s="77"/>
      <c r="J611" s="86"/>
      <c r="K611" s="86"/>
      <c r="M611" s="77"/>
      <c r="O611" s="86"/>
      <c r="P611" s="92"/>
    </row>
    <row r="612" spans="2:16" ht="15.75" hidden="1" x14ac:dyDescent="0.25">
      <c r="B612" s="74"/>
      <c r="C612" s="81"/>
      <c r="D612" s="81"/>
      <c r="E612" s="81"/>
      <c r="F612" s="81"/>
      <c r="H612" s="77"/>
      <c r="J612" s="86"/>
      <c r="K612" s="86"/>
      <c r="M612" s="77"/>
      <c r="O612" s="86"/>
      <c r="P612" s="92"/>
    </row>
    <row r="613" spans="2:16" ht="15.75" hidden="1" x14ac:dyDescent="0.25">
      <c r="B613" s="70" t="str">
        <f>B609</f>
        <v xml:space="preserve">  </v>
      </c>
      <c r="C613" s="14" t="s">
        <v>106</v>
      </c>
      <c r="E613" s="86" t="str">
        <f>IFERROR(VLOOKUP(B613,Calculations!$G$10:$W$448,17,FALSE),0)</f>
        <v xml:space="preserve">  </v>
      </c>
      <c r="F613" s="86"/>
      <c r="H613" s="133" t="s">
        <v>34</v>
      </c>
      <c r="I613" s="133"/>
      <c r="J613" s="133"/>
      <c r="K613" s="133"/>
      <c r="M613" s="14" t="s">
        <v>105</v>
      </c>
      <c r="O613" s="86" t="str">
        <f>E613</f>
        <v xml:space="preserve">  </v>
      </c>
      <c r="P613" s="92"/>
    </row>
    <row r="614" spans="2:16" ht="15.75" hidden="1" x14ac:dyDescent="0.25">
      <c r="B614" s="75"/>
      <c r="C614" s="82"/>
      <c r="D614" s="76" t="s">
        <v>31</v>
      </c>
      <c r="E614" s="89"/>
      <c r="F614" s="89" t="str">
        <f>E613</f>
        <v xml:space="preserve">  </v>
      </c>
      <c r="G614" s="76"/>
      <c r="H614" s="134"/>
      <c r="I614" s="134"/>
      <c r="J614" s="134"/>
      <c r="K614" s="134"/>
      <c r="L614" s="76"/>
      <c r="M614" s="82"/>
      <c r="N614" s="76" t="s">
        <v>31</v>
      </c>
      <c r="O614" s="89"/>
      <c r="P614" s="90" t="str">
        <f>O613</f>
        <v xml:space="preserve">  </v>
      </c>
    </row>
    <row r="615" spans="2:16" ht="15.75" hidden="1" x14ac:dyDescent="0.25">
      <c r="B615" s="60" t="str">
        <f>IFERROR(IF(EOMONTH(B613,1)&gt;Questionnaire!$I$9,"  ",EOMONTH(B613,1)),"  ")</f>
        <v xml:space="preserve">  </v>
      </c>
      <c r="C615" s="61" t="s">
        <v>32</v>
      </c>
      <c r="D615" s="61"/>
      <c r="E615" s="84">
        <f>IFERROR(-VLOOKUP(B615,Calculations!$G$10:$N$448,8,FALSE),0)</f>
        <v>0</v>
      </c>
      <c r="F615" s="84"/>
      <c r="G615" s="61"/>
      <c r="H615" s="61" t="s">
        <v>102</v>
      </c>
      <c r="I615" s="61"/>
      <c r="J615" s="84">
        <f>K617</f>
        <v>0</v>
      </c>
      <c r="K615" s="84"/>
      <c r="L615" s="61"/>
      <c r="M615" s="61" t="s">
        <v>102</v>
      </c>
      <c r="N615" s="68"/>
      <c r="O615" s="84">
        <f>J615</f>
        <v>0</v>
      </c>
      <c r="P615" s="91"/>
    </row>
    <row r="616" spans="2:16" ht="15.75" hidden="1" x14ac:dyDescent="0.25">
      <c r="B616" s="74"/>
      <c r="C616" s="14" t="s">
        <v>33</v>
      </c>
      <c r="E616" s="86" t="str">
        <f>IFERROR(VLOOKUP(B615,Calculations!$G$10:$M$448,7,FALSE),0)</f>
        <v xml:space="preserve">  </v>
      </c>
      <c r="F616" s="86"/>
      <c r="H616" s="14" t="s">
        <v>35</v>
      </c>
      <c r="J616" s="86" t="str">
        <f>K618</f>
        <v xml:space="preserve">  </v>
      </c>
      <c r="K616" s="86"/>
      <c r="M616" s="14" t="s">
        <v>94</v>
      </c>
      <c r="N616" s="73"/>
      <c r="O616" s="86" t="str">
        <f>J616</f>
        <v xml:space="preserve">  </v>
      </c>
      <c r="P616" s="92"/>
    </row>
    <row r="617" spans="2:16" ht="15.75" hidden="1" x14ac:dyDescent="0.25">
      <c r="B617" s="74"/>
      <c r="C617" s="73"/>
      <c r="D617" s="14" t="s">
        <v>31</v>
      </c>
      <c r="E617" s="86"/>
      <c r="F617" s="86">
        <f>IFERROR(E615+E616,0)</f>
        <v>0</v>
      </c>
      <c r="H617" s="73"/>
      <c r="I617" s="14" t="s">
        <v>32</v>
      </c>
      <c r="J617" s="86"/>
      <c r="K617" s="86">
        <f>E615</f>
        <v>0</v>
      </c>
      <c r="M617" s="72"/>
      <c r="N617" s="14" t="s">
        <v>31</v>
      </c>
      <c r="O617" s="86"/>
      <c r="P617" s="92">
        <f>F617</f>
        <v>0</v>
      </c>
    </row>
    <row r="618" spans="2:16" ht="15.75" hidden="1" x14ac:dyDescent="0.25">
      <c r="B618" s="74"/>
      <c r="C618" s="73"/>
      <c r="E618" s="86"/>
      <c r="F618" s="86"/>
      <c r="H618" s="73"/>
      <c r="I618" s="14" t="s">
        <v>33</v>
      </c>
      <c r="J618" s="86"/>
      <c r="K618" s="86" t="str">
        <f>E616</f>
        <v xml:space="preserve">  </v>
      </c>
      <c r="M618" s="72"/>
      <c r="N618" s="73"/>
      <c r="O618" s="86"/>
      <c r="P618" s="92"/>
    </row>
    <row r="619" spans="2:16" ht="15.75" hidden="1" x14ac:dyDescent="0.25">
      <c r="B619" s="74"/>
      <c r="C619" s="73"/>
      <c r="E619" s="86"/>
      <c r="F619" s="86"/>
      <c r="H619" s="73"/>
      <c r="J619" s="86"/>
      <c r="K619" s="86"/>
      <c r="M619" s="72"/>
      <c r="N619" s="73"/>
      <c r="O619" s="86"/>
      <c r="P619" s="92"/>
    </row>
    <row r="620" spans="2:16" ht="15.75" hidden="1" x14ac:dyDescent="0.25">
      <c r="B620" s="70" t="str">
        <f>B615</f>
        <v xml:space="preserve">  </v>
      </c>
      <c r="C620" s="133" t="s">
        <v>34</v>
      </c>
      <c r="D620" s="133"/>
      <c r="E620" s="133"/>
      <c r="F620" s="133"/>
      <c r="H620" s="14" t="s">
        <v>103</v>
      </c>
      <c r="J620" s="86" t="str">
        <f>IFERROR(VLOOKUP(B620,Calculations!$Z$10:$AB$448,3,FALSE),0)</f>
        <v xml:space="preserve">  </v>
      </c>
      <c r="K620" s="86"/>
      <c r="M620" s="14" t="s">
        <v>104</v>
      </c>
      <c r="O620" s="86" t="str">
        <f>J620</f>
        <v xml:space="preserve">  </v>
      </c>
      <c r="P620" s="92"/>
    </row>
    <row r="621" spans="2:16" ht="15.75" hidden="1" x14ac:dyDescent="0.25">
      <c r="B621" s="74"/>
      <c r="C621" s="133"/>
      <c r="D621" s="133"/>
      <c r="E621" s="133"/>
      <c r="F621" s="133"/>
      <c r="H621" s="77"/>
      <c r="I621" s="14" t="s">
        <v>91</v>
      </c>
      <c r="J621" s="86"/>
      <c r="K621" s="86" t="str">
        <f>J620</f>
        <v xml:space="preserve">  </v>
      </c>
      <c r="M621" s="77"/>
      <c r="N621" s="14" t="s">
        <v>91</v>
      </c>
      <c r="O621" s="86"/>
      <c r="P621" s="92" t="str">
        <f>O620</f>
        <v xml:space="preserve">  </v>
      </c>
    </row>
    <row r="622" spans="2:16" ht="15.75" hidden="1" x14ac:dyDescent="0.25">
      <c r="B622" s="74"/>
      <c r="C622" s="133"/>
      <c r="D622" s="133"/>
      <c r="E622" s="133"/>
      <c r="F622" s="133"/>
      <c r="H622" s="77"/>
      <c r="J622" s="86"/>
      <c r="K622" s="86"/>
      <c r="M622" s="77"/>
      <c r="O622" s="86"/>
      <c r="P622" s="92"/>
    </row>
    <row r="623" spans="2:16" ht="15.75" hidden="1" x14ac:dyDescent="0.25">
      <c r="B623" s="74"/>
      <c r="C623" s="81"/>
      <c r="D623" s="81"/>
      <c r="E623" s="81"/>
      <c r="F623" s="81"/>
      <c r="H623" s="77"/>
      <c r="J623" s="86"/>
      <c r="K623" s="86"/>
      <c r="M623" s="77"/>
      <c r="O623" s="86"/>
      <c r="P623" s="92"/>
    </row>
    <row r="624" spans="2:16" ht="15.75" hidden="1" x14ac:dyDescent="0.25">
      <c r="B624" s="70" t="str">
        <f>B620</f>
        <v xml:space="preserve">  </v>
      </c>
      <c r="C624" s="14" t="s">
        <v>106</v>
      </c>
      <c r="E624" s="86" t="str">
        <f>IFERROR(VLOOKUP(B624,Calculations!$G$10:$W$448,17,FALSE),0)</f>
        <v xml:space="preserve">  </v>
      </c>
      <c r="F624" s="86"/>
      <c r="H624" s="133" t="s">
        <v>34</v>
      </c>
      <c r="I624" s="133"/>
      <c r="J624" s="133"/>
      <c r="K624" s="133"/>
      <c r="M624" s="14" t="s">
        <v>105</v>
      </c>
      <c r="O624" s="86" t="str">
        <f>E624</f>
        <v xml:space="preserve">  </v>
      </c>
      <c r="P624" s="92"/>
    </row>
    <row r="625" spans="2:16" ht="15.75" hidden="1" x14ac:dyDescent="0.25">
      <c r="B625" s="75"/>
      <c r="C625" s="82"/>
      <c r="D625" s="76" t="s">
        <v>31</v>
      </c>
      <c r="E625" s="89"/>
      <c r="F625" s="89" t="str">
        <f>E624</f>
        <v xml:space="preserve">  </v>
      </c>
      <c r="G625" s="76"/>
      <c r="H625" s="134"/>
      <c r="I625" s="134"/>
      <c r="J625" s="134"/>
      <c r="K625" s="134"/>
      <c r="L625" s="76"/>
      <c r="M625" s="82"/>
      <c r="N625" s="76" t="s">
        <v>31</v>
      </c>
      <c r="O625" s="89"/>
      <c r="P625" s="90" t="str">
        <f>O624</f>
        <v xml:space="preserve">  </v>
      </c>
    </row>
    <row r="626" spans="2:16" ht="15.75" hidden="1" x14ac:dyDescent="0.25">
      <c r="B626" s="60" t="str">
        <f>IFERROR(IF(EOMONTH(B624,1)&gt;Questionnaire!$I$9,"  ",EOMONTH(B624,1)),"  ")</f>
        <v xml:space="preserve">  </v>
      </c>
      <c r="C626" s="61" t="s">
        <v>32</v>
      </c>
      <c r="D626" s="61"/>
      <c r="E626" s="84">
        <f>IFERROR(-VLOOKUP(B626,Calculations!$G$10:$N$448,8,FALSE),0)</f>
        <v>0</v>
      </c>
      <c r="F626" s="84"/>
      <c r="G626" s="61"/>
      <c r="H626" s="61" t="s">
        <v>102</v>
      </c>
      <c r="I626" s="61"/>
      <c r="J626" s="84">
        <f>K628</f>
        <v>0</v>
      </c>
      <c r="K626" s="84"/>
      <c r="L626" s="61"/>
      <c r="M626" s="61" t="s">
        <v>102</v>
      </c>
      <c r="N626" s="68"/>
      <c r="O626" s="84">
        <f>J626</f>
        <v>0</v>
      </c>
      <c r="P626" s="91"/>
    </row>
    <row r="627" spans="2:16" ht="15.75" hidden="1" x14ac:dyDescent="0.25">
      <c r="B627" s="74"/>
      <c r="C627" s="14" t="s">
        <v>33</v>
      </c>
      <c r="E627" s="86" t="str">
        <f>IFERROR(VLOOKUP(B626,Calculations!$G$10:$M$448,7,FALSE),0)</f>
        <v xml:space="preserve">  </v>
      </c>
      <c r="F627" s="86"/>
      <c r="H627" s="14" t="s">
        <v>35</v>
      </c>
      <c r="J627" s="86" t="str">
        <f>K629</f>
        <v xml:space="preserve">  </v>
      </c>
      <c r="K627" s="86"/>
      <c r="M627" s="14" t="s">
        <v>94</v>
      </c>
      <c r="N627" s="73"/>
      <c r="O627" s="86" t="str">
        <f>J627</f>
        <v xml:space="preserve">  </v>
      </c>
      <c r="P627" s="92"/>
    </row>
    <row r="628" spans="2:16" ht="15.75" hidden="1" x14ac:dyDescent="0.25">
      <c r="B628" s="74"/>
      <c r="C628" s="73"/>
      <c r="D628" s="14" t="s">
        <v>31</v>
      </c>
      <c r="E628" s="86"/>
      <c r="F628" s="86">
        <f>IFERROR(E626+E627,0)</f>
        <v>0</v>
      </c>
      <c r="H628" s="73"/>
      <c r="I628" s="14" t="s">
        <v>32</v>
      </c>
      <c r="J628" s="86"/>
      <c r="K628" s="86">
        <f>E626</f>
        <v>0</v>
      </c>
      <c r="M628" s="72"/>
      <c r="N628" s="14" t="s">
        <v>31</v>
      </c>
      <c r="O628" s="86"/>
      <c r="P628" s="92">
        <f>F628</f>
        <v>0</v>
      </c>
    </row>
    <row r="629" spans="2:16" ht="15.75" hidden="1" x14ac:dyDescent="0.25">
      <c r="B629" s="74"/>
      <c r="C629" s="73"/>
      <c r="E629" s="86"/>
      <c r="F629" s="86"/>
      <c r="H629" s="73"/>
      <c r="I629" s="14" t="s">
        <v>33</v>
      </c>
      <c r="J629" s="86"/>
      <c r="K629" s="86" t="str">
        <f>E627</f>
        <v xml:space="preserve">  </v>
      </c>
      <c r="M629" s="72"/>
      <c r="N629" s="73"/>
      <c r="O629" s="86"/>
      <c r="P629" s="92"/>
    </row>
    <row r="630" spans="2:16" ht="15.75" hidden="1" x14ac:dyDescent="0.25">
      <c r="B630" s="74"/>
      <c r="C630" s="73"/>
      <c r="E630" s="86"/>
      <c r="F630" s="86"/>
      <c r="H630" s="73"/>
      <c r="J630" s="86"/>
      <c r="K630" s="86"/>
      <c r="M630" s="72"/>
      <c r="N630" s="73"/>
      <c r="O630" s="86"/>
      <c r="P630" s="92"/>
    </row>
    <row r="631" spans="2:16" ht="15.75" hidden="1" x14ac:dyDescent="0.25">
      <c r="B631" s="70" t="str">
        <f>B626</f>
        <v xml:space="preserve">  </v>
      </c>
      <c r="C631" s="133" t="s">
        <v>34</v>
      </c>
      <c r="D631" s="133"/>
      <c r="E631" s="133"/>
      <c r="F631" s="133"/>
      <c r="H631" s="14" t="s">
        <v>103</v>
      </c>
      <c r="J631" s="86" t="str">
        <f>IFERROR(VLOOKUP(B631,Calculations!$Z$10:$AB$448,3,FALSE),0)</f>
        <v xml:space="preserve">  </v>
      </c>
      <c r="K631" s="86"/>
      <c r="M631" s="14" t="s">
        <v>104</v>
      </c>
      <c r="O631" s="86" t="str">
        <f>J631</f>
        <v xml:space="preserve">  </v>
      </c>
      <c r="P631" s="92"/>
    </row>
    <row r="632" spans="2:16" ht="15.75" hidden="1" x14ac:dyDescent="0.25">
      <c r="B632" s="74"/>
      <c r="C632" s="133"/>
      <c r="D632" s="133"/>
      <c r="E632" s="133"/>
      <c r="F632" s="133"/>
      <c r="H632" s="77"/>
      <c r="I632" s="14" t="s">
        <v>91</v>
      </c>
      <c r="J632" s="86"/>
      <c r="K632" s="86" t="str">
        <f>J631</f>
        <v xml:space="preserve">  </v>
      </c>
      <c r="M632" s="77"/>
      <c r="N632" s="14" t="s">
        <v>91</v>
      </c>
      <c r="O632" s="86"/>
      <c r="P632" s="92" t="str">
        <f>O631</f>
        <v xml:space="preserve">  </v>
      </c>
    </row>
    <row r="633" spans="2:16" ht="15.75" hidden="1" x14ac:dyDescent="0.25">
      <c r="B633" s="74"/>
      <c r="C633" s="133"/>
      <c r="D633" s="133"/>
      <c r="E633" s="133"/>
      <c r="F633" s="133"/>
      <c r="H633" s="77"/>
      <c r="J633" s="86"/>
      <c r="K633" s="86"/>
      <c r="M633" s="77"/>
      <c r="O633" s="86"/>
      <c r="P633" s="92"/>
    </row>
    <row r="634" spans="2:16" ht="15.75" hidden="1" x14ac:dyDescent="0.25">
      <c r="B634" s="74"/>
      <c r="C634" s="81"/>
      <c r="D634" s="81"/>
      <c r="E634" s="81"/>
      <c r="F634" s="81"/>
      <c r="H634" s="77"/>
      <c r="J634" s="86"/>
      <c r="K634" s="86"/>
      <c r="M634" s="77"/>
      <c r="O634" s="86"/>
      <c r="P634" s="92"/>
    </row>
    <row r="635" spans="2:16" ht="15.75" hidden="1" x14ac:dyDescent="0.25">
      <c r="B635" s="70" t="str">
        <f>B631</f>
        <v xml:space="preserve">  </v>
      </c>
      <c r="C635" s="14" t="s">
        <v>106</v>
      </c>
      <c r="E635" s="86" t="str">
        <f>IFERROR(VLOOKUP(B635,Calculations!$G$10:$W$448,17,FALSE),0)</f>
        <v xml:space="preserve">  </v>
      </c>
      <c r="F635" s="86"/>
      <c r="H635" s="133" t="s">
        <v>34</v>
      </c>
      <c r="I635" s="133"/>
      <c r="J635" s="133"/>
      <c r="K635" s="133"/>
      <c r="M635" s="14" t="s">
        <v>105</v>
      </c>
      <c r="O635" s="86" t="str">
        <f>E635</f>
        <v xml:space="preserve">  </v>
      </c>
      <c r="P635" s="92"/>
    </row>
    <row r="636" spans="2:16" ht="15.75" hidden="1" x14ac:dyDescent="0.25">
      <c r="B636" s="75"/>
      <c r="C636" s="82"/>
      <c r="D636" s="76" t="s">
        <v>31</v>
      </c>
      <c r="E636" s="89"/>
      <c r="F636" s="89" t="str">
        <f>E635</f>
        <v xml:space="preserve">  </v>
      </c>
      <c r="G636" s="76"/>
      <c r="H636" s="134"/>
      <c r="I636" s="134"/>
      <c r="J636" s="134"/>
      <c r="K636" s="134"/>
      <c r="L636" s="76"/>
      <c r="M636" s="82"/>
      <c r="N636" s="76" t="s">
        <v>31</v>
      </c>
      <c r="O636" s="89"/>
      <c r="P636" s="90" t="str">
        <f>O635</f>
        <v xml:space="preserve">  </v>
      </c>
    </row>
    <row r="637" spans="2:16" ht="15.75" hidden="1" x14ac:dyDescent="0.25">
      <c r="B637" s="60" t="str">
        <f>IFERROR(IF(EOMONTH(B635,1)&gt;Questionnaire!$I$9,"  ",EOMONTH(B635,1)),"  ")</f>
        <v xml:space="preserve">  </v>
      </c>
      <c r="C637" s="61" t="s">
        <v>32</v>
      </c>
      <c r="D637" s="61"/>
      <c r="E637" s="84">
        <f>IFERROR(-VLOOKUP(B637,Calculations!$G$10:$N$448,8,FALSE),0)</f>
        <v>0</v>
      </c>
      <c r="F637" s="84"/>
      <c r="G637" s="61"/>
      <c r="H637" s="61" t="s">
        <v>102</v>
      </c>
      <c r="I637" s="61"/>
      <c r="J637" s="84">
        <f>K639</f>
        <v>0</v>
      </c>
      <c r="K637" s="84"/>
      <c r="L637" s="61"/>
      <c r="M637" s="61" t="s">
        <v>102</v>
      </c>
      <c r="N637" s="68"/>
      <c r="O637" s="84">
        <f>J637</f>
        <v>0</v>
      </c>
      <c r="P637" s="91"/>
    </row>
    <row r="638" spans="2:16" ht="15.75" hidden="1" x14ac:dyDescent="0.25">
      <c r="B638" s="74"/>
      <c r="C638" s="14" t="s">
        <v>33</v>
      </c>
      <c r="E638" s="86" t="str">
        <f>IFERROR(VLOOKUP(B637,Calculations!$G$10:$M$448,7,FALSE),0)</f>
        <v xml:space="preserve">  </v>
      </c>
      <c r="F638" s="86"/>
      <c r="H638" s="14" t="s">
        <v>35</v>
      </c>
      <c r="J638" s="86" t="str">
        <f>K640</f>
        <v xml:space="preserve">  </v>
      </c>
      <c r="K638" s="86"/>
      <c r="M638" s="14" t="s">
        <v>94</v>
      </c>
      <c r="N638" s="73"/>
      <c r="O638" s="86" t="str">
        <f>J638</f>
        <v xml:space="preserve">  </v>
      </c>
      <c r="P638" s="92"/>
    </row>
    <row r="639" spans="2:16" ht="15.75" hidden="1" x14ac:dyDescent="0.25">
      <c r="B639" s="74"/>
      <c r="C639" s="73"/>
      <c r="D639" s="14" t="s">
        <v>31</v>
      </c>
      <c r="E639" s="86"/>
      <c r="F639" s="86">
        <f>IFERROR(E637+E638,0)</f>
        <v>0</v>
      </c>
      <c r="H639" s="73"/>
      <c r="I639" s="14" t="s">
        <v>32</v>
      </c>
      <c r="J639" s="86"/>
      <c r="K639" s="86">
        <f>E637</f>
        <v>0</v>
      </c>
      <c r="M639" s="72"/>
      <c r="N639" s="14" t="s">
        <v>31</v>
      </c>
      <c r="O639" s="86"/>
      <c r="P639" s="92">
        <f>F639</f>
        <v>0</v>
      </c>
    </row>
    <row r="640" spans="2:16" ht="15.75" hidden="1" x14ac:dyDescent="0.25">
      <c r="B640" s="74"/>
      <c r="C640" s="73"/>
      <c r="E640" s="86"/>
      <c r="F640" s="86"/>
      <c r="H640" s="73"/>
      <c r="I640" s="14" t="s">
        <v>33</v>
      </c>
      <c r="J640" s="86"/>
      <c r="K640" s="86" t="str">
        <f>E638</f>
        <v xml:space="preserve">  </v>
      </c>
      <c r="M640" s="72"/>
      <c r="N640" s="73"/>
      <c r="O640" s="86"/>
      <c r="P640" s="92"/>
    </row>
    <row r="641" spans="2:16" ht="15.75" hidden="1" x14ac:dyDescent="0.25">
      <c r="B641" s="74"/>
      <c r="C641" s="73"/>
      <c r="E641" s="86"/>
      <c r="F641" s="86"/>
      <c r="H641" s="73"/>
      <c r="J641" s="86"/>
      <c r="K641" s="86"/>
      <c r="M641" s="72"/>
      <c r="N641" s="73"/>
      <c r="O641" s="86"/>
      <c r="P641" s="92"/>
    </row>
    <row r="642" spans="2:16" ht="15.75" hidden="1" x14ac:dyDescent="0.25">
      <c r="B642" s="70" t="str">
        <f>B637</f>
        <v xml:space="preserve">  </v>
      </c>
      <c r="C642" s="133" t="s">
        <v>34</v>
      </c>
      <c r="D642" s="133"/>
      <c r="E642" s="133"/>
      <c r="F642" s="133"/>
      <c r="H642" s="14" t="s">
        <v>103</v>
      </c>
      <c r="J642" s="86" t="str">
        <f>IFERROR(VLOOKUP(B642,Calculations!$Z$10:$AB$448,3,FALSE),0)</f>
        <v xml:space="preserve">  </v>
      </c>
      <c r="K642" s="86"/>
      <c r="M642" s="14" t="s">
        <v>104</v>
      </c>
      <c r="O642" s="86" t="str">
        <f>J642</f>
        <v xml:space="preserve">  </v>
      </c>
      <c r="P642" s="92"/>
    </row>
    <row r="643" spans="2:16" ht="15.75" hidden="1" x14ac:dyDescent="0.25">
      <c r="B643" s="74"/>
      <c r="C643" s="133"/>
      <c r="D643" s="133"/>
      <c r="E643" s="133"/>
      <c r="F643" s="133"/>
      <c r="H643" s="77"/>
      <c r="I643" s="14" t="s">
        <v>91</v>
      </c>
      <c r="J643" s="86"/>
      <c r="K643" s="86" t="str">
        <f>J642</f>
        <v xml:space="preserve">  </v>
      </c>
      <c r="M643" s="77"/>
      <c r="N643" s="14" t="s">
        <v>91</v>
      </c>
      <c r="O643" s="86"/>
      <c r="P643" s="92" t="str">
        <f>O642</f>
        <v xml:space="preserve">  </v>
      </c>
    </row>
    <row r="644" spans="2:16" ht="15.75" hidden="1" x14ac:dyDescent="0.25">
      <c r="B644" s="74"/>
      <c r="C644" s="133"/>
      <c r="D644" s="133"/>
      <c r="E644" s="133"/>
      <c r="F644" s="133"/>
      <c r="H644" s="77"/>
      <c r="J644" s="86"/>
      <c r="K644" s="86"/>
      <c r="M644" s="77"/>
      <c r="O644" s="86"/>
      <c r="P644" s="92"/>
    </row>
    <row r="645" spans="2:16" ht="15.75" hidden="1" x14ac:dyDescent="0.25">
      <c r="B645" s="74"/>
      <c r="C645" s="81"/>
      <c r="D645" s="81"/>
      <c r="E645" s="81"/>
      <c r="F645" s="81"/>
      <c r="H645" s="77"/>
      <c r="J645" s="86"/>
      <c r="K645" s="86"/>
      <c r="M645" s="77"/>
      <c r="O645" s="86"/>
      <c r="P645" s="92"/>
    </row>
    <row r="646" spans="2:16" ht="15.75" hidden="1" x14ac:dyDescent="0.25">
      <c r="B646" s="70" t="str">
        <f>B642</f>
        <v xml:space="preserve">  </v>
      </c>
      <c r="C646" s="14" t="s">
        <v>106</v>
      </c>
      <c r="E646" s="86" t="str">
        <f>IFERROR(VLOOKUP(B646,Calculations!$G$10:$W$448,17,FALSE),0)</f>
        <v xml:space="preserve">  </v>
      </c>
      <c r="F646" s="86"/>
      <c r="H646" s="133" t="s">
        <v>34</v>
      </c>
      <c r="I646" s="133"/>
      <c r="J646" s="133"/>
      <c r="K646" s="133"/>
      <c r="M646" s="14" t="s">
        <v>105</v>
      </c>
      <c r="O646" s="86" t="str">
        <f>E646</f>
        <v xml:space="preserve">  </v>
      </c>
      <c r="P646" s="92"/>
    </row>
    <row r="647" spans="2:16" ht="15.75" hidden="1" x14ac:dyDescent="0.25">
      <c r="B647" s="75"/>
      <c r="C647" s="82"/>
      <c r="D647" s="76" t="s">
        <v>31</v>
      </c>
      <c r="E647" s="89"/>
      <c r="F647" s="89" t="str">
        <f>E646</f>
        <v xml:space="preserve">  </v>
      </c>
      <c r="G647" s="76"/>
      <c r="H647" s="134"/>
      <c r="I647" s="134"/>
      <c r="J647" s="134"/>
      <c r="K647" s="134"/>
      <c r="L647" s="76"/>
      <c r="M647" s="82"/>
      <c r="N647" s="76" t="s">
        <v>31</v>
      </c>
      <c r="O647" s="89"/>
      <c r="P647" s="90" t="str">
        <f>O646</f>
        <v xml:space="preserve">  </v>
      </c>
    </row>
    <row r="648" spans="2:16" ht="15.75" hidden="1" x14ac:dyDescent="0.25">
      <c r="B648" s="60" t="str">
        <f>IFERROR(IF(EOMONTH(B646,1)&gt;Questionnaire!$I$9,"  ",EOMONTH(B646,1)),"  ")</f>
        <v xml:space="preserve">  </v>
      </c>
      <c r="C648" s="61" t="s">
        <v>32</v>
      </c>
      <c r="D648" s="61"/>
      <c r="E648" s="84">
        <f>IFERROR(-VLOOKUP(B648,Calculations!$G$10:$N$448,8,FALSE),0)</f>
        <v>0</v>
      </c>
      <c r="F648" s="84"/>
      <c r="G648" s="61"/>
      <c r="H648" s="61" t="s">
        <v>102</v>
      </c>
      <c r="I648" s="61"/>
      <c r="J648" s="84">
        <f>K650</f>
        <v>0</v>
      </c>
      <c r="K648" s="84"/>
      <c r="L648" s="61"/>
      <c r="M648" s="61" t="s">
        <v>102</v>
      </c>
      <c r="N648" s="68"/>
      <c r="O648" s="84">
        <f>J648</f>
        <v>0</v>
      </c>
      <c r="P648" s="91"/>
    </row>
    <row r="649" spans="2:16" ht="15.75" hidden="1" x14ac:dyDescent="0.25">
      <c r="B649" s="74"/>
      <c r="C649" s="14" t="s">
        <v>33</v>
      </c>
      <c r="E649" s="86" t="str">
        <f>IFERROR(VLOOKUP(B648,Calculations!$G$10:$M$448,7,FALSE),0)</f>
        <v xml:space="preserve">  </v>
      </c>
      <c r="F649" s="86"/>
      <c r="H649" s="14" t="s">
        <v>35</v>
      </c>
      <c r="J649" s="86" t="str">
        <f>K651</f>
        <v xml:space="preserve">  </v>
      </c>
      <c r="K649" s="86"/>
      <c r="M649" s="14" t="s">
        <v>94</v>
      </c>
      <c r="N649" s="73"/>
      <c r="O649" s="86" t="str">
        <f>J649</f>
        <v xml:space="preserve">  </v>
      </c>
      <c r="P649" s="92"/>
    </row>
    <row r="650" spans="2:16" ht="15.75" hidden="1" x14ac:dyDescent="0.25">
      <c r="B650" s="74"/>
      <c r="C650" s="73"/>
      <c r="D650" s="14" t="s">
        <v>31</v>
      </c>
      <c r="E650" s="86"/>
      <c r="F650" s="86">
        <f>IFERROR(E648+E649,0)</f>
        <v>0</v>
      </c>
      <c r="H650" s="73"/>
      <c r="I650" s="14" t="s">
        <v>32</v>
      </c>
      <c r="J650" s="86"/>
      <c r="K650" s="86">
        <f>E648</f>
        <v>0</v>
      </c>
      <c r="M650" s="72"/>
      <c r="N650" s="14" t="s">
        <v>31</v>
      </c>
      <c r="O650" s="86"/>
      <c r="P650" s="92">
        <f>F650</f>
        <v>0</v>
      </c>
    </row>
    <row r="651" spans="2:16" ht="15.75" hidden="1" x14ac:dyDescent="0.25">
      <c r="B651" s="74"/>
      <c r="C651" s="73"/>
      <c r="E651" s="86"/>
      <c r="F651" s="86"/>
      <c r="H651" s="73"/>
      <c r="I651" s="14" t="s">
        <v>33</v>
      </c>
      <c r="J651" s="86"/>
      <c r="K651" s="86" t="str">
        <f>E649</f>
        <v xml:space="preserve">  </v>
      </c>
      <c r="M651" s="72"/>
      <c r="N651" s="73"/>
      <c r="O651" s="86"/>
      <c r="P651" s="92"/>
    </row>
    <row r="652" spans="2:16" ht="15.75" hidden="1" x14ac:dyDescent="0.25">
      <c r="B652" s="74"/>
      <c r="C652" s="73"/>
      <c r="E652" s="86"/>
      <c r="F652" s="86"/>
      <c r="H652" s="73"/>
      <c r="J652" s="86"/>
      <c r="K652" s="86"/>
      <c r="M652" s="72"/>
      <c r="N652" s="73"/>
      <c r="O652" s="86"/>
      <c r="P652" s="92"/>
    </row>
    <row r="653" spans="2:16" ht="15.75" hidden="1" x14ac:dyDescent="0.25">
      <c r="B653" s="70" t="str">
        <f>B648</f>
        <v xml:space="preserve">  </v>
      </c>
      <c r="C653" s="133" t="s">
        <v>34</v>
      </c>
      <c r="D653" s="133"/>
      <c r="E653" s="133"/>
      <c r="F653" s="133"/>
      <c r="H653" s="14" t="s">
        <v>103</v>
      </c>
      <c r="J653" s="86" t="str">
        <f>IFERROR(VLOOKUP(B653,Calculations!$Z$10:$AB$448,3,FALSE),0)</f>
        <v xml:space="preserve">  </v>
      </c>
      <c r="K653" s="86"/>
      <c r="M653" s="14" t="s">
        <v>104</v>
      </c>
      <c r="O653" s="86" t="str">
        <f>J653</f>
        <v xml:space="preserve">  </v>
      </c>
      <c r="P653" s="92"/>
    </row>
    <row r="654" spans="2:16" ht="15.75" hidden="1" x14ac:dyDescent="0.25">
      <c r="B654" s="74"/>
      <c r="C654" s="133"/>
      <c r="D654" s="133"/>
      <c r="E654" s="133"/>
      <c r="F654" s="133"/>
      <c r="H654" s="77"/>
      <c r="I654" s="14" t="s">
        <v>91</v>
      </c>
      <c r="J654" s="86"/>
      <c r="K654" s="86" t="str">
        <f>J653</f>
        <v xml:space="preserve">  </v>
      </c>
      <c r="M654" s="77"/>
      <c r="N654" s="14" t="s">
        <v>91</v>
      </c>
      <c r="O654" s="86"/>
      <c r="P654" s="92" t="str">
        <f>O653</f>
        <v xml:space="preserve">  </v>
      </c>
    </row>
    <row r="655" spans="2:16" ht="15.75" hidden="1" x14ac:dyDescent="0.25">
      <c r="B655" s="74"/>
      <c r="C655" s="133"/>
      <c r="D655" s="133"/>
      <c r="E655" s="133"/>
      <c r="F655" s="133"/>
      <c r="H655" s="77"/>
      <c r="J655" s="86"/>
      <c r="K655" s="86"/>
      <c r="M655" s="77"/>
      <c r="O655" s="86"/>
      <c r="P655" s="92"/>
    </row>
    <row r="656" spans="2:16" ht="15.75" hidden="1" x14ac:dyDescent="0.25">
      <c r="B656" s="74"/>
      <c r="C656" s="81"/>
      <c r="D656" s="81"/>
      <c r="E656" s="81"/>
      <c r="F656" s="81"/>
      <c r="H656" s="77"/>
      <c r="J656" s="86"/>
      <c r="K656" s="86"/>
      <c r="M656" s="77"/>
      <c r="O656" s="86"/>
      <c r="P656" s="92"/>
    </row>
    <row r="657" spans="2:16" ht="15.75" hidden="1" x14ac:dyDescent="0.25">
      <c r="B657" s="70" t="str">
        <f>B653</f>
        <v xml:space="preserve">  </v>
      </c>
      <c r="C657" s="14" t="s">
        <v>106</v>
      </c>
      <c r="E657" s="86" t="str">
        <f>IFERROR(VLOOKUP(B657,Calculations!$G$10:$W$448,17,FALSE),0)</f>
        <v xml:space="preserve">  </v>
      </c>
      <c r="F657" s="86"/>
      <c r="H657" s="133" t="s">
        <v>34</v>
      </c>
      <c r="I657" s="133"/>
      <c r="J657" s="133"/>
      <c r="K657" s="133"/>
      <c r="M657" s="14" t="s">
        <v>105</v>
      </c>
      <c r="O657" s="86" t="str">
        <f>E657</f>
        <v xml:space="preserve">  </v>
      </c>
      <c r="P657" s="92"/>
    </row>
    <row r="658" spans="2:16" ht="15.75" hidden="1" x14ac:dyDescent="0.25">
      <c r="B658" s="75"/>
      <c r="C658" s="82"/>
      <c r="D658" s="76" t="s">
        <v>31</v>
      </c>
      <c r="E658" s="89"/>
      <c r="F658" s="89" t="str">
        <f>E657</f>
        <v xml:space="preserve">  </v>
      </c>
      <c r="G658" s="76"/>
      <c r="H658" s="134"/>
      <c r="I658" s="134"/>
      <c r="J658" s="134"/>
      <c r="K658" s="134"/>
      <c r="L658" s="76"/>
      <c r="M658" s="82"/>
      <c r="N658" s="76" t="s">
        <v>31</v>
      </c>
      <c r="O658" s="89"/>
      <c r="P658" s="90" t="str">
        <f>O657</f>
        <v xml:space="preserve">  </v>
      </c>
    </row>
    <row r="659" spans="2:16" ht="15.75" hidden="1" x14ac:dyDescent="0.25">
      <c r="B659" s="60" t="str">
        <f>IFERROR(IF(EOMONTH(B657,1)&gt;Questionnaire!$I$9,"  ",EOMONTH(B657,1)),"  ")</f>
        <v xml:space="preserve">  </v>
      </c>
      <c r="C659" s="61" t="s">
        <v>32</v>
      </c>
      <c r="D659" s="61"/>
      <c r="E659" s="84">
        <f>IFERROR(-VLOOKUP(B659,Calculations!$G$10:$N$448,8,FALSE),0)</f>
        <v>0</v>
      </c>
      <c r="F659" s="84"/>
      <c r="G659" s="61"/>
      <c r="H659" s="61" t="s">
        <v>102</v>
      </c>
      <c r="I659" s="61"/>
      <c r="J659" s="84">
        <f>K661</f>
        <v>0</v>
      </c>
      <c r="K659" s="84"/>
      <c r="L659" s="61"/>
      <c r="M659" s="61" t="s">
        <v>102</v>
      </c>
      <c r="N659" s="68"/>
      <c r="O659" s="84">
        <f>J659</f>
        <v>0</v>
      </c>
      <c r="P659" s="91"/>
    </row>
    <row r="660" spans="2:16" ht="15.75" hidden="1" x14ac:dyDescent="0.25">
      <c r="B660" s="74"/>
      <c r="C660" s="14" t="s">
        <v>33</v>
      </c>
      <c r="E660" s="86" t="str">
        <f>IFERROR(VLOOKUP(B659,Calculations!$G$10:$M$448,7,FALSE),0)</f>
        <v xml:space="preserve">  </v>
      </c>
      <c r="F660" s="86"/>
      <c r="H660" s="14" t="s">
        <v>35</v>
      </c>
      <c r="J660" s="86" t="str">
        <f>K662</f>
        <v xml:space="preserve">  </v>
      </c>
      <c r="K660" s="86"/>
      <c r="M660" s="14" t="s">
        <v>94</v>
      </c>
      <c r="N660" s="73"/>
      <c r="O660" s="86" t="str">
        <f>J660</f>
        <v xml:space="preserve">  </v>
      </c>
      <c r="P660" s="92"/>
    </row>
    <row r="661" spans="2:16" ht="15.75" hidden="1" x14ac:dyDescent="0.25">
      <c r="B661" s="74"/>
      <c r="C661" s="73"/>
      <c r="D661" s="14" t="s">
        <v>31</v>
      </c>
      <c r="E661" s="86"/>
      <c r="F661" s="86">
        <f>IFERROR(E659+E660,0)</f>
        <v>0</v>
      </c>
      <c r="H661" s="73"/>
      <c r="I661" s="14" t="s">
        <v>32</v>
      </c>
      <c r="J661" s="86"/>
      <c r="K661" s="86">
        <f>E659</f>
        <v>0</v>
      </c>
      <c r="M661" s="72"/>
      <c r="N661" s="14" t="s">
        <v>31</v>
      </c>
      <c r="O661" s="86"/>
      <c r="P661" s="92">
        <f>F661</f>
        <v>0</v>
      </c>
    </row>
    <row r="662" spans="2:16" ht="15.75" hidden="1" x14ac:dyDescent="0.25">
      <c r="B662" s="74"/>
      <c r="C662" s="73"/>
      <c r="E662" s="86"/>
      <c r="F662" s="86"/>
      <c r="H662" s="73"/>
      <c r="I662" s="14" t="s">
        <v>33</v>
      </c>
      <c r="J662" s="86"/>
      <c r="K662" s="86" t="str">
        <f>E660</f>
        <v xml:space="preserve">  </v>
      </c>
      <c r="M662" s="72"/>
      <c r="N662" s="73"/>
      <c r="O662" s="86"/>
      <c r="P662" s="92"/>
    </row>
    <row r="663" spans="2:16" ht="15.75" hidden="1" x14ac:dyDescent="0.25">
      <c r="B663" s="74"/>
      <c r="C663" s="73"/>
      <c r="E663" s="86"/>
      <c r="F663" s="86"/>
      <c r="H663" s="73"/>
      <c r="J663" s="86"/>
      <c r="K663" s="86"/>
      <c r="M663" s="72"/>
      <c r="N663" s="73"/>
      <c r="O663" s="86"/>
      <c r="P663" s="92"/>
    </row>
    <row r="664" spans="2:16" ht="15.75" hidden="1" x14ac:dyDescent="0.25">
      <c r="B664" s="70" t="str">
        <f>B659</f>
        <v xml:space="preserve">  </v>
      </c>
      <c r="C664" s="133" t="s">
        <v>34</v>
      </c>
      <c r="D664" s="133"/>
      <c r="E664" s="133"/>
      <c r="F664" s="133"/>
      <c r="H664" s="14" t="s">
        <v>103</v>
      </c>
      <c r="J664" s="86" t="str">
        <f>IFERROR(VLOOKUP(B664,Calculations!$Z$10:$AB$448,3,FALSE),0)</f>
        <v xml:space="preserve">  </v>
      </c>
      <c r="K664" s="86"/>
      <c r="M664" s="14" t="s">
        <v>104</v>
      </c>
      <c r="O664" s="86" t="str">
        <f>J664</f>
        <v xml:space="preserve">  </v>
      </c>
      <c r="P664" s="92"/>
    </row>
    <row r="665" spans="2:16" ht="15.75" hidden="1" x14ac:dyDescent="0.25">
      <c r="B665" s="74"/>
      <c r="C665" s="133"/>
      <c r="D665" s="133"/>
      <c r="E665" s="133"/>
      <c r="F665" s="133"/>
      <c r="H665" s="77"/>
      <c r="I665" s="14" t="s">
        <v>91</v>
      </c>
      <c r="J665" s="86"/>
      <c r="K665" s="86" t="str">
        <f>J664</f>
        <v xml:space="preserve">  </v>
      </c>
      <c r="M665" s="77"/>
      <c r="N665" s="14" t="s">
        <v>91</v>
      </c>
      <c r="O665" s="86"/>
      <c r="P665" s="92" t="str">
        <f>O664</f>
        <v xml:space="preserve">  </v>
      </c>
    </row>
    <row r="666" spans="2:16" ht="15.75" hidden="1" x14ac:dyDescent="0.25">
      <c r="B666" s="74"/>
      <c r="C666" s="133"/>
      <c r="D666" s="133"/>
      <c r="E666" s="133"/>
      <c r="F666" s="133"/>
      <c r="H666" s="77"/>
      <c r="J666" s="86"/>
      <c r="K666" s="86"/>
      <c r="M666" s="77"/>
      <c r="O666" s="86"/>
      <c r="P666" s="92"/>
    </row>
    <row r="667" spans="2:16" ht="15.75" hidden="1" x14ac:dyDescent="0.25">
      <c r="B667" s="74"/>
      <c r="C667" s="81"/>
      <c r="D667" s="81"/>
      <c r="E667" s="81"/>
      <c r="F667" s="81"/>
      <c r="H667" s="77"/>
      <c r="J667" s="86"/>
      <c r="K667" s="86"/>
      <c r="M667" s="77"/>
      <c r="O667" s="86"/>
      <c r="P667" s="92"/>
    </row>
    <row r="668" spans="2:16" ht="15.75" hidden="1" x14ac:dyDescent="0.25">
      <c r="B668" s="70" t="str">
        <f>B664</f>
        <v xml:space="preserve">  </v>
      </c>
      <c r="C668" s="14" t="s">
        <v>106</v>
      </c>
      <c r="E668" s="86" t="str">
        <f>IFERROR(VLOOKUP(B668,Calculations!$G$10:$W$448,17,FALSE),0)</f>
        <v xml:space="preserve">  </v>
      </c>
      <c r="F668" s="86"/>
      <c r="H668" s="133" t="s">
        <v>34</v>
      </c>
      <c r="I668" s="133"/>
      <c r="J668" s="133"/>
      <c r="K668" s="133"/>
      <c r="M668" s="14" t="s">
        <v>105</v>
      </c>
      <c r="O668" s="86" t="str">
        <f>E668</f>
        <v xml:space="preserve">  </v>
      </c>
      <c r="P668" s="92"/>
    </row>
    <row r="669" spans="2:16" ht="15.75" hidden="1" x14ac:dyDescent="0.25">
      <c r="B669" s="75"/>
      <c r="C669" s="82"/>
      <c r="D669" s="76" t="s">
        <v>31</v>
      </c>
      <c r="E669" s="89"/>
      <c r="F669" s="89" t="str">
        <f>E668</f>
        <v xml:space="preserve">  </v>
      </c>
      <c r="G669" s="76"/>
      <c r="H669" s="134"/>
      <c r="I669" s="134"/>
      <c r="J669" s="134"/>
      <c r="K669" s="134"/>
      <c r="L669" s="76"/>
      <c r="M669" s="82"/>
      <c r="N669" s="76" t="s">
        <v>31</v>
      </c>
      <c r="O669" s="89"/>
      <c r="P669" s="90" t="str">
        <f>O668</f>
        <v xml:space="preserve">  </v>
      </c>
    </row>
    <row r="670" spans="2:16" ht="15.75" hidden="1" x14ac:dyDescent="0.25">
      <c r="B670" s="60" t="str">
        <f>IFERROR(IF(EOMONTH(B668,1)&gt;Questionnaire!$I$9,"  ",EOMONTH(B668,1)),"  ")</f>
        <v xml:space="preserve">  </v>
      </c>
      <c r="C670" s="61" t="s">
        <v>32</v>
      </c>
      <c r="D670" s="61"/>
      <c r="E670" s="84">
        <f>IFERROR(-VLOOKUP(B670,Calculations!$G$10:$N$448,8,FALSE),0)</f>
        <v>0</v>
      </c>
      <c r="F670" s="84"/>
      <c r="G670" s="61"/>
      <c r="H670" s="61" t="s">
        <v>102</v>
      </c>
      <c r="I670" s="61"/>
      <c r="J670" s="84">
        <f>K672</f>
        <v>0</v>
      </c>
      <c r="K670" s="84"/>
      <c r="L670" s="61"/>
      <c r="M670" s="61" t="s">
        <v>102</v>
      </c>
      <c r="N670" s="68"/>
      <c r="O670" s="84">
        <f>J670</f>
        <v>0</v>
      </c>
      <c r="P670" s="91"/>
    </row>
    <row r="671" spans="2:16" ht="15.75" hidden="1" x14ac:dyDescent="0.25">
      <c r="B671" s="74"/>
      <c r="C671" s="14" t="s">
        <v>33</v>
      </c>
      <c r="E671" s="86" t="str">
        <f>IFERROR(VLOOKUP(B670,Calculations!$G$10:$M$448,7,FALSE),0)</f>
        <v xml:space="preserve">  </v>
      </c>
      <c r="F671" s="86"/>
      <c r="H671" s="14" t="s">
        <v>35</v>
      </c>
      <c r="J671" s="86" t="str">
        <f>K673</f>
        <v xml:space="preserve">  </v>
      </c>
      <c r="K671" s="86"/>
      <c r="M671" s="14" t="s">
        <v>94</v>
      </c>
      <c r="N671" s="73"/>
      <c r="O671" s="86" t="str">
        <f>J671</f>
        <v xml:space="preserve">  </v>
      </c>
      <c r="P671" s="92"/>
    </row>
    <row r="672" spans="2:16" ht="15.75" hidden="1" x14ac:dyDescent="0.25">
      <c r="B672" s="74"/>
      <c r="C672" s="73"/>
      <c r="D672" s="14" t="s">
        <v>31</v>
      </c>
      <c r="E672" s="86"/>
      <c r="F672" s="86">
        <f>IFERROR(E670+E671,0)</f>
        <v>0</v>
      </c>
      <c r="H672" s="73"/>
      <c r="I672" s="14" t="s">
        <v>32</v>
      </c>
      <c r="J672" s="86"/>
      <c r="K672" s="86">
        <f>E670</f>
        <v>0</v>
      </c>
      <c r="M672" s="72"/>
      <c r="N672" s="14" t="s">
        <v>31</v>
      </c>
      <c r="O672" s="86"/>
      <c r="P672" s="92">
        <f>F672</f>
        <v>0</v>
      </c>
    </row>
    <row r="673" spans="2:16" ht="15.75" hidden="1" x14ac:dyDescent="0.25">
      <c r="B673" s="74"/>
      <c r="C673" s="73"/>
      <c r="E673" s="86"/>
      <c r="F673" s="86"/>
      <c r="H673" s="73"/>
      <c r="I673" s="14" t="s">
        <v>33</v>
      </c>
      <c r="J673" s="86"/>
      <c r="K673" s="86" t="str">
        <f>E671</f>
        <v xml:space="preserve">  </v>
      </c>
      <c r="M673" s="72"/>
      <c r="N673" s="73"/>
      <c r="O673" s="86"/>
      <c r="P673" s="92"/>
    </row>
    <row r="674" spans="2:16" ht="15.75" hidden="1" x14ac:dyDescent="0.25">
      <c r="B674" s="74"/>
      <c r="C674" s="73"/>
      <c r="E674" s="86"/>
      <c r="F674" s="86"/>
      <c r="H674" s="73"/>
      <c r="J674" s="86"/>
      <c r="K674" s="86"/>
      <c r="M674" s="72"/>
      <c r="N674" s="73"/>
      <c r="O674" s="86"/>
      <c r="P674" s="92"/>
    </row>
    <row r="675" spans="2:16" ht="15.75" hidden="1" x14ac:dyDescent="0.25">
      <c r="B675" s="70" t="str">
        <f>B670</f>
        <v xml:space="preserve">  </v>
      </c>
      <c r="C675" s="133" t="s">
        <v>34</v>
      </c>
      <c r="D675" s="133"/>
      <c r="E675" s="133"/>
      <c r="F675" s="133"/>
      <c r="H675" s="14" t="s">
        <v>103</v>
      </c>
      <c r="J675" s="86" t="str">
        <f>IFERROR(VLOOKUP(B675,Calculations!$Z$10:$AB$448,3,FALSE),0)</f>
        <v xml:space="preserve">  </v>
      </c>
      <c r="K675" s="86"/>
      <c r="M675" s="14" t="s">
        <v>104</v>
      </c>
      <c r="O675" s="86" t="str">
        <f>J675</f>
        <v xml:space="preserve">  </v>
      </c>
      <c r="P675" s="92"/>
    </row>
    <row r="676" spans="2:16" ht="15.75" hidden="1" x14ac:dyDescent="0.25">
      <c r="B676" s="74"/>
      <c r="C676" s="133"/>
      <c r="D676" s="133"/>
      <c r="E676" s="133"/>
      <c r="F676" s="133"/>
      <c r="H676" s="77"/>
      <c r="I676" s="14" t="s">
        <v>91</v>
      </c>
      <c r="J676" s="86"/>
      <c r="K676" s="86" t="str">
        <f>J675</f>
        <v xml:space="preserve">  </v>
      </c>
      <c r="M676" s="77"/>
      <c r="N676" s="14" t="s">
        <v>91</v>
      </c>
      <c r="O676" s="86"/>
      <c r="P676" s="92" t="str">
        <f>O675</f>
        <v xml:space="preserve">  </v>
      </c>
    </row>
    <row r="677" spans="2:16" ht="15.75" hidden="1" x14ac:dyDescent="0.25">
      <c r="B677" s="74"/>
      <c r="C677" s="133"/>
      <c r="D677" s="133"/>
      <c r="E677" s="133"/>
      <c r="F677" s="133"/>
      <c r="H677" s="77"/>
      <c r="J677" s="86"/>
      <c r="K677" s="86"/>
      <c r="M677" s="77"/>
      <c r="O677" s="86"/>
      <c r="P677" s="92"/>
    </row>
    <row r="678" spans="2:16" ht="15.75" hidden="1" x14ac:dyDescent="0.25">
      <c r="B678" s="74"/>
      <c r="C678" s="81"/>
      <c r="D678" s="81"/>
      <c r="E678" s="81"/>
      <c r="F678" s="81"/>
      <c r="H678" s="77"/>
      <c r="J678" s="86"/>
      <c r="K678" s="86"/>
      <c r="M678" s="77"/>
      <c r="O678" s="86"/>
      <c r="P678" s="92"/>
    </row>
    <row r="679" spans="2:16" ht="15.75" hidden="1" x14ac:dyDescent="0.25">
      <c r="B679" s="70" t="str">
        <f>B675</f>
        <v xml:space="preserve">  </v>
      </c>
      <c r="C679" s="14" t="s">
        <v>106</v>
      </c>
      <c r="E679" s="86" t="str">
        <f>IFERROR(VLOOKUP(B679,Calculations!$G$10:$W$448,17,FALSE),0)</f>
        <v xml:space="preserve">  </v>
      </c>
      <c r="F679" s="86"/>
      <c r="H679" s="133" t="s">
        <v>34</v>
      </c>
      <c r="I679" s="133"/>
      <c r="J679" s="133"/>
      <c r="K679" s="133"/>
      <c r="M679" s="14" t="s">
        <v>105</v>
      </c>
      <c r="O679" s="86" t="str">
        <f>E679</f>
        <v xml:space="preserve">  </v>
      </c>
      <c r="P679" s="92"/>
    </row>
    <row r="680" spans="2:16" ht="15.75" hidden="1" x14ac:dyDescent="0.25">
      <c r="B680" s="75"/>
      <c r="C680" s="82"/>
      <c r="D680" s="76" t="s">
        <v>31</v>
      </c>
      <c r="E680" s="89"/>
      <c r="F680" s="89" t="str">
        <f>E679</f>
        <v xml:space="preserve">  </v>
      </c>
      <c r="G680" s="76"/>
      <c r="H680" s="134"/>
      <c r="I680" s="134"/>
      <c r="J680" s="134"/>
      <c r="K680" s="134"/>
      <c r="L680" s="76"/>
      <c r="M680" s="82"/>
      <c r="N680" s="76" t="s">
        <v>31</v>
      </c>
      <c r="O680" s="89"/>
      <c r="P680" s="90" t="str">
        <f>O679</f>
        <v xml:space="preserve">  </v>
      </c>
    </row>
    <row r="681" spans="2:16" ht="15.75" hidden="1" x14ac:dyDescent="0.25">
      <c r="B681" s="60" t="str">
        <f>IFERROR(IF(EOMONTH(B679,1)&gt;Questionnaire!$I$9,"  ",EOMONTH(B679,1)),"  ")</f>
        <v xml:space="preserve">  </v>
      </c>
      <c r="C681" s="61" t="s">
        <v>32</v>
      </c>
      <c r="D681" s="61"/>
      <c r="E681" s="84">
        <f>IFERROR(-VLOOKUP(B681,Calculations!$G$10:$N$448,8,FALSE),0)</f>
        <v>0</v>
      </c>
      <c r="F681" s="84"/>
      <c r="G681" s="61"/>
      <c r="H681" s="61" t="s">
        <v>102</v>
      </c>
      <c r="I681" s="61"/>
      <c r="J681" s="84">
        <f>K683</f>
        <v>0</v>
      </c>
      <c r="K681" s="84"/>
      <c r="L681" s="61"/>
      <c r="M681" s="61" t="s">
        <v>102</v>
      </c>
      <c r="N681" s="68"/>
      <c r="O681" s="84">
        <f>J681</f>
        <v>0</v>
      </c>
      <c r="P681" s="91"/>
    </row>
    <row r="682" spans="2:16" ht="15.75" hidden="1" x14ac:dyDescent="0.25">
      <c r="B682" s="74"/>
      <c r="C682" s="14" t="s">
        <v>33</v>
      </c>
      <c r="E682" s="86" t="str">
        <f>IFERROR(VLOOKUP(B681,Calculations!$G$10:$M$448,7,FALSE),0)</f>
        <v xml:space="preserve">  </v>
      </c>
      <c r="F682" s="86"/>
      <c r="H682" s="14" t="s">
        <v>35</v>
      </c>
      <c r="J682" s="86" t="str">
        <f>K684</f>
        <v xml:space="preserve">  </v>
      </c>
      <c r="K682" s="86"/>
      <c r="M682" s="14" t="s">
        <v>94</v>
      </c>
      <c r="N682" s="73"/>
      <c r="O682" s="86" t="str">
        <f>J682</f>
        <v xml:space="preserve">  </v>
      </c>
      <c r="P682" s="92"/>
    </row>
    <row r="683" spans="2:16" ht="15.75" hidden="1" x14ac:dyDescent="0.25">
      <c r="B683" s="74"/>
      <c r="C683" s="73"/>
      <c r="D683" s="14" t="s">
        <v>31</v>
      </c>
      <c r="E683" s="86"/>
      <c r="F683" s="86">
        <f>IFERROR(E681+E682,0)</f>
        <v>0</v>
      </c>
      <c r="H683" s="73"/>
      <c r="I683" s="14" t="s">
        <v>32</v>
      </c>
      <c r="J683" s="86"/>
      <c r="K683" s="86">
        <f>E681</f>
        <v>0</v>
      </c>
      <c r="M683" s="72"/>
      <c r="N683" s="14" t="s">
        <v>31</v>
      </c>
      <c r="O683" s="86"/>
      <c r="P683" s="92">
        <f>F683</f>
        <v>0</v>
      </c>
    </row>
    <row r="684" spans="2:16" ht="15.75" hidden="1" x14ac:dyDescent="0.25">
      <c r="B684" s="74"/>
      <c r="C684" s="73"/>
      <c r="E684" s="86"/>
      <c r="F684" s="86"/>
      <c r="H684" s="73"/>
      <c r="I684" s="14" t="s">
        <v>33</v>
      </c>
      <c r="J684" s="86"/>
      <c r="K684" s="86" t="str">
        <f>E682</f>
        <v xml:space="preserve">  </v>
      </c>
      <c r="M684" s="72"/>
      <c r="N684" s="73"/>
      <c r="O684" s="86"/>
      <c r="P684" s="92"/>
    </row>
    <row r="685" spans="2:16" ht="15.75" hidden="1" x14ac:dyDescent="0.25">
      <c r="B685" s="74"/>
      <c r="C685" s="73"/>
      <c r="E685" s="86"/>
      <c r="F685" s="86"/>
      <c r="H685" s="73"/>
      <c r="J685" s="86"/>
      <c r="K685" s="86"/>
      <c r="M685" s="72"/>
      <c r="N685" s="73"/>
      <c r="O685" s="86"/>
      <c r="P685" s="92"/>
    </row>
    <row r="686" spans="2:16" ht="15.75" hidden="1" x14ac:dyDescent="0.25">
      <c r="B686" s="70" t="str">
        <f>B681</f>
        <v xml:space="preserve">  </v>
      </c>
      <c r="C686" s="133" t="s">
        <v>34</v>
      </c>
      <c r="D686" s="133"/>
      <c r="E686" s="133"/>
      <c r="F686" s="133"/>
      <c r="H686" s="14" t="s">
        <v>103</v>
      </c>
      <c r="J686" s="86" t="str">
        <f>IFERROR(VLOOKUP(B686,Calculations!$Z$10:$AB$448,3,FALSE),0)</f>
        <v xml:space="preserve">  </v>
      </c>
      <c r="K686" s="86"/>
      <c r="M686" s="14" t="s">
        <v>104</v>
      </c>
      <c r="O686" s="86" t="str">
        <f>J686</f>
        <v xml:space="preserve">  </v>
      </c>
      <c r="P686" s="92"/>
    </row>
    <row r="687" spans="2:16" ht="15.75" hidden="1" x14ac:dyDescent="0.25">
      <c r="B687" s="74"/>
      <c r="C687" s="133"/>
      <c r="D687" s="133"/>
      <c r="E687" s="133"/>
      <c r="F687" s="133"/>
      <c r="H687" s="77"/>
      <c r="I687" s="14" t="s">
        <v>91</v>
      </c>
      <c r="J687" s="86"/>
      <c r="K687" s="86" t="str">
        <f>J686</f>
        <v xml:space="preserve">  </v>
      </c>
      <c r="M687" s="77"/>
      <c r="N687" s="14" t="s">
        <v>91</v>
      </c>
      <c r="O687" s="86"/>
      <c r="P687" s="92" t="str">
        <f>O686</f>
        <v xml:space="preserve">  </v>
      </c>
    </row>
    <row r="688" spans="2:16" ht="15.75" hidden="1" x14ac:dyDescent="0.25">
      <c r="B688" s="74"/>
      <c r="C688" s="133"/>
      <c r="D688" s="133"/>
      <c r="E688" s="133"/>
      <c r="F688" s="133"/>
      <c r="H688" s="77"/>
      <c r="J688" s="86"/>
      <c r="K688" s="86"/>
      <c r="M688" s="77"/>
      <c r="O688" s="86"/>
      <c r="P688" s="92"/>
    </row>
    <row r="689" spans="2:16" ht="15.75" hidden="1" x14ac:dyDescent="0.25">
      <c r="B689" s="74"/>
      <c r="C689" s="81"/>
      <c r="D689" s="81"/>
      <c r="E689" s="81"/>
      <c r="F689" s="81"/>
      <c r="H689" s="77"/>
      <c r="J689" s="86"/>
      <c r="K689" s="86"/>
      <c r="M689" s="77"/>
      <c r="O689" s="86"/>
      <c r="P689" s="92"/>
    </row>
    <row r="690" spans="2:16" ht="15.75" hidden="1" x14ac:dyDescent="0.25">
      <c r="B690" s="70" t="str">
        <f>B686</f>
        <v xml:space="preserve">  </v>
      </c>
      <c r="C690" s="14" t="s">
        <v>106</v>
      </c>
      <c r="E690" s="86" t="str">
        <f>IFERROR(VLOOKUP(B690,Calculations!$G$10:$W$448,17,FALSE),0)</f>
        <v xml:space="preserve">  </v>
      </c>
      <c r="F690" s="86"/>
      <c r="H690" s="133" t="s">
        <v>34</v>
      </c>
      <c r="I690" s="133"/>
      <c r="J690" s="133"/>
      <c r="K690" s="133"/>
      <c r="M690" s="14" t="s">
        <v>105</v>
      </c>
      <c r="O690" s="86" t="str">
        <f>E690</f>
        <v xml:space="preserve">  </v>
      </c>
      <c r="P690" s="92"/>
    </row>
    <row r="691" spans="2:16" ht="15.75" hidden="1" x14ac:dyDescent="0.25">
      <c r="B691" s="75"/>
      <c r="C691" s="82"/>
      <c r="D691" s="76" t="s">
        <v>31</v>
      </c>
      <c r="E691" s="89"/>
      <c r="F691" s="89" t="str">
        <f>E690</f>
        <v xml:space="preserve">  </v>
      </c>
      <c r="G691" s="76"/>
      <c r="H691" s="134"/>
      <c r="I691" s="134"/>
      <c r="J691" s="134"/>
      <c r="K691" s="134"/>
      <c r="L691" s="76"/>
      <c r="M691" s="82"/>
      <c r="N691" s="76" t="s">
        <v>31</v>
      </c>
      <c r="O691" s="89"/>
      <c r="P691" s="90" t="str">
        <f>O690</f>
        <v xml:space="preserve">  </v>
      </c>
    </row>
    <row r="692" spans="2:16" ht="15.75" hidden="1" x14ac:dyDescent="0.25">
      <c r="B692" s="60" t="str">
        <f>IFERROR(IF(EOMONTH(B690,1)&gt;Questionnaire!$I$9,"  ",EOMONTH(B690,1)),"  ")</f>
        <v xml:space="preserve">  </v>
      </c>
      <c r="C692" s="61" t="s">
        <v>32</v>
      </c>
      <c r="D692" s="61"/>
      <c r="E692" s="84">
        <f>IFERROR(-VLOOKUP(B692,Calculations!$G$10:$N$448,8,FALSE),0)</f>
        <v>0</v>
      </c>
      <c r="F692" s="84"/>
      <c r="G692" s="61"/>
      <c r="H692" s="61" t="s">
        <v>102</v>
      </c>
      <c r="I692" s="61"/>
      <c r="J692" s="84">
        <f>K694</f>
        <v>0</v>
      </c>
      <c r="K692" s="84"/>
      <c r="L692" s="61"/>
      <c r="M692" s="61" t="s">
        <v>102</v>
      </c>
      <c r="N692" s="68"/>
      <c r="O692" s="84">
        <f>J692</f>
        <v>0</v>
      </c>
      <c r="P692" s="91"/>
    </row>
    <row r="693" spans="2:16" ht="15.75" hidden="1" x14ac:dyDescent="0.25">
      <c r="B693" s="74"/>
      <c r="C693" s="14" t="s">
        <v>33</v>
      </c>
      <c r="E693" s="86" t="str">
        <f>IFERROR(VLOOKUP(B692,Calculations!$G$10:$M$448,7,FALSE),0)</f>
        <v xml:space="preserve">  </v>
      </c>
      <c r="F693" s="86"/>
      <c r="H693" s="14" t="s">
        <v>35</v>
      </c>
      <c r="J693" s="86" t="str">
        <f>K695</f>
        <v xml:space="preserve">  </v>
      </c>
      <c r="K693" s="86"/>
      <c r="M693" s="14" t="s">
        <v>94</v>
      </c>
      <c r="N693" s="73"/>
      <c r="O693" s="86" t="str">
        <f>J693</f>
        <v xml:space="preserve">  </v>
      </c>
      <c r="P693" s="92"/>
    </row>
    <row r="694" spans="2:16" ht="15.75" hidden="1" x14ac:dyDescent="0.25">
      <c r="B694" s="74"/>
      <c r="C694" s="73"/>
      <c r="D694" s="14" t="s">
        <v>31</v>
      </c>
      <c r="E694" s="86"/>
      <c r="F694" s="86">
        <f>IFERROR(E692+E693,0)</f>
        <v>0</v>
      </c>
      <c r="H694" s="73"/>
      <c r="I694" s="14" t="s">
        <v>32</v>
      </c>
      <c r="J694" s="86"/>
      <c r="K694" s="86">
        <f>E692</f>
        <v>0</v>
      </c>
      <c r="M694" s="72"/>
      <c r="N694" s="14" t="s">
        <v>31</v>
      </c>
      <c r="O694" s="86"/>
      <c r="P694" s="92">
        <f>F694</f>
        <v>0</v>
      </c>
    </row>
    <row r="695" spans="2:16" ht="15.75" hidden="1" x14ac:dyDescent="0.25">
      <c r="B695" s="74"/>
      <c r="C695" s="73"/>
      <c r="E695" s="86"/>
      <c r="F695" s="86"/>
      <c r="H695" s="73"/>
      <c r="I695" s="14" t="s">
        <v>33</v>
      </c>
      <c r="J695" s="86"/>
      <c r="K695" s="86" t="str">
        <f>E693</f>
        <v xml:space="preserve">  </v>
      </c>
      <c r="M695" s="72"/>
      <c r="N695" s="73"/>
      <c r="O695" s="86"/>
      <c r="P695" s="92"/>
    </row>
    <row r="696" spans="2:16" ht="15.75" hidden="1" x14ac:dyDescent="0.25">
      <c r="B696" s="74"/>
      <c r="C696" s="73"/>
      <c r="E696" s="86"/>
      <c r="F696" s="86"/>
      <c r="H696" s="73"/>
      <c r="J696" s="86"/>
      <c r="K696" s="86"/>
      <c r="M696" s="72"/>
      <c r="N696" s="73"/>
      <c r="O696" s="86"/>
      <c r="P696" s="92"/>
    </row>
    <row r="697" spans="2:16" ht="15.75" hidden="1" x14ac:dyDescent="0.25">
      <c r="B697" s="70" t="str">
        <f>B692</f>
        <v xml:space="preserve">  </v>
      </c>
      <c r="C697" s="133" t="s">
        <v>34</v>
      </c>
      <c r="D697" s="133"/>
      <c r="E697" s="133"/>
      <c r="F697" s="133"/>
      <c r="H697" s="14" t="s">
        <v>103</v>
      </c>
      <c r="J697" s="86" t="str">
        <f>IFERROR(VLOOKUP(B697,Calculations!$Z$10:$AB$448,3,FALSE),0)</f>
        <v xml:space="preserve">  </v>
      </c>
      <c r="K697" s="86"/>
      <c r="M697" s="14" t="s">
        <v>104</v>
      </c>
      <c r="O697" s="86" t="str">
        <f>J697</f>
        <v xml:space="preserve">  </v>
      </c>
      <c r="P697" s="92"/>
    </row>
    <row r="698" spans="2:16" ht="15.75" hidden="1" x14ac:dyDescent="0.25">
      <c r="B698" s="74"/>
      <c r="C698" s="133"/>
      <c r="D698" s="133"/>
      <c r="E698" s="133"/>
      <c r="F698" s="133"/>
      <c r="H698" s="77"/>
      <c r="I698" s="14" t="s">
        <v>91</v>
      </c>
      <c r="J698" s="86"/>
      <c r="K698" s="86" t="str">
        <f>J697</f>
        <v xml:space="preserve">  </v>
      </c>
      <c r="M698" s="77"/>
      <c r="N698" s="14" t="s">
        <v>91</v>
      </c>
      <c r="O698" s="86"/>
      <c r="P698" s="92" t="str">
        <f>O697</f>
        <v xml:space="preserve">  </v>
      </c>
    </row>
    <row r="699" spans="2:16" ht="15.75" hidden="1" x14ac:dyDescent="0.25">
      <c r="B699" s="74"/>
      <c r="C699" s="133"/>
      <c r="D699" s="133"/>
      <c r="E699" s="133"/>
      <c r="F699" s="133"/>
      <c r="H699" s="77"/>
      <c r="J699" s="86"/>
      <c r="K699" s="86"/>
      <c r="M699" s="77"/>
      <c r="O699" s="86"/>
      <c r="P699" s="92"/>
    </row>
    <row r="700" spans="2:16" ht="15.75" hidden="1" x14ac:dyDescent="0.25">
      <c r="B700" s="74"/>
      <c r="C700" s="81"/>
      <c r="D700" s="81"/>
      <c r="E700" s="81"/>
      <c r="F700" s="81"/>
      <c r="H700" s="77"/>
      <c r="J700" s="86"/>
      <c r="K700" s="86"/>
      <c r="M700" s="77"/>
      <c r="O700" s="86"/>
      <c r="P700" s="92"/>
    </row>
    <row r="701" spans="2:16" ht="15.75" hidden="1" x14ac:dyDescent="0.25">
      <c r="B701" s="70" t="str">
        <f>B697</f>
        <v xml:space="preserve">  </v>
      </c>
      <c r="C701" s="14" t="s">
        <v>106</v>
      </c>
      <c r="E701" s="86" t="str">
        <f>IFERROR(VLOOKUP(B701,Calculations!$G$10:$W$448,17,FALSE),0)</f>
        <v xml:space="preserve">  </v>
      </c>
      <c r="F701" s="86"/>
      <c r="H701" s="133" t="s">
        <v>34</v>
      </c>
      <c r="I701" s="133"/>
      <c r="J701" s="133"/>
      <c r="K701" s="133"/>
      <c r="M701" s="14" t="s">
        <v>105</v>
      </c>
      <c r="O701" s="86" t="str">
        <f>E701</f>
        <v xml:space="preserve">  </v>
      </c>
      <c r="P701" s="92"/>
    </row>
    <row r="702" spans="2:16" ht="15.75" hidden="1" x14ac:dyDescent="0.25">
      <c r="B702" s="75"/>
      <c r="C702" s="82"/>
      <c r="D702" s="76" t="s">
        <v>31</v>
      </c>
      <c r="E702" s="89"/>
      <c r="F702" s="89" t="str">
        <f>E701</f>
        <v xml:space="preserve">  </v>
      </c>
      <c r="G702" s="76"/>
      <c r="H702" s="134"/>
      <c r="I702" s="134"/>
      <c r="J702" s="134"/>
      <c r="K702" s="134"/>
      <c r="L702" s="76"/>
      <c r="M702" s="82"/>
      <c r="N702" s="76" t="s">
        <v>31</v>
      </c>
      <c r="O702" s="89"/>
      <c r="P702" s="90" t="str">
        <f>O701</f>
        <v xml:space="preserve">  </v>
      </c>
    </row>
    <row r="703" spans="2:16" ht="15.75" hidden="1" x14ac:dyDescent="0.25">
      <c r="B703" s="60" t="str">
        <f>IFERROR(IF(EOMONTH(B701,1)&gt;Questionnaire!$I$9,"  ",EOMONTH(B701,1)),"  ")</f>
        <v xml:space="preserve">  </v>
      </c>
      <c r="C703" s="61" t="s">
        <v>32</v>
      </c>
      <c r="D703" s="61"/>
      <c r="E703" s="84">
        <f>IFERROR(-VLOOKUP(B703,Calculations!$G$10:$N$448,8,FALSE),0)</f>
        <v>0</v>
      </c>
      <c r="F703" s="84"/>
      <c r="G703" s="61"/>
      <c r="H703" s="61" t="s">
        <v>102</v>
      </c>
      <c r="I703" s="61"/>
      <c r="J703" s="84">
        <f>K705</f>
        <v>0</v>
      </c>
      <c r="K703" s="84"/>
      <c r="L703" s="61"/>
      <c r="M703" s="61" t="s">
        <v>102</v>
      </c>
      <c r="N703" s="68"/>
      <c r="O703" s="84">
        <f>J703</f>
        <v>0</v>
      </c>
      <c r="P703" s="91"/>
    </row>
    <row r="704" spans="2:16" ht="15.75" hidden="1" x14ac:dyDescent="0.25">
      <c r="B704" s="74"/>
      <c r="C704" s="14" t="s">
        <v>33</v>
      </c>
      <c r="E704" s="86" t="str">
        <f>IFERROR(VLOOKUP(B703,Calculations!$G$10:$M$448,7,FALSE),0)</f>
        <v xml:space="preserve">  </v>
      </c>
      <c r="F704" s="86"/>
      <c r="H704" s="14" t="s">
        <v>35</v>
      </c>
      <c r="J704" s="86" t="str">
        <f>K706</f>
        <v xml:space="preserve">  </v>
      </c>
      <c r="K704" s="86"/>
      <c r="M704" s="14" t="s">
        <v>94</v>
      </c>
      <c r="N704" s="73"/>
      <c r="O704" s="86" t="str">
        <f>J704</f>
        <v xml:space="preserve">  </v>
      </c>
      <c r="P704" s="92"/>
    </row>
    <row r="705" spans="2:16" ht="15.75" hidden="1" x14ac:dyDescent="0.25">
      <c r="B705" s="74"/>
      <c r="C705" s="73"/>
      <c r="D705" s="14" t="s">
        <v>31</v>
      </c>
      <c r="E705" s="86"/>
      <c r="F705" s="86">
        <f>IFERROR(E703+E704,0)</f>
        <v>0</v>
      </c>
      <c r="H705" s="73"/>
      <c r="I705" s="14" t="s">
        <v>32</v>
      </c>
      <c r="J705" s="86"/>
      <c r="K705" s="86">
        <f>E703</f>
        <v>0</v>
      </c>
      <c r="M705" s="72"/>
      <c r="N705" s="14" t="s">
        <v>31</v>
      </c>
      <c r="O705" s="86"/>
      <c r="P705" s="92">
        <f>F705</f>
        <v>0</v>
      </c>
    </row>
    <row r="706" spans="2:16" ht="15.75" hidden="1" x14ac:dyDescent="0.25">
      <c r="B706" s="74"/>
      <c r="C706" s="73"/>
      <c r="E706" s="86"/>
      <c r="F706" s="86"/>
      <c r="H706" s="73"/>
      <c r="I706" s="14" t="s">
        <v>33</v>
      </c>
      <c r="J706" s="86"/>
      <c r="K706" s="86" t="str">
        <f>E704</f>
        <v xml:space="preserve">  </v>
      </c>
      <c r="M706" s="72"/>
      <c r="N706" s="73"/>
      <c r="O706" s="86"/>
      <c r="P706" s="92"/>
    </row>
    <row r="707" spans="2:16" ht="15.75" hidden="1" x14ac:dyDescent="0.25">
      <c r="B707" s="74"/>
      <c r="C707" s="73"/>
      <c r="E707" s="86"/>
      <c r="F707" s="86"/>
      <c r="H707" s="73"/>
      <c r="J707" s="86"/>
      <c r="K707" s="86"/>
      <c r="M707" s="72"/>
      <c r="N707" s="73"/>
      <c r="O707" s="86"/>
      <c r="P707" s="92"/>
    </row>
    <row r="708" spans="2:16" ht="15.75" hidden="1" x14ac:dyDescent="0.25">
      <c r="B708" s="70" t="str">
        <f>B703</f>
        <v xml:space="preserve">  </v>
      </c>
      <c r="C708" s="133" t="s">
        <v>34</v>
      </c>
      <c r="D708" s="133"/>
      <c r="E708" s="133"/>
      <c r="F708" s="133"/>
      <c r="H708" s="14" t="s">
        <v>103</v>
      </c>
      <c r="J708" s="86" t="str">
        <f>IFERROR(VLOOKUP(B708,Calculations!$Z$10:$AB$448,3,FALSE),0)</f>
        <v xml:space="preserve">  </v>
      </c>
      <c r="K708" s="86"/>
      <c r="M708" s="14" t="s">
        <v>104</v>
      </c>
      <c r="O708" s="86" t="str">
        <f>J708</f>
        <v xml:space="preserve">  </v>
      </c>
      <c r="P708" s="92"/>
    </row>
    <row r="709" spans="2:16" ht="15.75" hidden="1" x14ac:dyDescent="0.25">
      <c r="B709" s="74"/>
      <c r="C709" s="133"/>
      <c r="D709" s="133"/>
      <c r="E709" s="133"/>
      <c r="F709" s="133"/>
      <c r="H709" s="77"/>
      <c r="I709" s="14" t="s">
        <v>91</v>
      </c>
      <c r="J709" s="86"/>
      <c r="K709" s="86" t="str">
        <f>J708</f>
        <v xml:space="preserve">  </v>
      </c>
      <c r="M709" s="77"/>
      <c r="N709" s="14" t="s">
        <v>91</v>
      </c>
      <c r="O709" s="86"/>
      <c r="P709" s="92" t="str">
        <f>O708</f>
        <v xml:space="preserve">  </v>
      </c>
    </row>
    <row r="710" spans="2:16" ht="15.75" hidden="1" x14ac:dyDescent="0.25">
      <c r="B710" s="74"/>
      <c r="C710" s="133"/>
      <c r="D710" s="133"/>
      <c r="E710" s="133"/>
      <c r="F710" s="133"/>
      <c r="H710" s="77"/>
      <c r="J710" s="86"/>
      <c r="K710" s="86"/>
      <c r="M710" s="77"/>
      <c r="O710" s="86"/>
      <c r="P710" s="92"/>
    </row>
    <row r="711" spans="2:16" ht="15.75" hidden="1" x14ac:dyDescent="0.25">
      <c r="B711" s="74"/>
      <c r="C711" s="81"/>
      <c r="D711" s="81"/>
      <c r="E711" s="81"/>
      <c r="F711" s="81"/>
      <c r="H711" s="77"/>
      <c r="J711" s="86"/>
      <c r="K711" s="86"/>
      <c r="M711" s="77"/>
      <c r="O711" s="86"/>
      <c r="P711" s="92"/>
    </row>
    <row r="712" spans="2:16" ht="15.75" hidden="1" x14ac:dyDescent="0.25">
      <c r="B712" s="70" t="str">
        <f>B708</f>
        <v xml:space="preserve">  </v>
      </c>
      <c r="C712" s="14" t="s">
        <v>106</v>
      </c>
      <c r="E712" s="86" t="str">
        <f>IFERROR(VLOOKUP(B712,Calculations!$G$10:$W$448,17,FALSE),0)</f>
        <v xml:space="preserve">  </v>
      </c>
      <c r="F712" s="86"/>
      <c r="H712" s="133" t="s">
        <v>34</v>
      </c>
      <c r="I712" s="133"/>
      <c r="J712" s="133"/>
      <c r="K712" s="133"/>
      <c r="M712" s="14" t="s">
        <v>105</v>
      </c>
      <c r="O712" s="86" t="str">
        <f>E712</f>
        <v xml:space="preserve">  </v>
      </c>
      <c r="P712" s="92"/>
    </row>
    <row r="713" spans="2:16" ht="15.75" hidden="1" x14ac:dyDescent="0.25">
      <c r="B713" s="75"/>
      <c r="C713" s="82"/>
      <c r="D713" s="76" t="s">
        <v>31</v>
      </c>
      <c r="E713" s="89"/>
      <c r="F713" s="89" t="str">
        <f>E712</f>
        <v xml:space="preserve">  </v>
      </c>
      <c r="G713" s="76"/>
      <c r="H713" s="134"/>
      <c r="I713" s="134"/>
      <c r="J713" s="134"/>
      <c r="K713" s="134"/>
      <c r="L713" s="76"/>
      <c r="M713" s="82"/>
      <c r="N713" s="76" t="s">
        <v>31</v>
      </c>
      <c r="O713" s="89"/>
      <c r="P713" s="90" t="str">
        <f>O712</f>
        <v xml:space="preserve">  </v>
      </c>
    </row>
    <row r="714" spans="2:16" ht="15.75" hidden="1" x14ac:dyDescent="0.25">
      <c r="B714" s="60" t="str">
        <f>IFERROR(IF(EOMONTH(B712,1)&gt;Questionnaire!$I$9,"  ",EOMONTH(B712,1)),"  ")</f>
        <v xml:space="preserve">  </v>
      </c>
      <c r="C714" s="61" t="s">
        <v>32</v>
      </c>
      <c r="D714" s="61"/>
      <c r="E714" s="84">
        <f>IFERROR(-VLOOKUP(B714,Calculations!$G$10:$N$448,8,FALSE),0)</f>
        <v>0</v>
      </c>
      <c r="F714" s="84"/>
      <c r="G714" s="61"/>
      <c r="H714" s="61" t="s">
        <v>102</v>
      </c>
      <c r="I714" s="61"/>
      <c r="J714" s="84">
        <f>K716</f>
        <v>0</v>
      </c>
      <c r="K714" s="84"/>
      <c r="L714" s="61"/>
      <c r="M714" s="61" t="s">
        <v>102</v>
      </c>
      <c r="N714" s="68"/>
      <c r="O714" s="84">
        <f>J714</f>
        <v>0</v>
      </c>
      <c r="P714" s="91"/>
    </row>
    <row r="715" spans="2:16" ht="15.75" hidden="1" x14ac:dyDescent="0.25">
      <c r="B715" s="74"/>
      <c r="C715" s="14" t="s">
        <v>33</v>
      </c>
      <c r="E715" s="86" t="str">
        <f>IFERROR(VLOOKUP(B714,Calculations!$G$10:$M$448,7,FALSE),0)</f>
        <v xml:space="preserve">  </v>
      </c>
      <c r="F715" s="86"/>
      <c r="H715" s="14" t="s">
        <v>35</v>
      </c>
      <c r="J715" s="86" t="str">
        <f>K717</f>
        <v xml:space="preserve">  </v>
      </c>
      <c r="K715" s="86"/>
      <c r="M715" s="14" t="s">
        <v>94</v>
      </c>
      <c r="N715" s="73"/>
      <c r="O715" s="86" t="str">
        <f>J715</f>
        <v xml:space="preserve">  </v>
      </c>
      <c r="P715" s="92"/>
    </row>
    <row r="716" spans="2:16" ht="15.75" hidden="1" x14ac:dyDescent="0.25">
      <c r="B716" s="74"/>
      <c r="C716" s="73"/>
      <c r="D716" s="14" t="s">
        <v>31</v>
      </c>
      <c r="E716" s="86"/>
      <c r="F716" s="86">
        <f>IFERROR(E714+E715,0)</f>
        <v>0</v>
      </c>
      <c r="H716" s="73"/>
      <c r="I716" s="14" t="s">
        <v>32</v>
      </c>
      <c r="J716" s="86"/>
      <c r="K716" s="86">
        <f>E714</f>
        <v>0</v>
      </c>
      <c r="M716" s="72"/>
      <c r="N716" s="14" t="s">
        <v>31</v>
      </c>
      <c r="O716" s="86"/>
      <c r="P716" s="92">
        <f>F716</f>
        <v>0</v>
      </c>
    </row>
    <row r="717" spans="2:16" ht="15.75" hidden="1" x14ac:dyDescent="0.25">
      <c r="B717" s="74"/>
      <c r="C717" s="73"/>
      <c r="E717" s="86"/>
      <c r="F717" s="86"/>
      <c r="H717" s="73"/>
      <c r="I717" s="14" t="s">
        <v>33</v>
      </c>
      <c r="J717" s="86"/>
      <c r="K717" s="86" t="str">
        <f>E715</f>
        <v xml:space="preserve">  </v>
      </c>
      <c r="M717" s="72"/>
      <c r="N717" s="73"/>
      <c r="O717" s="86"/>
      <c r="P717" s="92"/>
    </row>
    <row r="718" spans="2:16" ht="15.75" hidden="1" x14ac:dyDescent="0.25">
      <c r="B718" s="74"/>
      <c r="C718" s="73"/>
      <c r="E718" s="86"/>
      <c r="F718" s="86"/>
      <c r="H718" s="73"/>
      <c r="J718" s="86"/>
      <c r="K718" s="86"/>
      <c r="M718" s="72"/>
      <c r="N718" s="73"/>
      <c r="O718" s="86"/>
      <c r="P718" s="92"/>
    </row>
    <row r="719" spans="2:16" ht="15.75" hidden="1" x14ac:dyDescent="0.25">
      <c r="B719" s="70" t="str">
        <f>B714</f>
        <v xml:space="preserve">  </v>
      </c>
      <c r="C719" s="133" t="s">
        <v>34</v>
      </c>
      <c r="D719" s="133"/>
      <c r="E719" s="133"/>
      <c r="F719" s="133"/>
      <c r="H719" s="14" t="s">
        <v>103</v>
      </c>
      <c r="J719" s="86" t="str">
        <f>IFERROR(VLOOKUP(B719,Calculations!$Z$10:$AB$448,3,FALSE),0)</f>
        <v xml:space="preserve">  </v>
      </c>
      <c r="K719" s="86"/>
      <c r="M719" s="14" t="s">
        <v>104</v>
      </c>
      <c r="O719" s="86" t="str">
        <f>J719</f>
        <v xml:space="preserve">  </v>
      </c>
      <c r="P719" s="92"/>
    </row>
    <row r="720" spans="2:16" ht="15.75" hidden="1" x14ac:dyDescent="0.25">
      <c r="B720" s="74"/>
      <c r="C720" s="133"/>
      <c r="D720" s="133"/>
      <c r="E720" s="133"/>
      <c r="F720" s="133"/>
      <c r="H720" s="77"/>
      <c r="I720" s="14" t="s">
        <v>91</v>
      </c>
      <c r="J720" s="86"/>
      <c r="K720" s="86" t="str">
        <f>J719</f>
        <v xml:space="preserve">  </v>
      </c>
      <c r="M720" s="77"/>
      <c r="N720" s="14" t="s">
        <v>91</v>
      </c>
      <c r="O720" s="86"/>
      <c r="P720" s="92" t="str">
        <f>O719</f>
        <v xml:space="preserve">  </v>
      </c>
    </row>
    <row r="721" spans="2:16" ht="15.75" hidden="1" x14ac:dyDescent="0.25">
      <c r="B721" s="74"/>
      <c r="C721" s="133"/>
      <c r="D721" s="133"/>
      <c r="E721" s="133"/>
      <c r="F721" s="133"/>
      <c r="H721" s="77"/>
      <c r="J721" s="86"/>
      <c r="K721" s="86"/>
      <c r="M721" s="77"/>
      <c r="O721" s="86"/>
      <c r="P721" s="92"/>
    </row>
    <row r="722" spans="2:16" ht="15.75" hidden="1" x14ac:dyDescent="0.25">
      <c r="B722" s="74"/>
      <c r="C722" s="81"/>
      <c r="D722" s="81"/>
      <c r="E722" s="81"/>
      <c r="F722" s="81"/>
      <c r="H722" s="77"/>
      <c r="J722" s="86"/>
      <c r="K722" s="86"/>
      <c r="M722" s="77"/>
      <c r="O722" s="86"/>
      <c r="P722" s="92"/>
    </row>
    <row r="723" spans="2:16" ht="15.75" hidden="1" x14ac:dyDescent="0.25">
      <c r="B723" s="70" t="str">
        <f>B719</f>
        <v xml:space="preserve">  </v>
      </c>
      <c r="C723" s="14" t="s">
        <v>106</v>
      </c>
      <c r="E723" s="86" t="str">
        <f>IFERROR(VLOOKUP(B723,Calculations!$G$10:$W$448,17,FALSE),0)</f>
        <v xml:space="preserve">  </v>
      </c>
      <c r="F723" s="86"/>
      <c r="H723" s="133" t="s">
        <v>34</v>
      </c>
      <c r="I723" s="133"/>
      <c r="J723" s="133"/>
      <c r="K723" s="133"/>
      <c r="M723" s="14" t="s">
        <v>105</v>
      </c>
      <c r="O723" s="86" t="str">
        <f>E723</f>
        <v xml:space="preserve">  </v>
      </c>
      <c r="P723" s="92"/>
    </row>
    <row r="724" spans="2:16" ht="15.75" hidden="1" x14ac:dyDescent="0.25">
      <c r="B724" s="75"/>
      <c r="C724" s="82"/>
      <c r="D724" s="76" t="s">
        <v>31</v>
      </c>
      <c r="E724" s="89"/>
      <c r="F724" s="89" t="str">
        <f>E723</f>
        <v xml:space="preserve">  </v>
      </c>
      <c r="G724" s="76"/>
      <c r="H724" s="134"/>
      <c r="I724" s="134"/>
      <c r="J724" s="134"/>
      <c r="K724" s="134"/>
      <c r="L724" s="76"/>
      <c r="M724" s="82"/>
      <c r="N724" s="76" t="s">
        <v>31</v>
      </c>
      <c r="O724" s="89"/>
      <c r="P724" s="90" t="str">
        <f>O723</f>
        <v xml:space="preserve">  </v>
      </c>
    </row>
    <row r="725" spans="2:16" ht="15.75" hidden="1" x14ac:dyDescent="0.25">
      <c r="B725" s="60" t="str">
        <f>IFERROR(IF(EOMONTH(B723,1)&gt;Questionnaire!$I$9,"  ",EOMONTH(B723,1)),"  ")</f>
        <v xml:space="preserve">  </v>
      </c>
      <c r="C725" s="61" t="s">
        <v>32</v>
      </c>
      <c r="D725" s="61"/>
      <c r="E725" s="84">
        <f>IFERROR(-VLOOKUP(B725,Calculations!$G$10:$N$448,8,FALSE),0)</f>
        <v>0</v>
      </c>
      <c r="F725" s="84"/>
      <c r="G725" s="61"/>
      <c r="H725" s="61" t="s">
        <v>102</v>
      </c>
      <c r="I725" s="61"/>
      <c r="J725" s="84">
        <f>K727</f>
        <v>0</v>
      </c>
      <c r="K725" s="84"/>
      <c r="L725" s="61"/>
      <c r="M725" s="61" t="s">
        <v>102</v>
      </c>
      <c r="N725" s="68"/>
      <c r="O725" s="84">
        <f>J725</f>
        <v>0</v>
      </c>
      <c r="P725" s="91"/>
    </row>
    <row r="726" spans="2:16" ht="15.75" hidden="1" x14ac:dyDescent="0.25">
      <c r="B726" s="74"/>
      <c r="C726" s="14" t="s">
        <v>33</v>
      </c>
      <c r="E726" s="86" t="str">
        <f>IFERROR(VLOOKUP(B725,Calculations!$G$10:$M$448,7,FALSE),0)</f>
        <v xml:space="preserve">  </v>
      </c>
      <c r="F726" s="86"/>
      <c r="H726" s="14" t="s">
        <v>35</v>
      </c>
      <c r="J726" s="86" t="str">
        <f>K728</f>
        <v xml:space="preserve">  </v>
      </c>
      <c r="K726" s="86"/>
      <c r="M726" s="14" t="s">
        <v>94</v>
      </c>
      <c r="N726" s="73"/>
      <c r="O726" s="86" t="str">
        <f>J726</f>
        <v xml:space="preserve">  </v>
      </c>
      <c r="P726" s="92"/>
    </row>
    <row r="727" spans="2:16" ht="15.75" hidden="1" x14ac:dyDescent="0.25">
      <c r="B727" s="74"/>
      <c r="C727" s="73"/>
      <c r="D727" s="14" t="s">
        <v>31</v>
      </c>
      <c r="E727" s="86"/>
      <c r="F727" s="86">
        <f>IFERROR(E725+E726,0)</f>
        <v>0</v>
      </c>
      <c r="H727" s="73"/>
      <c r="I727" s="14" t="s">
        <v>32</v>
      </c>
      <c r="J727" s="86"/>
      <c r="K727" s="86">
        <f>E725</f>
        <v>0</v>
      </c>
      <c r="M727" s="72"/>
      <c r="N727" s="14" t="s">
        <v>31</v>
      </c>
      <c r="O727" s="86"/>
      <c r="P727" s="92">
        <f>F727</f>
        <v>0</v>
      </c>
    </row>
    <row r="728" spans="2:16" ht="15.75" hidden="1" x14ac:dyDescent="0.25">
      <c r="B728" s="74"/>
      <c r="C728" s="73"/>
      <c r="E728" s="86"/>
      <c r="F728" s="86"/>
      <c r="H728" s="73"/>
      <c r="I728" s="14" t="s">
        <v>33</v>
      </c>
      <c r="J728" s="86"/>
      <c r="K728" s="86" t="str">
        <f>E726</f>
        <v xml:space="preserve">  </v>
      </c>
      <c r="M728" s="72"/>
      <c r="N728" s="73"/>
      <c r="O728" s="86"/>
      <c r="P728" s="92"/>
    </row>
    <row r="729" spans="2:16" ht="15.75" hidden="1" x14ac:dyDescent="0.25">
      <c r="B729" s="74"/>
      <c r="C729" s="73"/>
      <c r="E729" s="86"/>
      <c r="F729" s="86"/>
      <c r="H729" s="73"/>
      <c r="J729" s="86"/>
      <c r="K729" s="86"/>
      <c r="M729" s="72"/>
      <c r="N729" s="73"/>
      <c r="O729" s="86"/>
      <c r="P729" s="92"/>
    </row>
    <row r="730" spans="2:16" ht="15.75" hidden="1" x14ac:dyDescent="0.25">
      <c r="B730" s="70" t="str">
        <f>B725</f>
        <v xml:space="preserve">  </v>
      </c>
      <c r="C730" s="133" t="s">
        <v>34</v>
      </c>
      <c r="D730" s="133"/>
      <c r="E730" s="133"/>
      <c r="F730" s="133"/>
      <c r="H730" s="14" t="s">
        <v>103</v>
      </c>
      <c r="J730" s="86" t="str">
        <f>IFERROR(VLOOKUP(B730,Calculations!$Z$10:$AB$448,3,FALSE),0)</f>
        <v xml:space="preserve">  </v>
      </c>
      <c r="K730" s="86"/>
      <c r="M730" s="14" t="s">
        <v>104</v>
      </c>
      <c r="O730" s="86" t="str">
        <f>J730</f>
        <v xml:space="preserve">  </v>
      </c>
      <c r="P730" s="92"/>
    </row>
    <row r="731" spans="2:16" ht="15.75" hidden="1" x14ac:dyDescent="0.25">
      <c r="B731" s="74"/>
      <c r="C731" s="133"/>
      <c r="D731" s="133"/>
      <c r="E731" s="133"/>
      <c r="F731" s="133"/>
      <c r="H731" s="77"/>
      <c r="I731" s="14" t="s">
        <v>91</v>
      </c>
      <c r="J731" s="86"/>
      <c r="K731" s="86" t="str">
        <f>J730</f>
        <v xml:space="preserve">  </v>
      </c>
      <c r="M731" s="77"/>
      <c r="N731" s="14" t="s">
        <v>91</v>
      </c>
      <c r="O731" s="86"/>
      <c r="P731" s="92" t="str">
        <f>O730</f>
        <v xml:space="preserve">  </v>
      </c>
    </row>
    <row r="732" spans="2:16" ht="15.75" hidden="1" x14ac:dyDescent="0.25">
      <c r="B732" s="74"/>
      <c r="C732" s="133"/>
      <c r="D732" s="133"/>
      <c r="E732" s="133"/>
      <c r="F732" s="133"/>
      <c r="H732" s="77"/>
      <c r="J732" s="86"/>
      <c r="K732" s="86"/>
      <c r="M732" s="77"/>
      <c r="O732" s="86"/>
      <c r="P732" s="92"/>
    </row>
    <row r="733" spans="2:16" ht="15.75" hidden="1" x14ac:dyDescent="0.25">
      <c r="B733" s="74"/>
      <c r="C733" s="81"/>
      <c r="D733" s="81"/>
      <c r="E733" s="81"/>
      <c r="F733" s="81"/>
      <c r="H733" s="77"/>
      <c r="J733" s="86"/>
      <c r="K733" s="86"/>
      <c r="M733" s="77"/>
      <c r="O733" s="86"/>
      <c r="P733" s="92"/>
    </row>
    <row r="734" spans="2:16" ht="15.75" hidden="1" x14ac:dyDescent="0.25">
      <c r="B734" s="70" t="str">
        <f>B730</f>
        <v xml:space="preserve">  </v>
      </c>
      <c r="C734" s="14" t="s">
        <v>106</v>
      </c>
      <c r="E734" s="86" t="str">
        <f>IFERROR(VLOOKUP(B734,Calculations!$G$10:$W$448,17,FALSE),0)</f>
        <v xml:space="preserve">  </v>
      </c>
      <c r="F734" s="86"/>
      <c r="H734" s="133" t="s">
        <v>34</v>
      </c>
      <c r="I734" s="133"/>
      <c r="J734" s="133"/>
      <c r="K734" s="133"/>
      <c r="M734" s="14" t="s">
        <v>105</v>
      </c>
      <c r="O734" s="86" t="str">
        <f>E734</f>
        <v xml:space="preserve">  </v>
      </c>
      <c r="P734" s="92"/>
    </row>
    <row r="735" spans="2:16" ht="15.75" hidden="1" x14ac:dyDescent="0.25">
      <c r="B735" s="75"/>
      <c r="C735" s="82"/>
      <c r="D735" s="76" t="s">
        <v>31</v>
      </c>
      <c r="E735" s="89"/>
      <c r="F735" s="89" t="str">
        <f>E734</f>
        <v xml:space="preserve">  </v>
      </c>
      <c r="G735" s="76"/>
      <c r="H735" s="134"/>
      <c r="I735" s="134"/>
      <c r="J735" s="134"/>
      <c r="K735" s="134"/>
      <c r="L735" s="76"/>
      <c r="M735" s="82"/>
      <c r="N735" s="76" t="s">
        <v>31</v>
      </c>
      <c r="O735" s="89"/>
      <c r="P735" s="90" t="str">
        <f>O734</f>
        <v xml:space="preserve">  </v>
      </c>
    </row>
    <row r="736" spans="2:16" ht="15.75" hidden="1" x14ac:dyDescent="0.25">
      <c r="B736" s="60" t="str">
        <f>IFERROR(IF(EOMONTH(B734,1)&gt;Questionnaire!$I$9,"  ",EOMONTH(B734,1)),"  ")</f>
        <v xml:space="preserve">  </v>
      </c>
      <c r="C736" s="61" t="s">
        <v>32</v>
      </c>
      <c r="D736" s="61"/>
      <c r="E736" s="84">
        <f>IFERROR(-VLOOKUP(B736,Calculations!$G$10:$N$448,8,FALSE),0)</f>
        <v>0</v>
      </c>
      <c r="F736" s="84"/>
      <c r="G736" s="61"/>
      <c r="H736" s="61" t="s">
        <v>102</v>
      </c>
      <c r="I736" s="61"/>
      <c r="J736" s="84">
        <f>K738</f>
        <v>0</v>
      </c>
      <c r="K736" s="84"/>
      <c r="L736" s="61"/>
      <c r="M736" s="61" t="s">
        <v>102</v>
      </c>
      <c r="N736" s="68"/>
      <c r="O736" s="84">
        <f>J736</f>
        <v>0</v>
      </c>
      <c r="P736" s="91"/>
    </row>
    <row r="737" spans="2:16" ht="15.75" hidden="1" x14ac:dyDescent="0.25">
      <c r="B737" s="74"/>
      <c r="C737" s="14" t="s">
        <v>33</v>
      </c>
      <c r="E737" s="86" t="str">
        <f>IFERROR(VLOOKUP(B736,Calculations!$G$10:$M$448,7,FALSE),0)</f>
        <v xml:space="preserve">  </v>
      </c>
      <c r="F737" s="86"/>
      <c r="H737" s="14" t="s">
        <v>35</v>
      </c>
      <c r="J737" s="86" t="str">
        <f>K739</f>
        <v xml:space="preserve">  </v>
      </c>
      <c r="K737" s="86"/>
      <c r="M737" s="14" t="s">
        <v>94</v>
      </c>
      <c r="N737" s="73"/>
      <c r="O737" s="86" t="str">
        <f>J737</f>
        <v xml:space="preserve">  </v>
      </c>
      <c r="P737" s="92"/>
    </row>
    <row r="738" spans="2:16" ht="15.75" hidden="1" x14ac:dyDescent="0.25">
      <c r="B738" s="74"/>
      <c r="C738" s="73"/>
      <c r="D738" s="14" t="s">
        <v>31</v>
      </c>
      <c r="E738" s="86"/>
      <c r="F738" s="86">
        <f>IFERROR(E736+E737,0)</f>
        <v>0</v>
      </c>
      <c r="H738" s="73"/>
      <c r="I738" s="14" t="s">
        <v>32</v>
      </c>
      <c r="J738" s="86"/>
      <c r="K738" s="86">
        <f>E736</f>
        <v>0</v>
      </c>
      <c r="M738" s="72"/>
      <c r="N738" s="14" t="s">
        <v>31</v>
      </c>
      <c r="O738" s="86"/>
      <c r="P738" s="92">
        <f>F738</f>
        <v>0</v>
      </c>
    </row>
    <row r="739" spans="2:16" ht="15.75" hidden="1" x14ac:dyDescent="0.25">
      <c r="B739" s="74"/>
      <c r="C739" s="73"/>
      <c r="E739" s="86"/>
      <c r="F739" s="86"/>
      <c r="H739" s="73"/>
      <c r="I739" s="14" t="s">
        <v>33</v>
      </c>
      <c r="J739" s="86"/>
      <c r="K739" s="86" t="str">
        <f>E737</f>
        <v xml:space="preserve">  </v>
      </c>
      <c r="M739" s="72"/>
      <c r="N739" s="73"/>
      <c r="O739" s="86"/>
      <c r="P739" s="92"/>
    </row>
    <row r="740" spans="2:16" ht="15.75" hidden="1" x14ac:dyDescent="0.25">
      <c r="B740" s="74"/>
      <c r="C740" s="73"/>
      <c r="E740" s="86"/>
      <c r="F740" s="86"/>
      <c r="H740" s="73"/>
      <c r="J740" s="86"/>
      <c r="K740" s="86"/>
      <c r="M740" s="72"/>
      <c r="N740" s="73"/>
      <c r="O740" s="86"/>
      <c r="P740" s="92"/>
    </row>
    <row r="741" spans="2:16" ht="15.75" hidden="1" x14ac:dyDescent="0.25">
      <c r="B741" s="70" t="str">
        <f>B736</f>
        <v xml:space="preserve">  </v>
      </c>
      <c r="C741" s="133" t="s">
        <v>34</v>
      </c>
      <c r="D741" s="133"/>
      <c r="E741" s="133"/>
      <c r="F741" s="133"/>
      <c r="H741" s="14" t="s">
        <v>103</v>
      </c>
      <c r="J741" s="86" t="str">
        <f>IFERROR(VLOOKUP(B741,Calculations!$Z$10:$AB$448,3,FALSE),0)</f>
        <v xml:space="preserve">  </v>
      </c>
      <c r="K741" s="86"/>
      <c r="M741" s="14" t="s">
        <v>104</v>
      </c>
      <c r="O741" s="86" t="str">
        <f>J741</f>
        <v xml:space="preserve">  </v>
      </c>
      <c r="P741" s="92"/>
    </row>
    <row r="742" spans="2:16" ht="15.75" hidden="1" x14ac:dyDescent="0.25">
      <c r="B742" s="74"/>
      <c r="C742" s="133"/>
      <c r="D742" s="133"/>
      <c r="E742" s="133"/>
      <c r="F742" s="133"/>
      <c r="H742" s="77"/>
      <c r="I742" s="14" t="s">
        <v>91</v>
      </c>
      <c r="J742" s="86"/>
      <c r="K742" s="86" t="str">
        <f>J741</f>
        <v xml:space="preserve">  </v>
      </c>
      <c r="M742" s="77"/>
      <c r="N742" s="14" t="s">
        <v>91</v>
      </c>
      <c r="O742" s="86"/>
      <c r="P742" s="92" t="str">
        <f>O741</f>
        <v xml:space="preserve">  </v>
      </c>
    </row>
    <row r="743" spans="2:16" ht="15.75" hidden="1" x14ac:dyDescent="0.25">
      <c r="B743" s="74"/>
      <c r="C743" s="133"/>
      <c r="D743" s="133"/>
      <c r="E743" s="133"/>
      <c r="F743" s="133"/>
      <c r="H743" s="77"/>
      <c r="J743" s="86"/>
      <c r="K743" s="86"/>
      <c r="M743" s="77"/>
      <c r="O743" s="86"/>
      <c r="P743" s="92"/>
    </row>
    <row r="744" spans="2:16" ht="15.75" hidden="1" x14ac:dyDescent="0.25">
      <c r="B744" s="74"/>
      <c r="C744" s="81"/>
      <c r="D744" s="81"/>
      <c r="E744" s="81"/>
      <c r="F744" s="81"/>
      <c r="H744" s="77"/>
      <c r="J744" s="86"/>
      <c r="K744" s="86"/>
      <c r="M744" s="77"/>
      <c r="O744" s="86"/>
      <c r="P744" s="92"/>
    </row>
    <row r="745" spans="2:16" ht="15.75" hidden="1" x14ac:dyDescent="0.25">
      <c r="B745" s="70" t="str">
        <f>B741</f>
        <v xml:space="preserve">  </v>
      </c>
      <c r="C745" s="14" t="s">
        <v>106</v>
      </c>
      <c r="E745" s="86" t="str">
        <f>IFERROR(VLOOKUP(B745,Calculations!$G$10:$W$448,17,FALSE),0)</f>
        <v xml:space="preserve">  </v>
      </c>
      <c r="F745" s="86"/>
      <c r="H745" s="133" t="s">
        <v>34</v>
      </c>
      <c r="I745" s="133"/>
      <c r="J745" s="133"/>
      <c r="K745" s="133"/>
      <c r="M745" s="14" t="s">
        <v>105</v>
      </c>
      <c r="O745" s="86" t="str">
        <f>E745</f>
        <v xml:space="preserve">  </v>
      </c>
      <c r="P745" s="92"/>
    </row>
    <row r="746" spans="2:16" ht="15.75" hidden="1" x14ac:dyDescent="0.25">
      <c r="B746" s="75"/>
      <c r="C746" s="82"/>
      <c r="D746" s="76" t="s">
        <v>31</v>
      </c>
      <c r="E746" s="89"/>
      <c r="F746" s="89" t="str">
        <f>E745</f>
        <v xml:space="preserve">  </v>
      </c>
      <c r="G746" s="76"/>
      <c r="H746" s="134"/>
      <c r="I746" s="134"/>
      <c r="J746" s="134"/>
      <c r="K746" s="134"/>
      <c r="L746" s="76"/>
      <c r="M746" s="82"/>
      <c r="N746" s="76" t="s">
        <v>31</v>
      </c>
      <c r="O746" s="89"/>
      <c r="P746" s="90" t="str">
        <f>O745</f>
        <v xml:space="preserve">  </v>
      </c>
    </row>
    <row r="747" spans="2:16" ht="15.75" hidden="1" x14ac:dyDescent="0.25">
      <c r="B747" s="60" t="str">
        <f>IFERROR(IF(EOMONTH(B745,1)&gt;Questionnaire!$I$9,"  ",EOMONTH(B745,1)),"  ")</f>
        <v xml:space="preserve">  </v>
      </c>
      <c r="C747" s="61" t="s">
        <v>32</v>
      </c>
      <c r="D747" s="61"/>
      <c r="E747" s="84">
        <f>IFERROR(-VLOOKUP(B747,Calculations!$G$10:$N$448,8,FALSE),0)</f>
        <v>0</v>
      </c>
      <c r="F747" s="84"/>
      <c r="G747" s="61"/>
      <c r="H747" s="61" t="s">
        <v>102</v>
      </c>
      <c r="I747" s="61"/>
      <c r="J747" s="84">
        <f>K749</f>
        <v>0</v>
      </c>
      <c r="K747" s="84"/>
      <c r="L747" s="61"/>
      <c r="M747" s="61" t="s">
        <v>102</v>
      </c>
      <c r="N747" s="68"/>
      <c r="O747" s="84">
        <f>J747</f>
        <v>0</v>
      </c>
      <c r="P747" s="91"/>
    </row>
    <row r="748" spans="2:16" ht="15.75" hidden="1" x14ac:dyDescent="0.25">
      <c r="B748" s="74"/>
      <c r="C748" s="14" t="s">
        <v>33</v>
      </c>
      <c r="E748" s="86" t="str">
        <f>IFERROR(VLOOKUP(B747,Calculations!$G$10:$M$448,7,FALSE),0)</f>
        <v xml:space="preserve">  </v>
      </c>
      <c r="F748" s="86"/>
      <c r="H748" s="14" t="s">
        <v>35</v>
      </c>
      <c r="J748" s="86" t="str">
        <f>K750</f>
        <v xml:space="preserve">  </v>
      </c>
      <c r="K748" s="86"/>
      <c r="M748" s="14" t="s">
        <v>94</v>
      </c>
      <c r="N748" s="73"/>
      <c r="O748" s="86" t="str">
        <f>J748</f>
        <v xml:space="preserve">  </v>
      </c>
      <c r="P748" s="92"/>
    </row>
    <row r="749" spans="2:16" ht="15.75" hidden="1" x14ac:dyDescent="0.25">
      <c r="B749" s="74"/>
      <c r="C749" s="73"/>
      <c r="D749" s="14" t="s">
        <v>31</v>
      </c>
      <c r="E749" s="86"/>
      <c r="F749" s="86">
        <f>IFERROR(E747+E748,0)</f>
        <v>0</v>
      </c>
      <c r="H749" s="73"/>
      <c r="I749" s="14" t="s">
        <v>32</v>
      </c>
      <c r="J749" s="86"/>
      <c r="K749" s="86">
        <f>E747</f>
        <v>0</v>
      </c>
      <c r="M749" s="72"/>
      <c r="N749" s="14" t="s">
        <v>31</v>
      </c>
      <c r="O749" s="86"/>
      <c r="P749" s="92">
        <f>F749</f>
        <v>0</v>
      </c>
    </row>
    <row r="750" spans="2:16" ht="15.75" hidden="1" x14ac:dyDescent="0.25">
      <c r="B750" s="74"/>
      <c r="C750" s="73"/>
      <c r="E750" s="86"/>
      <c r="F750" s="86"/>
      <c r="H750" s="73"/>
      <c r="I750" s="14" t="s">
        <v>33</v>
      </c>
      <c r="J750" s="86"/>
      <c r="K750" s="86" t="str">
        <f>E748</f>
        <v xml:space="preserve">  </v>
      </c>
      <c r="M750" s="72"/>
      <c r="N750" s="73"/>
      <c r="O750" s="86"/>
      <c r="P750" s="92"/>
    </row>
    <row r="751" spans="2:16" ht="15.75" hidden="1" x14ac:dyDescent="0.25">
      <c r="B751" s="74"/>
      <c r="C751" s="73"/>
      <c r="E751" s="86"/>
      <c r="F751" s="86"/>
      <c r="H751" s="73"/>
      <c r="J751" s="86"/>
      <c r="K751" s="86"/>
      <c r="M751" s="72"/>
      <c r="N751" s="73"/>
      <c r="O751" s="86"/>
      <c r="P751" s="92"/>
    </row>
    <row r="752" spans="2:16" ht="15.75" hidden="1" x14ac:dyDescent="0.25">
      <c r="B752" s="70" t="str">
        <f>B747</f>
        <v xml:space="preserve">  </v>
      </c>
      <c r="C752" s="133" t="s">
        <v>34</v>
      </c>
      <c r="D752" s="133"/>
      <c r="E752" s="133"/>
      <c r="F752" s="133"/>
      <c r="H752" s="14" t="s">
        <v>103</v>
      </c>
      <c r="J752" s="86" t="str">
        <f>IFERROR(VLOOKUP(B752,Calculations!$Z$10:$AB$448,3,FALSE),0)</f>
        <v xml:space="preserve">  </v>
      </c>
      <c r="K752" s="86"/>
      <c r="M752" s="14" t="s">
        <v>104</v>
      </c>
      <c r="O752" s="86" t="str">
        <f>J752</f>
        <v xml:space="preserve">  </v>
      </c>
      <c r="P752" s="92"/>
    </row>
    <row r="753" spans="2:16" ht="15.75" hidden="1" x14ac:dyDescent="0.25">
      <c r="B753" s="74"/>
      <c r="C753" s="133"/>
      <c r="D753" s="133"/>
      <c r="E753" s="133"/>
      <c r="F753" s="133"/>
      <c r="H753" s="77"/>
      <c r="I753" s="14" t="s">
        <v>91</v>
      </c>
      <c r="J753" s="86"/>
      <c r="K753" s="86" t="str">
        <f>J752</f>
        <v xml:space="preserve">  </v>
      </c>
      <c r="M753" s="77"/>
      <c r="N753" s="14" t="s">
        <v>91</v>
      </c>
      <c r="O753" s="86"/>
      <c r="P753" s="92" t="str">
        <f>O752</f>
        <v xml:space="preserve">  </v>
      </c>
    </row>
    <row r="754" spans="2:16" ht="15.75" hidden="1" x14ac:dyDescent="0.25">
      <c r="B754" s="74"/>
      <c r="C754" s="133"/>
      <c r="D754" s="133"/>
      <c r="E754" s="133"/>
      <c r="F754" s="133"/>
      <c r="H754" s="77"/>
      <c r="J754" s="86"/>
      <c r="K754" s="86"/>
      <c r="M754" s="77"/>
      <c r="O754" s="86"/>
      <c r="P754" s="92"/>
    </row>
    <row r="755" spans="2:16" ht="15.75" hidden="1" x14ac:dyDescent="0.25">
      <c r="B755" s="74"/>
      <c r="C755" s="81"/>
      <c r="D755" s="81"/>
      <c r="E755" s="81"/>
      <c r="F755" s="81"/>
      <c r="H755" s="77"/>
      <c r="J755" s="86"/>
      <c r="K755" s="86"/>
      <c r="M755" s="77"/>
      <c r="O755" s="86"/>
      <c r="P755" s="92"/>
    </row>
    <row r="756" spans="2:16" ht="15.75" hidden="1" x14ac:dyDescent="0.25">
      <c r="B756" s="70" t="str">
        <f>B752</f>
        <v xml:space="preserve">  </v>
      </c>
      <c r="C756" s="14" t="s">
        <v>106</v>
      </c>
      <c r="E756" s="86" t="str">
        <f>IFERROR(VLOOKUP(B756,Calculations!$G$10:$W$448,17,FALSE),0)</f>
        <v xml:space="preserve">  </v>
      </c>
      <c r="F756" s="86"/>
      <c r="H756" s="133" t="s">
        <v>34</v>
      </c>
      <c r="I756" s="133"/>
      <c r="J756" s="133"/>
      <c r="K756" s="133"/>
      <c r="M756" s="14" t="s">
        <v>105</v>
      </c>
      <c r="O756" s="86" t="str">
        <f>E756</f>
        <v xml:space="preserve">  </v>
      </c>
      <c r="P756" s="92"/>
    </row>
    <row r="757" spans="2:16" ht="15.75" hidden="1" x14ac:dyDescent="0.25">
      <c r="B757" s="75"/>
      <c r="C757" s="82"/>
      <c r="D757" s="76" t="s">
        <v>31</v>
      </c>
      <c r="E757" s="89"/>
      <c r="F757" s="89" t="str">
        <f>E756</f>
        <v xml:space="preserve">  </v>
      </c>
      <c r="G757" s="76"/>
      <c r="H757" s="134"/>
      <c r="I757" s="134"/>
      <c r="J757" s="134"/>
      <c r="K757" s="134"/>
      <c r="L757" s="76"/>
      <c r="M757" s="82"/>
      <c r="N757" s="76" t="s">
        <v>31</v>
      </c>
      <c r="O757" s="89"/>
      <c r="P757" s="90" t="str">
        <f>O756</f>
        <v xml:space="preserve">  </v>
      </c>
    </row>
    <row r="758" spans="2:16" ht="15.75" hidden="1" x14ac:dyDescent="0.25">
      <c r="B758" s="60" t="str">
        <f>IFERROR(IF(EOMONTH(B756,1)&gt;Questionnaire!$I$9,"  ",EOMONTH(B756,1)),"  ")</f>
        <v xml:space="preserve">  </v>
      </c>
      <c r="C758" s="61" t="s">
        <v>32</v>
      </c>
      <c r="D758" s="61"/>
      <c r="E758" s="84">
        <f>IFERROR(-VLOOKUP(B758,Calculations!$G$10:$N$448,8,FALSE),0)</f>
        <v>0</v>
      </c>
      <c r="F758" s="84"/>
      <c r="G758" s="61"/>
      <c r="H758" s="61" t="s">
        <v>102</v>
      </c>
      <c r="I758" s="61"/>
      <c r="J758" s="84">
        <f>K760</f>
        <v>0</v>
      </c>
      <c r="K758" s="84"/>
      <c r="L758" s="61"/>
      <c r="M758" s="61" t="s">
        <v>102</v>
      </c>
      <c r="N758" s="68"/>
      <c r="O758" s="84">
        <f>J758</f>
        <v>0</v>
      </c>
      <c r="P758" s="91"/>
    </row>
    <row r="759" spans="2:16" ht="15.75" hidden="1" x14ac:dyDescent="0.25">
      <c r="B759" s="74"/>
      <c r="C759" s="14" t="s">
        <v>33</v>
      </c>
      <c r="E759" s="86" t="str">
        <f>IFERROR(VLOOKUP(B758,Calculations!$G$10:$M$448,7,FALSE),0)</f>
        <v xml:space="preserve">  </v>
      </c>
      <c r="F759" s="86"/>
      <c r="H759" s="14" t="s">
        <v>35</v>
      </c>
      <c r="J759" s="86" t="str">
        <f>K761</f>
        <v xml:space="preserve">  </v>
      </c>
      <c r="K759" s="86"/>
      <c r="M759" s="14" t="s">
        <v>94</v>
      </c>
      <c r="N759" s="73"/>
      <c r="O759" s="86" t="str">
        <f>J759</f>
        <v xml:space="preserve">  </v>
      </c>
      <c r="P759" s="92"/>
    </row>
    <row r="760" spans="2:16" ht="15.75" hidden="1" x14ac:dyDescent="0.25">
      <c r="B760" s="74"/>
      <c r="C760" s="73"/>
      <c r="D760" s="14" t="s">
        <v>31</v>
      </c>
      <c r="E760" s="86"/>
      <c r="F760" s="86">
        <f>IFERROR(E758+E759,0)</f>
        <v>0</v>
      </c>
      <c r="H760" s="73"/>
      <c r="I760" s="14" t="s">
        <v>32</v>
      </c>
      <c r="J760" s="86"/>
      <c r="K760" s="86">
        <f>E758</f>
        <v>0</v>
      </c>
      <c r="M760" s="72"/>
      <c r="N760" s="14" t="s">
        <v>31</v>
      </c>
      <c r="O760" s="86"/>
      <c r="P760" s="92">
        <f>F760</f>
        <v>0</v>
      </c>
    </row>
    <row r="761" spans="2:16" ht="15.75" hidden="1" x14ac:dyDescent="0.25">
      <c r="B761" s="74"/>
      <c r="C761" s="73"/>
      <c r="E761" s="86"/>
      <c r="F761" s="86"/>
      <c r="H761" s="73"/>
      <c r="I761" s="14" t="s">
        <v>33</v>
      </c>
      <c r="J761" s="86"/>
      <c r="K761" s="86" t="str">
        <f>E759</f>
        <v xml:space="preserve">  </v>
      </c>
      <c r="M761" s="72"/>
      <c r="N761" s="73"/>
      <c r="O761" s="86"/>
      <c r="P761" s="92"/>
    </row>
    <row r="762" spans="2:16" ht="15.75" hidden="1" x14ac:dyDescent="0.25">
      <c r="B762" s="74"/>
      <c r="C762" s="73"/>
      <c r="E762" s="86"/>
      <c r="F762" s="86"/>
      <c r="H762" s="73"/>
      <c r="J762" s="86"/>
      <c r="K762" s="86"/>
      <c r="M762" s="72"/>
      <c r="N762" s="73"/>
      <c r="O762" s="86"/>
      <c r="P762" s="92"/>
    </row>
    <row r="763" spans="2:16" ht="15.75" hidden="1" x14ac:dyDescent="0.25">
      <c r="B763" s="70" t="str">
        <f>B758</f>
        <v xml:space="preserve">  </v>
      </c>
      <c r="C763" s="133" t="s">
        <v>34</v>
      </c>
      <c r="D763" s="133"/>
      <c r="E763" s="133"/>
      <c r="F763" s="133"/>
      <c r="H763" s="14" t="s">
        <v>103</v>
      </c>
      <c r="J763" s="86" t="str">
        <f>IFERROR(VLOOKUP(B763,Calculations!$Z$10:$AB$448,3,FALSE),0)</f>
        <v xml:space="preserve">  </v>
      </c>
      <c r="K763" s="86"/>
      <c r="M763" s="14" t="s">
        <v>104</v>
      </c>
      <c r="O763" s="86" t="str">
        <f>J763</f>
        <v xml:space="preserve">  </v>
      </c>
      <c r="P763" s="92"/>
    </row>
    <row r="764" spans="2:16" ht="15.75" hidden="1" x14ac:dyDescent="0.25">
      <c r="B764" s="74"/>
      <c r="C764" s="133"/>
      <c r="D764" s="133"/>
      <c r="E764" s="133"/>
      <c r="F764" s="133"/>
      <c r="H764" s="77"/>
      <c r="I764" s="14" t="s">
        <v>91</v>
      </c>
      <c r="J764" s="86"/>
      <c r="K764" s="86" t="str">
        <f>J763</f>
        <v xml:space="preserve">  </v>
      </c>
      <c r="M764" s="77"/>
      <c r="N764" s="14" t="s">
        <v>91</v>
      </c>
      <c r="O764" s="86"/>
      <c r="P764" s="92" t="str">
        <f>O763</f>
        <v xml:space="preserve">  </v>
      </c>
    </row>
    <row r="765" spans="2:16" ht="15.75" hidden="1" x14ac:dyDescent="0.25">
      <c r="B765" s="74"/>
      <c r="C765" s="133"/>
      <c r="D765" s="133"/>
      <c r="E765" s="133"/>
      <c r="F765" s="133"/>
      <c r="H765" s="77"/>
      <c r="J765" s="86"/>
      <c r="K765" s="86"/>
      <c r="M765" s="77"/>
      <c r="O765" s="86"/>
      <c r="P765" s="92"/>
    </row>
    <row r="766" spans="2:16" ht="15.75" hidden="1" x14ac:dyDescent="0.25">
      <c r="B766" s="74"/>
      <c r="C766" s="81"/>
      <c r="D766" s="81"/>
      <c r="E766" s="81"/>
      <c r="F766" s="81"/>
      <c r="H766" s="77"/>
      <c r="J766" s="86"/>
      <c r="K766" s="86"/>
      <c r="M766" s="77"/>
      <c r="O766" s="86"/>
      <c r="P766" s="92"/>
    </row>
    <row r="767" spans="2:16" ht="15.75" hidden="1" x14ac:dyDescent="0.25">
      <c r="B767" s="70" t="str">
        <f>B763</f>
        <v xml:space="preserve">  </v>
      </c>
      <c r="C767" s="14" t="s">
        <v>106</v>
      </c>
      <c r="E767" s="86" t="str">
        <f>IFERROR(VLOOKUP(B767,Calculations!$G$10:$W$448,17,FALSE),0)</f>
        <v xml:space="preserve">  </v>
      </c>
      <c r="F767" s="86"/>
      <c r="H767" s="133" t="s">
        <v>34</v>
      </c>
      <c r="I767" s="133"/>
      <c r="J767" s="133"/>
      <c r="K767" s="133"/>
      <c r="M767" s="14" t="s">
        <v>105</v>
      </c>
      <c r="O767" s="86" t="str">
        <f>E767</f>
        <v xml:space="preserve">  </v>
      </c>
      <c r="P767" s="92"/>
    </row>
    <row r="768" spans="2:16" ht="15.75" hidden="1" x14ac:dyDescent="0.25">
      <c r="B768" s="75"/>
      <c r="C768" s="82"/>
      <c r="D768" s="76" t="s">
        <v>31</v>
      </c>
      <c r="E768" s="89"/>
      <c r="F768" s="89" t="str">
        <f>E767</f>
        <v xml:space="preserve">  </v>
      </c>
      <c r="G768" s="76"/>
      <c r="H768" s="134"/>
      <c r="I768" s="134"/>
      <c r="J768" s="134"/>
      <c r="K768" s="134"/>
      <c r="L768" s="76"/>
      <c r="M768" s="82"/>
      <c r="N768" s="76" t="s">
        <v>31</v>
      </c>
      <c r="O768" s="89"/>
      <c r="P768" s="90" t="str">
        <f>O767</f>
        <v xml:space="preserve">  </v>
      </c>
    </row>
    <row r="769" spans="2:16" ht="15.75" hidden="1" x14ac:dyDescent="0.25">
      <c r="B769" s="60" t="str">
        <f>IFERROR(IF(EOMONTH(B767,1)&gt;Questionnaire!$I$9,"  ",EOMONTH(B767,1)),"  ")</f>
        <v xml:space="preserve">  </v>
      </c>
      <c r="C769" s="61" t="s">
        <v>32</v>
      </c>
      <c r="D769" s="61"/>
      <c r="E769" s="84">
        <f>IFERROR(-VLOOKUP(B769,Calculations!$G$10:$N$448,8,FALSE),0)</f>
        <v>0</v>
      </c>
      <c r="F769" s="84"/>
      <c r="G769" s="61"/>
      <c r="H769" s="61" t="s">
        <v>102</v>
      </c>
      <c r="I769" s="61"/>
      <c r="J769" s="84">
        <f>K771</f>
        <v>0</v>
      </c>
      <c r="K769" s="84"/>
      <c r="L769" s="61"/>
      <c r="M769" s="61" t="s">
        <v>102</v>
      </c>
      <c r="N769" s="68"/>
      <c r="O769" s="84">
        <f>J769</f>
        <v>0</v>
      </c>
      <c r="P769" s="91"/>
    </row>
    <row r="770" spans="2:16" ht="15.75" hidden="1" x14ac:dyDescent="0.25">
      <c r="B770" s="74"/>
      <c r="C770" s="14" t="s">
        <v>33</v>
      </c>
      <c r="E770" s="86" t="str">
        <f>IFERROR(VLOOKUP(B769,Calculations!$G$10:$M$448,7,FALSE),0)</f>
        <v xml:space="preserve">  </v>
      </c>
      <c r="F770" s="86"/>
      <c r="H770" s="14" t="s">
        <v>35</v>
      </c>
      <c r="J770" s="86" t="str">
        <f>K772</f>
        <v xml:space="preserve">  </v>
      </c>
      <c r="K770" s="86"/>
      <c r="M770" s="14" t="s">
        <v>94</v>
      </c>
      <c r="N770" s="73"/>
      <c r="O770" s="86" t="str">
        <f>J770</f>
        <v xml:space="preserve">  </v>
      </c>
      <c r="P770" s="92"/>
    </row>
    <row r="771" spans="2:16" ht="15.75" hidden="1" x14ac:dyDescent="0.25">
      <c r="B771" s="74"/>
      <c r="C771" s="73"/>
      <c r="D771" s="14" t="s">
        <v>31</v>
      </c>
      <c r="E771" s="86"/>
      <c r="F771" s="86">
        <f>IFERROR(E769+E770,0)</f>
        <v>0</v>
      </c>
      <c r="H771" s="73"/>
      <c r="I771" s="14" t="s">
        <v>32</v>
      </c>
      <c r="J771" s="86"/>
      <c r="K771" s="86">
        <f>E769</f>
        <v>0</v>
      </c>
      <c r="M771" s="72"/>
      <c r="N771" s="14" t="s">
        <v>31</v>
      </c>
      <c r="O771" s="86"/>
      <c r="P771" s="92">
        <f>F771</f>
        <v>0</v>
      </c>
    </row>
    <row r="772" spans="2:16" ht="15.75" hidden="1" x14ac:dyDescent="0.25">
      <c r="B772" s="74"/>
      <c r="C772" s="73"/>
      <c r="E772" s="86"/>
      <c r="F772" s="86"/>
      <c r="H772" s="73"/>
      <c r="I772" s="14" t="s">
        <v>33</v>
      </c>
      <c r="J772" s="86"/>
      <c r="K772" s="86" t="str">
        <f>E770</f>
        <v xml:space="preserve">  </v>
      </c>
      <c r="M772" s="72"/>
      <c r="N772" s="73"/>
      <c r="O772" s="86"/>
      <c r="P772" s="92"/>
    </row>
    <row r="773" spans="2:16" ht="15.75" hidden="1" x14ac:dyDescent="0.25">
      <c r="B773" s="74"/>
      <c r="C773" s="73"/>
      <c r="E773" s="86"/>
      <c r="F773" s="86"/>
      <c r="H773" s="73"/>
      <c r="J773" s="86"/>
      <c r="K773" s="86"/>
      <c r="M773" s="72"/>
      <c r="N773" s="73"/>
      <c r="O773" s="86"/>
      <c r="P773" s="92"/>
    </row>
    <row r="774" spans="2:16" ht="15.75" hidden="1" x14ac:dyDescent="0.25">
      <c r="B774" s="70" t="str">
        <f>B769</f>
        <v xml:space="preserve">  </v>
      </c>
      <c r="C774" s="133" t="s">
        <v>34</v>
      </c>
      <c r="D774" s="133"/>
      <c r="E774" s="133"/>
      <c r="F774" s="133"/>
      <c r="H774" s="14" t="s">
        <v>103</v>
      </c>
      <c r="J774" s="86" t="str">
        <f>IFERROR(VLOOKUP(B774,Calculations!$Z$10:$AB$448,3,FALSE),0)</f>
        <v xml:space="preserve">  </v>
      </c>
      <c r="K774" s="86"/>
      <c r="M774" s="14" t="s">
        <v>104</v>
      </c>
      <c r="O774" s="86" t="str">
        <f>J774</f>
        <v xml:space="preserve">  </v>
      </c>
      <c r="P774" s="92"/>
    </row>
    <row r="775" spans="2:16" ht="15.75" hidden="1" x14ac:dyDescent="0.25">
      <c r="B775" s="74"/>
      <c r="C775" s="133"/>
      <c r="D775" s="133"/>
      <c r="E775" s="133"/>
      <c r="F775" s="133"/>
      <c r="H775" s="77"/>
      <c r="I775" s="14" t="s">
        <v>91</v>
      </c>
      <c r="J775" s="86"/>
      <c r="K775" s="86" t="str">
        <f>J774</f>
        <v xml:space="preserve">  </v>
      </c>
      <c r="M775" s="77"/>
      <c r="N775" s="14" t="s">
        <v>91</v>
      </c>
      <c r="O775" s="86"/>
      <c r="P775" s="92" t="str">
        <f>O774</f>
        <v xml:space="preserve">  </v>
      </c>
    </row>
    <row r="776" spans="2:16" ht="15.75" hidden="1" x14ac:dyDescent="0.25">
      <c r="B776" s="74"/>
      <c r="C776" s="133"/>
      <c r="D776" s="133"/>
      <c r="E776" s="133"/>
      <c r="F776" s="133"/>
      <c r="H776" s="77"/>
      <c r="J776" s="86"/>
      <c r="K776" s="86"/>
      <c r="M776" s="77"/>
      <c r="O776" s="86"/>
      <c r="P776" s="92"/>
    </row>
    <row r="777" spans="2:16" ht="15.75" hidden="1" x14ac:dyDescent="0.25">
      <c r="B777" s="74"/>
      <c r="C777" s="81"/>
      <c r="D777" s="81"/>
      <c r="E777" s="81"/>
      <c r="F777" s="81"/>
      <c r="H777" s="77"/>
      <c r="J777" s="86"/>
      <c r="K777" s="86"/>
      <c r="M777" s="77"/>
      <c r="O777" s="86"/>
      <c r="P777" s="92"/>
    </row>
    <row r="778" spans="2:16" ht="15.75" hidden="1" x14ac:dyDescent="0.25">
      <c r="B778" s="70" t="str">
        <f>B774</f>
        <v xml:space="preserve">  </v>
      </c>
      <c r="C778" s="14" t="s">
        <v>106</v>
      </c>
      <c r="E778" s="86" t="str">
        <f>IFERROR(VLOOKUP(B778,Calculations!$G$10:$W$448,17,FALSE),0)</f>
        <v xml:space="preserve">  </v>
      </c>
      <c r="F778" s="86"/>
      <c r="H778" s="133" t="s">
        <v>34</v>
      </c>
      <c r="I778" s="133"/>
      <c r="J778" s="133"/>
      <c r="K778" s="133"/>
      <c r="M778" s="14" t="s">
        <v>105</v>
      </c>
      <c r="O778" s="86" t="str">
        <f>E778</f>
        <v xml:space="preserve">  </v>
      </c>
      <c r="P778" s="92"/>
    </row>
    <row r="779" spans="2:16" ht="15.75" hidden="1" x14ac:dyDescent="0.25">
      <c r="B779" s="75"/>
      <c r="C779" s="82"/>
      <c r="D779" s="76" t="s">
        <v>31</v>
      </c>
      <c r="E779" s="89"/>
      <c r="F779" s="89" t="str">
        <f>E778</f>
        <v xml:space="preserve">  </v>
      </c>
      <c r="G779" s="76"/>
      <c r="H779" s="134"/>
      <c r="I779" s="134"/>
      <c r="J779" s="134"/>
      <c r="K779" s="134"/>
      <c r="L779" s="76"/>
      <c r="M779" s="82"/>
      <c r="N779" s="76" t="s">
        <v>31</v>
      </c>
      <c r="O779" s="89"/>
      <c r="P779" s="90" t="str">
        <f>O778</f>
        <v xml:space="preserve">  </v>
      </c>
    </row>
    <row r="780" spans="2:16" ht="15.75" hidden="1" x14ac:dyDescent="0.25">
      <c r="B780" s="60" t="str">
        <f>IFERROR(IF(EOMONTH(B778,1)&gt;Questionnaire!$I$9,"  ",EOMONTH(B778,1)),"  ")</f>
        <v xml:space="preserve">  </v>
      </c>
      <c r="C780" s="61" t="s">
        <v>32</v>
      </c>
      <c r="D780" s="61"/>
      <c r="E780" s="84">
        <f>IFERROR(-VLOOKUP(B780,Calculations!$G$10:$N$448,8,FALSE),0)</f>
        <v>0</v>
      </c>
      <c r="F780" s="84"/>
      <c r="G780" s="61"/>
      <c r="H780" s="61" t="s">
        <v>102</v>
      </c>
      <c r="I780" s="61"/>
      <c r="J780" s="84">
        <f>K782</f>
        <v>0</v>
      </c>
      <c r="K780" s="84"/>
      <c r="L780" s="61"/>
      <c r="M780" s="61" t="s">
        <v>102</v>
      </c>
      <c r="N780" s="68"/>
      <c r="O780" s="84">
        <f>J780</f>
        <v>0</v>
      </c>
      <c r="P780" s="91"/>
    </row>
    <row r="781" spans="2:16" ht="15.75" hidden="1" x14ac:dyDescent="0.25">
      <c r="B781" s="74"/>
      <c r="C781" s="14" t="s">
        <v>33</v>
      </c>
      <c r="E781" s="86" t="str">
        <f>IFERROR(VLOOKUP(B780,Calculations!$G$10:$M$448,7,FALSE),0)</f>
        <v xml:space="preserve">  </v>
      </c>
      <c r="F781" s="86"/>
      <c r="H781" s="14" t="s">
        <v>35</v>
      </c>
      <c r="J781" s="86" t="str">
        <f>K783</f>
        <v xml:space="preserve">  </v>
      </c>
      <c r="K781" s="86"/>
      <c r="M781" s="14" t="s">
        <v>94</v>
      </c>
      <c r="N781" s="73"/>
      <c r="O781" s="86" t="str">
        <f>J781</f>
        <v xml:space="preserve">  </v>
      </c>
      <c r="P781" s="92"/>
    </row>
    <row r="782" spans="2:16" ht="15.75" hidden="1" x14ac:dyDescent="0.25">
      <c r="B782" s="74"/>
      <c r="C782" s="73"/>
      <c r="D782" s="14" t="s">
        <v>31</v>
      </c>
      <c r="E782" s="86"/>
      <c r="F782" s="86">
        <f>IFERROR(E780+E781,0)</f>
        <v>0</v>
      </c>
      <c r="H782" s="73"/>
      <c r="I782" s="14" t="s">
        <v>32</v>
      </c>
      <c r="J782" s="86"/>
      <c r="K782" s="86">
        <f>E780</f>
        <v>0</v>
      </c>
      <c r="M782" s="72"/>
      <c r="N782" s="14" t="s">
        <v>31</v>
      </c>
      <c r="O782" s="86"/>
      <c r="P782" s="92">
        <f>F782</f>
        <v>0</v>
      </c>
    </row>
    <row r="783" spans="2:16" ht="15.75" hidden="1" x14ac:dyDescent="0.25">
      <c r="B783" s="74"/>
      <c r="C783" s="73"/>
      <c r="E783" s="86"/>
      <c r="F783" s="86"/>
      <c r="H783" s="73"/>
      <c r="I783" s="14" t="s">
        <v>33</v>
      </c>
      <c r="J783" s="86"/>
      <c r="K783" s="86" t="str">
        <f>E781</f>
        <v xml:space="preserve">  </v>
      </c>
      <c r="M783" s="72"/>
      <c r="N783" s="73"/>
      <c r="O783" s="86"/>
      <c r="P783" s="92"/>
    </row>
    <row r="784" spans="2:16" ht="15.75" hidden="1" x14ac:dyDescent="0.25">
      <c r="B784" s="74"/>
      <c r="C784" s="73"/>
      <c r="E784" s="86"/>
      <c r="F784" s="86"/>
      <c r="H784" s="73"/>
      <c r="J784" s="86"/>
      <c r="K784" s="86"/>
      <c r="M784" s="72"/>
      <c r="N784" s="73"/>
      <c r="O784" s="86"/>
      <c r="P784" s="92"/>
    </row>
    <row r="785" spans="2:16" ht="15.75" hidden="1" x14ac:dyDescent="0.25">
      <c r="B785" s="70" t="str">
        <f>B780</f>
        <v xml:space="preserve">  </v>
      </c>
      <c r="C785" s="133" t="s">
        <v>34</v>
      </c>
      <c r="D785" s="133"/>
      <c r="E785" s="133"/>
      <c r="F785" s="133"/>
      <c r="H785" s="14" t="s">
        <v>103</v>
      </c>
      <c r="J785" s="86" t="str">
        <f>IFERROR(VLOOKUP(B785,Calculations!$Z$10:$AB$448,3,FALSE),0)</f>
        <v xml:space="preserve">  </v>
      </c>
      <c r="K785" s="86"/>
      <c r="M785" s="14" t="s">
        <v>104</v>
      </c>
      <c r="O785" s="86" t="str">
        <f>J785</f>
        <v xml:space="preserve">  </v>
      </c>
      <c r="P785" s="92"/>
    </row>
    <row r="786" spans="2:16" ht="15.75" hidden="1" x14ac:dyDescent="0.25">
      <c r="B786" s="74"/>
      <c r="C786" s="133"/>
      <c r="D786" s="133"/>
      <c r="E786" s="133"/>
      <c r="F786" s="133"/>
      <c r="H786" s="77"/>
      <c r="I786" s="14" t="s">
        <v>91</v>
      </c>
      <c r="J786" s="86"/>
      <c r="K786" s="86" t="str">
        <f>J785</f>
        <v xml:space="preserve">  </v>
      </c>
      <c r="M786" s="77"/>
      <c r="N786" s="14" t="s">
        <v>91</v>
      </c>
      <c r="O786" s="86"/>
      <c r="P786" s="92" t="str">
        <f>O785</f>
        <v xml:space="preserve">  </v>
      </c>
    </row>
    <row r="787" spans="2:16" ht="15.75" hidden="1" x14ac:dyDescent="0.25">
      <c r="B787" s="74"/>
      <c r="C787" s="133"/>
      <c r="D787" s="133"/>
      <c r="E787" s="133"/>
      <c r="F787" s="133"/>
      <c r="H787" s="77"/>
      <c r="J787" s="86"/>
      <c r="K787" s="86"/>
      <c r="M787" s="77"/>
      <c r="O787" s="86"/>
      <c r="P787" s="92"/>
    </row>
    <row r="788" spans="2:16" ht="15.75" hidden="1" x14ac:dyDescent="0.25">
      <c r="B788" s="74"/>
      <c r="C788" s="81"/>
      <c r="D788" s="81"/>
      <c r="E788" s="81"/>
      <c r="F788" s="81"/>
      <c r="H788" s="77"/>
      <c r="J788" s="86"/>
      <c r="K788" s="86"/>
      <c r="M788" s="77"/>
      <c r="O788" s="86"/>
      <c r="P788" s="92"/>
    </row>
    <row r="789" spans="2:16" ht="15.75" hidden="1" x14ac:dyDescent="0.25">
      <c r="B789" s="70" t="str">
        <f>B785</f>
        <v xml:space="preserve">  </v>
      </c>
      <c r="C789" s="14" t="s">
        <v>106</v>
      </c>
      <c r="E789" s="86" t="str">
        <f>IFERROR(VLOOKUP(B789,Calculations!$G$10:$W$448,17,FALSE),0)</f>
        <v xml:space="preserve">  </v>
      </c>
      <c r="F789" s="86"/>
      <c r="H789" s="133" t="s">
        <v>34</v>
      </c>
      <c r="I789" s="133"/>
      <c r="J789" s="133"/>
      <c r="K789" s="133"/>
      <c r="M789" s="14" t="s">
        <v>105</v>
      </c>
      <c r="O789" s="86" t="str">
        <f>E789</f>
        <v xml:space="preserve">  </v>
      </c>
      <c r="P789" s="92"/>
    </row>
    <row r="790" spans="2:16" ht="15.75" hidden="1" x14ac:dyDescent="0.25">
      <c r="B790" s="75"/>
      <c r="C790" s="82"/>
      <c r="D790" s="76" t="s">
        <v>31</v>
      </c>
      <c r="E790" s="89"/>
      <c r="F790" s="89" t="str">
        <f>E789</f>
        <v xml:space="preserve">  </v>
      </c>
      <c r="G790" s="76"/>
      <c r="H790" s="134"/>
      <c r="I790" s="134"/>
      <c r="J790" s="134"/>
      <c r="K790" s="134"/>
      <c r="L790" s="76"/>
      <c r="M790" s="82"/>
      <c r="N790" s="76" t="s">
        <v>31</v>
      </c>
      <c r="O790" s="89"/>
      <c r="P790" s="90" t="str">
        <f>O789</f>
        <v xml:space="preserve">  </v>
      </c>
    </row>
    <row r="791" spans="2:16" ht="15.75" hidden="1" x14ac:dyDescent="0.25">
      <c r="B791" s="60" t="str">
        <f>IFERROR(IF(EOMONTH(B789,1)&gt;Questionnaire!$I$9,"  ",EOMONTH(B789,1)),"  ")</f>
        <v xml:space="preserve">  </v>
      </c>
      <c r="C791" s="61" t="s">
        <v>32</v>
      </c>
      <c r="D791" s="61"/>
      <c r="E791" s="84">
        <f>IFERROR(-VLOOKUP(B791,Calculations!$G$10:$N$448,8,FALSE),0)</f>
        <v>0</v>
      </c>
      <c r="F791" s="84"/>
      <c r="G791" s="61"/>
      <c r="H791" s="61" t="s">
        <v>102</v>
      </c>
      <c r="I791" s="61"/>
      <c r="J791" s="84">
        <f>K793</f>
        <v>0</v>
      </c>
      <c r="K791" s="84"/>
      <c r="L791" s="61"/>
      <c r="M791" s="61" t="s">
        <v>102</v>
      </c>
      <c r="N791" s="68"/>
      <c r="O791" s="84">
        <f>J791</f>
        <v>0</v>
      </c>
      <c r="P791" s="91"/>
    </row>
    <row r="792" spans="2:16" ht="15.75" hidden="1" x14ac:dyDescent="0.25">
      <c r="B792" s="74"/>
      <c r="C792" s="14" t="s">
        <v>33</v>
      </c>
      <c r="E792" s="86" t="str">
        <f>IFERROR(VLOOKUP(B791,Calculations!$G$10:$M$448,7,FALSE),0)</f>
        <v xml:space="preserve">  </v>
      </c>
      <c r="F792" s="86"/>
      <c r="H792" s="14" t="s">
        <v>35</v>
      </c>
      <c r="J792" s="86" t="str">
        <f>K794</f>
        <v xml:space="preserve">  </v>
      </c>
      <c r="K792" s="86"/>
      <c r="M792" s="14" t="s">
        <v>94</v>
      </c>
      <c r="N792" s="73"/>
      <c r="O792" s="86" t="str">
        <f>J792</f>
        <v xml:space="preserve">  </v>
      </c>
      <c r="P792" s="92"/>
    </row>
    <row r="793" spans="2:16" ht="15.75" hidden="1" x14ac:dyDescent="0.25">
      <c r="B793" s="74"/>
      <c r="C793" s="73"/>
      <c r="D793" s="14" t="s">
        <v>31</v>
      </c>
      <c r="E793" s="86"/>
      <c r="F793" s="86">
        <f>IFERROR(E791+E792,0)</f>
        <v>0</v>
      </c>
      <c r="H793" s="73"/>
      <c r="I793" s="14" t="s">
        <v>32</v>
      </c>
      <c r="J793" s="86"/>
      <c r="K793" s="86">
        <f>E791</f>
        <v>0</v>
      </c>
      <c r="M793" s="72"/>
      <c r="N793" s="14" t="s">
        <v>31</v>
      </c>
      <c r="O793" s="86"/>
      <c r="P793" s="92">
        <f>F793</f>
        <v>0</v>
      </c>
    </row>
    <row r="794" spans="2:16" ht="15.75" hidden="1" x14ac:dyDescent="0.25">
      <c r="B794" s="74"/>
      <c r="C794" s="73"/>
      <c r="E794" s="86"/>
      <c r="F794" s="86"/>
      <c r="H794" s="73"/>
      <c r="I794" s="14" t="s">
        <v>33</v>
      </c>
      <c r="J794" s="86"/>
      <c r="K794" s="86" t="str">
        <f>E792</f>
        <v xml:space="preserve">  </v>
      </c>
      <c r="M794" s="72"/>
      <c r="N794" s="73"/>
      <c r="O794" s="86"/>
      <c r="P794" s="92"/>
    </row>
    <row r="795" spans="2:16" ht="15.75" hidden="1" x14ac:dyDescent="0.25">
      <c r="B795" s="74"/>
      <c r="C795" s="73"/>
      <c r="E795" s="86"/>
      <c r="F795" s="86"/>
      <c r="H795" s="73"/>
      <c r="J795" s="86"/>
      <c r="K795" s="86"/>
      <c r="M795" s="72"/>
      <c r="N795" s="73"/>
      <c r="O795" s="86"/>
      <c r="P795" s="92"/>
    </row>
    <row r="796" spans="2:16" ht="15.75" hidden="1" x14ac:dyDescent="0.25">
      <c r="B796" s="70" t="str">
        <f>B791</f>
        <v xml:space="preserve">  </v>
      </c>
      <c r="C796" s="133" t="s">
        <v>34</v>
      </c>
      <c r="D796" s="133"/>
      <c r="E796" s="133"/>
      <c r="F796" s="133"/>
      <c r="H796" s="14" t="s">
        <v>103</v>
      </c>
      <c r="J796" s="86" t="str">
        <f>IFERROR(VLOOKUP(B796,Calculations!$Z$10:$AB$448,3,FALSE),0)</f>
        <v xml:space="preserve">  </v>
      </c>
      <c r="K796" s="86"/>
      <c r="M796" s="14" t="s">
        <v>104</v>
      </c>
      <c r="O796" s="86" t="str">
        <f>J796</f>
        <v xml:space="preserve">  </v>
      </c>
      <c r="P796" s="92"/>
    </row>
    <row r="797" spans="2:16" ht="15.75" hidden="1" x14ac:dyDescent="0.25">
      <c r="B797" s="74"/>
      <c r="C797" s="133"/>
      <c r="D797" s="133"/>
      <c r="E797" s="133"/>
      <c r="F797" s="133"/>
      <c r="H797" s="77"/>
      <c r="I797" s="14" t="s">
        <v>91</v>
      </c>
      <c r="J797" s="86"/>
      <c r="K797" s="86" t="str">
        <f>J796</f>
        <v xml:space="preserve">  </v>
      </c>
      <c r="M797" s="77"/>
      <c r="N797" s="14" t="s">
        <v>91</v>
      </c>
      <c r="O797" s="86"/>
      <c r="P797" s="92" t="str">
        <f>O796</f>
        <v xml:space="preserve">  </v>
      </c>
    </row>
    <row r="798" spans="2:16" ht="15.75" hidden="1" x14ac:dyDescent="0.25">
      <c r="B798" s="74"/>
      <c r="C798" s="133"/>
      <c r="D798" s="133"/>
      <c r="E798" s="133"/>
      <c r="F798" s="133"/>
      <c r="H798" s="77"/>
      <c r="J798" s="86"/>
      <c r="K798" s="86"/>
      <c r="M798" s="77"/>
      <c r="O798" s="86"/>
      <c r="P798" s="92"/>
    </row>
    <row r="799" spans="2:16" ht="15.75" hidden="1" x14ac:dyDescent="0.25">
      <c r="B799" s="74"/>
      <c r="C799" s="81"/>
      <c r="D799" s="81"/>
      <c r="E799" s="81"/>
      <c r="F799" s="81"/>
      <c r="H799" s="77"/>
      <c r="J799" s="86"/>
      <c r="K799" s="86"/>
      <c r="M799" s="77"/>
      <c r="O799" s="86"/>
      <c r="P799" s="92"/>
    </row>
    <row r="800" spans="2:16" ht="15.75" hidden="1" x14ac:dyDescent="0.25">
      <c r="B800" s="70" t="str">
        <f>B796</f>
        <v xml:space="preserve">  </v>
      </c>
      <c r="C800" s="14" t="s">
        <v>106</v>
      </c>
      <c r="E800" s="86" t="str">
        <f>IFERROR(VLOOKUP(B800,Calculations!$G$10:$W$448,17,FALSE),0)</f>
        <v xml:space="preserve">  </v>
      </c>
      <c r="F800" s="86"/>
      <c r="H800" s="133" t="s">
        <v>34</v>
      </c>
      <c r="I800" s="133"/>
      <c r="J800" s="133"/>
      <c r="K800" s="133"/>
      <c r="M800" s="14" t="s">
        <v>105</v>
      </c>
      <c r="O800" s="86" t="str">
        <f>E800</f>
        <v xml:space="preserve">  </v>
      </c>
      <c r="P800" s="92"/>
    </row>
    <row r="801" spans="2:16" ht="15.75" hidden="1" x14ac:dyDescent="0.25">
      <c r="B801" s="75"/>
      <c r="C801" s="82"/>
      <c r="D801" s="76" t="s">
        <v>31</v>
      </c>
      <c r="E801" s="89"/>
      <c r="F801" s="89" t="str">
        <f>E800</f>
        <v xml:space="preserve">  </v>
      </c>
      <c r="G801" s="76"/>
      <c r="H801" s="134"/>
      <c r="I801" s="134"/>
      <c r="J801" s="134"/>
      <c r="K801" s="134"/>
      <c r="L801" s="76"/>
      <c r="M801" s="82"/>
      <c r="N801" s="76" t="s">
        <v>31</v>
      </c>
      <c r="O801" s="89"/>
      <c r="P801" s="90" t="str">
        <f>O800</f>
        <v xml:space="preserve">  </v>
      </c>
    </row>
    <row r="802" spans="2:16" ht="15.75" hidden="1" x14ac:dyDescent="0.25">
      <c r="B802" s="60" t="str">
        <f>IFERROR(IF(EOMONTH(B800,1)&gt;Questionnaire!$I$9,"  ",EOMONTH(B800,1)),"  ")</f>
        <v xml:space="preserve">  </v>
      </c>
      <c r="C802" s="61" t="s">
        <v>32</v>
      </c>
      <c r="D802" s="61"/>
      <c r="E802" s="84">
        <f>IFERROR(-VLOOKUP(B802,Calculations!$G$10:$N$448,8,FALSE),0)</f>
        <v>0</v>
      </c>
      <c r="F802" s="84"/>
      <c r="G802" s="61"/>
      <c r="H802" s="61" t="s">
        <v>102</v>
      </c>
      <c r="I802" s="61"/>
      <c r="J802" s="84">
        <f>K804</f>
        <v>0</v>
      </c>
      <c r="K802" s="84"/>
      <c r="L802" s="61"/>
      <c r="M802" s="61" t="s">
        <v>102</v>
      </c>
      <c r="N802" s="68"/>
      <c r="O802" s="84">
        <f>J802</f>
        <v>0</v>
      </c>
      <c r="P802" s="91"/>
    </row>
    <row r="803" spans="2:16" ht="15.75" hidden="1" x14ac:dyDescent="0.25">
      <c r="B803" s="74"/>
      <c r="C803" s="14" t="s">
        <v>33</v>
      </c>
      <c r="E803" s="86" t="str">
        <f>IFERROR(VLOOKUP(B802,Calculations!$G$10:$M$448,7,FALSE),0)</f>
        <v xml:space="preserve">  </v>
      </c>
      <c r="F803" s="86"/>
      <c r="H803" s="14" t="s">
        <v>35</v>
      </c>
      <c r="J803" s="86" t="str">
        <f>K805</f>
        <v xml:space="preserve">  </v>
      </c>
      <c r="K803" s="86"/>
      <c r="M803" s="14" t="s">
        <v>94</v>
      </c>
      <c r="N803" s="73"/>
      <c r="O803" s="86" t="str">
        <f>J803</f>
        <v xml:space="preserve">  </v>
      </c>
      <c r="P803" s="92"/>
    </row>
    <row r="804" spans="2:16" ht="15.75" hidden="1" x14ac:dyDescent="0.25">
      <c r="B804" s="74"/>
      <c r="C804" s="73"/>
      <c r="D804" s="14" t="s">
        <v>31</v>
      </c>
      <c r="E804" s="86"/>
      <c r="F804" s="86">
        <f>IFERROR(E802+E803,0)</f>
        <v>0</v>
      </c>
      <c r="H804" s="73"/>
      <c r="I804" s="14" t="s">
        <v>32</v>
      </c>
      <c r="J804" s="86"/>
      <c r="K804" s="86">
        <f>E802</f>
        <v>0</v>
      </c>
      <c r="M804" s="72"/>
      <c r="N804" s="14" t="s">
        <v>31</v>
      </c>
      <c r="O804" s="86"/>
      <c r="P804" s="92">
        <f>F804</f>
        <v>0</v>
      </c>
    </row>
    <row r="805" spans="2:16" ht="15.75" hidden="1" x14ac:dyDescent="0.25">
      <c r="B805" s="74"/>
      <c r="C805" s="73"/>
      <c r="E805" s="86"/>
      <c r="F805" s="86"/>
      <c r="H805" s="73"/>
      <c r="I805" s="14" t="s">
        <v>33</v>
      </c>
      <c r="J805" s="86"/>
      <c r="K805" s="86" t="str">
        <f>E803</f>
        <v xml:space="preserve">  </v>
      </c>
      <c r="M805" s="72"/>
      <c r="N805" s="73"/>
      <c r="O805" s="86"/>
      <c r="P805" s="92"/>
    </row>
    <row r="806" spans="2:16" ht="15.75" hidden="1" x14ac:dyDescent="0.25">
      <c r="B806" s="74"/>
      <c r="C806" s="73"/>
      <c r="E806" s="86"/>
      <c r="F806" s="86"/>
      <c r="H806" s="73"/>
      <c r="J806" s="86"/>
      <c r="K806" s="86"/>
      <c r="M806" s="72"/>
      <c r="N806" s="73"/>
      <c r="O806" s="86"/>
      <c r="P806" s="92"/>
    </row>
    <row r="807" spans="2:16" ht="15.75" hidden="1" x14ac:dyDescent="0.25">
      <c r="B807" s="70" t="str">
        <f>B802</f>
        <v xml:space="preserve">  </v>
      </c>
      <c r="C807" s="133" t="s">
        <v>34</v>
      </c>
      <c r="D807" s="133"/>
      <c r="E807" s="133"/>
      <c r="F807" s="133"/>
      <c r="H807" s="14" t="s">
        <v>103</v>
      </c>
      <c r="J807" s="86" t="str">
        <f>IFERROR(VLOOKUP(B807,Calculations!$Z$10:$AB$448,3,FALSE),0)</f>
        <v xml:space="preserve">  </v>
      </c>
      <c r="K807" s="86"/>
      <c r="M807" s="14" t="s">
        <v>104</v>
      </c>
      <c r="O807" s="86" t="str">
        <f>J807</f>
        <v xml:space="preserve">  </v>
      </c>
      <c r="P807" s="92"/>
    </row>
    <row r="808" spans="2:16" ht="15.75" hidden="1" x14ac:dyDescent="0.25">
      <c r="B808" s="74"/>
      <c r="C808" s="133"/>
      <c r="D808" s="133"/>
      <c r="E808" s="133"/>
      <c r="F808" s="133"/>
      <c r="H808" s="77"/>
      <c r="I808" s="14" t="s">
        <v>91</v>
      </c>
      <c r="J808" s="86"/>
      <c r="K808" s="86" t="str">
        <f>J807</f>
        <v xml:space="preserve">  </v>
      </c>
      <c r="M808" s="77"/>
      <c r="N808" s="14" t="s">
        <v>91</v>
      </c>
      <c r="O808" s="86"/>
      <c r="P808" s="92" t="str">
        <f>O807</f>
        <v xml:space="preserve">  </v>
      </c>
    </row>
    <row r="809" spans="2:16" ht="15.75" hidden="1" x14ac:dyDescent="0.25">
      <c r="B809" s="74"/>
      <c r="C809" s="133"/>
      <c r="D809" s="133"/>
      <c r="E809" s="133"/>
      <c r="F809" s="133"/>
      <c r="H809" s="77"/>
      <c r="J809" s="86"/>
      <c r="K809" s="86"/>
      <c r="M809" s="77"/>
      <c r="O809" s="86"/>
      <c r="P809" s="92"/>
    </row>
    <row r="810" spans="2:16" ht="15.75" hidden="1" x14ac:dyDescent="0.25">
      <c r="B810" s="74"/>
      <c r="C810" s="81"/>
      <c r="D810" s="81"/>
      <c r="E810" s="81"/>
      <c r="F810" s="81"/>
      <c r="H810" s="77"/>
      <c r="J810" s="86"/>
      <c r="K810" s="86"/>
      <c r="M810" s="77"/>
      <c r="O810" s="86"/>
      <c r="P810" s="92"/>
    </row>
    <row r="811" spans="2:16" ht="15.75" hidden="1" x14ac:dyDescent="0.25">
      <c r="B811" s="70" t="str">
        <f>B807</f>
        <v xml:space="preserve">  </v>
      </c>
      <c r="C811" s="14" t="s">
        <v>106</v>
      </c>
      <c r="E811" s="86" t="str">
        <f>IFERROR(VLOOKUP(B811,Calculations!$G$10:$W$448,17,FALSE),0)</f>
        <v xml:space="preserve">  </v>
      </c>
      <c r="F811" s="86"/>
      <c r="H811" s="133" t="s">
        <v>34</v>
      </c>
      <c r="I811" s="133"/>
      <c r="J811" s="133"/>
      <c r="K811" s="133"/>
      <c r="M811" s="14" t="s">
        <v>105</v>
      </c>
      <c r="O811" s="86" t="str">
        <f>E811</f>
        <v xml:space="preserve">  </v>
      </c>
      <c r="P811" s="92"/>
    </row>
    <row r="812" spans="2:16" ht="15.75" hidden="1" x14ac:dyDescent="0.25">
      <c r="B812" s="75"/>
      <c r="C812" s="82"/>
      <c r="D812" s="76" t="s">
        <v>31</v>
      </c>
      <c r="E812" s="89"/>
      <c r="F812" s="89" t="str">
        <f>E811</f>
        <v xml:space="preserve">  </v>
      </c>
      <c r="G812" s="76"/>
      <c r="H812" s="134"/>
      <c r="I812" s="134"/>
      <c r="J812" s="134"/>
      <c r="K812" s="134"/>
      <c r="L812" s="76"/>
      <c r="M812" s="82"/>
      <c r="N812" s="76" t="s">
        <v>31</v>
      </c>
      <c r="O812" s="89"/>
      <c r="P812" s="90" t="str">
        <f>O811</f>
        <v xml:space="preserve">  </v>
      </c>
    </row>
    <row r="813" spans="2:16" ht="15.75" hidden="1" x14ac:dyDescent="0.25">
      <c r="B813" s="60" t="str">
        <f>IFERROR(IF(EOMONTH(B811,1)&gt;Questionnaire!$I$9,"  ",EOMONTH(B811,1)),"  ")</f>
        <v xml:space="preserve">  </v>
      </c>
      <c r="C813" s="61" t="s">
        <v>32</v>
      </c>
      <c r="D813" s="61"/>
      <c r="E813" s="84">
        <f>IFERROR(-VLOOKUP(B813,Calculations!$G$10:$N$448,8,FALSE),0)</f>
        <v>0</v>
      </c>
      <c r="F813" s="84"/>
      <c r="G813" s="61"/>
      <c r="H813" s="61" t="s">
        <v>102</v>
      </c>
      <c r="I813" s="61"/>
      <c r="J813" s="84">
        <f>K815</f>
        <v>0</v>
      </c>
      <c r="K813" s="84"/>
      <c r="L813" s="61"/>
      <c r="M813" s="61" t="s">
        <v>102</v>
      </c>
      <c r="N813" s="68"/>
      <c r="O813" s="84">
        <f>J813</f>
        <v>0</v>
      </c>
      <c r="P813" s="91"/>
    </row>
    <row r="814" spans="2:16" ht="15.75" hidden="1" x14ac:dyDescent="0.25">
      <c r="B814" s="74"/>
      <c r="C814" s="14" t="s">
        <v>33</v>
      </c>
      <c r="E814" s="86" t="str">
        <f>IFERROR(VLOOKUP(B813,Calculations!$G$10:$M$448,7,FALSE),0)</f>
        <v xml:space="preserve">  </v>
      </c>
      <c r="F814" s="86"/>
      <c r="H814" s="14" t="s">
        <v>35</v>
      </c>
      <c r="J814" s="86" t="str">
        <f>K816</f>
        <v xml:space="preserve">  </v>
      </c>
      <c r="K814" s="86"/>
      <c r="M814" s="14" t="s">
        <v>94</v>
      </c>
      <c r="N814" s="73"/>
      <c r="O814" s="86" t="str">
        <f>J814</f>
        <v xml:space="preserve">  </v>
      </c>
      <c r="P814" s="92"/>
    </row>
    <row r="815" spans="2:16" ht="15.75" hidden="1" x14ac:dyDescent="0.25">
      <c r="B815" s="74"/>
      <c r="C815" s="73"/>
      <c r="D815" s="14" t="s">
        <v>31</v>
      </c>
      <c r="E815" s="86"/>
      <c r="F815" s="86">
        <f>IFERROR(E813+E814,0)</f>
        <v>0</v>
      </c>
      <c r="H815" s="73"/>
      <c r="I815" s="14" t="s">
        <v>32</v>
      </c>
      <c r="J815" s="86"/>
      <c r="K815" s="86">
        <f>E813</f>
        <v>0</v>
      </c>
      <c r="M815" s="72"/>
      <c r="N815" s="14" t="s">
        <v>31</v>
      </c>
      <c r="O815" s="86"/>
      <c r="P815" s="92">
        <f>F815</f>
        <v>0</v>
      </c>
    </row>
    <row r="816" spans="2:16" ht="15.75" hidden="1" x14ac:dyDescent="0.25">
      <c r="B816" s="74"/>
      <c r="C816" s="73"/>
      <c r="E816" s="86"/>
      <c r="F816" s="86"/>
      <c r="H816" s="73"/>
      <c r="I816" s="14" t="s">
        <v>33</v>
      </c>
      <c r="J816" s="86"/>
      <c r="K816" s="86" t="str">
        <f>E814</f>
        <v xml:space="preserve">  </v>
      </c>
      <c r="M816" s="72"/>
      <c r="N816" s="73"/>
      <c r="O816" s="86"/>
      <c r="P816" s="92"/>
    </row>
    <row r="817" spans="2:16" ht="15.75" hidden="1" x14ac:dyDescent="0.25">
      <c r="B817" s="74"/>
      <c r="C817" s="73"/>
      <c r="E817" s="86"/>
      <c r="F817" s="86"/>
      <c r="H817" s="73"/>
      <c r="J817" s="86"/>
      <c r="K817" s="86"/>
      <c r="M817" s="72"/>
      <c r="N817" s="73"/>
      <c r="O817" s="86"/>
      <c r="P817" s="92"/>
    </row>
    <row r="818" spans="2:16" ht="15.75" hidden="1" x14ac:dyDescent="0.25">
      <c r="B818" s="70" t="str">
        <f>B813</f>
        <v xml:space="preserve">  </v>
      </c>
      <c r="C818" s="133" t="s">
        <v>34</v>
      </c>
      <c r="D818" s="133"/>
      <c r="E818" s="133"/>
      <c r="F818" s="133"/>
      <c r="H818" s="14" t="s">
        <v>103</v>
      </c>
      <c r="J818" s="86" t="str">
        <f>IFERROR(VLOOKUP(B818,Calculations!$Z$10:$AB$448,3,FALSE),0)</f>
        <v xml:space="preserve">  </v>
      </c>
      <c r="K818" s="86"/>
      <c r="M818" s="14" t="s">
        <v>104</v>
      </c>
      <c r="O818" s="86" t="str">
        <f>J818</f>
        <v xml:space="preserve">  </v>
      </c>
      <c r="P818" s="92"/>
    </row>
    <row r="819" spans="2:16" ht="15.75" hidden="1" x14ac:dyDescent="0.25">
      <c r="B819" s="74"/>
      <c r="C819" s="133"/>
      <c r="D819" s="133"/>
      <c r="E819" s="133"/>
      <c r="F819" s="133"/>
      <c r="H819" s="77"/>
      <c r="I819" s="14" t="s">
        <v>91</v>
      </c>
      <c r="J819" s="86"/>
      <c r="K819" s="86" t="str">
        <f>J818</f>
        <v xml:space="preserve">  </v>
      </c>
      <c r="M819" s="77"/>
      <c r="N819" s="14" t="s">
        <v>91</v>
      </c>
      <c r="O819" s="86"/>
      <c r="P819" s="92" t="str">
        <f>O818</f>
        <v xml:space="preserve">  </v>
      </c>
    </row>
    <row r="820" spans="2:16" ht="15.75" hidden="1" x14ac:dyDescent="0.25">
      <c r="B820" s="74"/>
      <c r="C820" s="133"/>
      <c r="D820" s="133"/>
      <c r="E820" s="133"/>
      <c r="F820" s="133"/>
      <c r="H820" s="77"/>
      <c r="J820" s="86"/>
      <c r="K820" s="86"/>
      <c r="M820" s="77"/>
      <c r="O820" s="86"/>
      <c r="P820" s="92"/>
    </row>
    <row r="821" spans="2:16" ht="15.75" hidden="1" x14ac:dyDescent="0.25">
      <c r="B821" s="74"/>
      <c r="C821" s="81"/>
      <c r="D821" s="81"/>
      <c r="E821" s="81"/>
      <c r="F821" s="81"/>
      <c r="H821" s="77"/>
      <c r="J821" s="86"/>
      <c r="K821" s="86"/>
      <c r="M821" s="77"/>
      <c r="O821" s="86"/>
      <c r="P821" s="92"/>
    </row>
    <row r="822" spans="2:16" ht="15.75" hidden="1" x14ac:dyDescent="0.25">
      <c r="B822" s="70" t="str">
        <f>B818</f>
        <v xml:space="preserve">  </v>
      </c>
      <c r="C822" s="14" t="s">
        <v>106</v>
      </c>
      <c r="E822" s="86" t="str">
        <f>IFERROR(VLOOKUP(B822,Calculations!$G$10:$W$448,17,FALSE),0)</f>
        <v xml:space="preserve">  </v>
      </c>
      <c r="F822" s="86"/>
      <c r="H822" s="133" t="s">
        <v>34</v>
      </c>
      <c r="I822" s="133"/>
      <c r="J822" s="133"/>
      <c r="K822" s="133"/>
      <c r="M822" s="14" t="s">
        <v>105</v>
      </c>
      <c r="O822" s="86" t="str">
        <f>E822</f>
        <v xml:space="preserve">  </v>
      </c>
      <c r="P822" s="92"/>
    </row>
    <row r="823" spans="2:16" ht="15.75" hidden="1" x14ac:dyDescent="0.25">
      <c r="B823" s="75"/>
      <c r="C823" s="82"/>
      <c r="D823" s="76" t="s">
        <v>31</v>
      </c>
      <c r="E823" s="89"/>
      <c r="F823" s="89" t="str">
        <f>E822</f>
        <v xml:space="preserve">  </v>
      </c>
      <c r="G823" s="76"/>
      <c r="H823" s="134"/>
      <c r="I823" s="134"/>
      <c r="J823" s="134"/>
      <c r="K823" s="134"/>
      <c r="L823" s="76"/>
      <c r="M823" s="82"/>
      <c r="N823" s="76" t="s">
        <v>31</v>
      </c>
      <c r="O823" s="89"/>
      <c r="P823" s="90" t="str">
        <f>O822</f>
        <v xml:space="preserve">  </v>
      </c>
    </row>
    <row r="824" spans="2:16" ht="15.75" hidden="1" x14ac:dyDescent="0.25">
      <c r="B824" s="60" t="str">
        <f>IFERROR(IF(EOMONTH(B822,1)&gt;Questionnaire!$I$9,"  ",EOMONTH(B822,1)),"  ")</f>
        <v xml:space="preserve">  </v>
      </c>
      <c r="C824" s="61" t="s">
        <v>32</v>
      </c>
      <c r="D824" s="61"/>
      <c r="E824" s="84">
        <f>IFERROR(-VLOOKUP(B824,Calculations!$G$10:$N$448,8,FALSE),0)</f>
        <v>0</v>
      </c>
      <c r="F824" s="84"/>
      <c r="G824" s="61"/>
      <c r="H824" s="61" t="s">
        <v>102</v>
      </c>
      <c r="I824" s="61"/>
      <c r="J824" s="84">
        <f>K826</f>
        <v>0</v>
      </c>
      <c r="K824" s="84"/>
      <c r="L824" s="61"/>
      <c r="M824" s="61" t="s">
        <v>102</v>
      </c>
      <c r="N824" s="68"/>
      <c r="O824" s="84">
        <f>J824</f>
        <v>0</v>
      </c>
      <c r="P824" s="91"/>
    </row>
    <row r="825" spans="2:16" ht="15.75" hidden="1" x14ac:dyDescent="0.25">
      <c r="B825" s="74"/>
      <c r="C825" s="14" t="s">
        <v>33</v>
      </c>
      <c r="E825" s="86" t="str">
        <f>IFERROR(VLOOKUP(B824,Calculations!$G$10:$M$448,7,FALSE),0)</f>
        <v xml:space="preserve">  </v>
      </c>
      <c r="F825" s="86"/>
      <c r="H825" s="14" t="s">
        <v>35</v>
      </c>
      <c r="J825" s="86" t="str">
        <f>K827</f>
        <v xml:space="preserve">  </v>
      </c>
      <c r="K825" s="86"/>
      <c r="M825" s="14" t="s">
        <v>94</v>
      </c>
      <c r="N825" s="73"/>
      <c r="O825" s="86" t="str">
        <f>J825</f>
        <v xml:space="preserve">  </v>
      </c>
      <c r="P825" s="92"/>
    </row>
    <row r="826" spans="2:16" ht="15.75" hidden="1" x14ac:dyDescent="0.25">
      <c r="B826" s="74"/>
      <c r="C826" s="73"/>
      <c r="D826" s="14" t="s">
        <v>31</v>
      </c>
      <c r="E826" s="86"/>
      <c r="F826" s="86">
        <f>IFERROR(E824+E825,0)</f>
        <v>0</v>
      </c>
      <c r="H826" s="73"/>
      <c r="I826" s="14" t="s">
        <v>32</v>
      </c>
      <c r="J826" s="86"/>
      <c r="K826" s="86">
        <f>E824</f>
        <v>0</v>
      </c>
      <c r="M826" s="72"/>
      <c r="N826" s="14" t="s">
        <v>31</v>
      </c>
      <c r="O826" s="86"/>
      <c r="P826" s="92">
        <f>F826</f>
        <v>0</v>
      </c>
    </row>
    <row r="827" spans="2:16" ht="15.75" hidden="1" x14ac:dyDescent="0.25">
      <c r="B827" s="74"/>
      <c r="C827" s="73"/>
      <c r="E827" s="86"/>
      <c r="F827" s="86"/>
      <c r="H827" s="73"/>
      <c r="I827" s="14" t="s">
        <v>33</v>
      </c>
      <c r="J827" s="86"/>
      <c r="K827" s="86" t="str">
        <f>E825</f>
        <v xml:space="preserve">  </v>
      </c>
      <c r="M827" s="72"/>
      <c r="N827" s="73"/>
      <c r="O827" s="86"/>
      <c r="P827" s="92"/>
    </row>
    <row r="828" spans="2:16" ht="15.75" hidden="1" x14ac:dyDescent="0.25">
      <c r="B828" s="74"/>
      <c r="C828" s="73"/>
      <c r="E828" s="86"/>
      <c r="F828" s="86"/>
      <c r="H828" s="73"/>
      <c r="J828" s="86"/>
      <c r="K828" s="86"/>
      <c r="M828" s="72"/>
      <c r="N828" s="73"/>
      <c r="O828" s="86"/>
      <c r="P828" s="92"/>
    </row>
    <row r="829" spans="2:16" ht="15.75" hidden="1" x14ac:dyDescent="0.25">
      <c r="B829" s="70" t="str">
        <f>B824</f>
        <v xml:space="preserve">  </v>
      </c>
      <c r="C829" s="133" t="s">
        <v>34</v>
      </c>
      <c r="D829" s="133"/>
      <c r="E829" s="133"/>
      <c r="F829" s="133"/>
      <c r="H829" s="14" t="s">
        <v>103</v>
      </c>
      <c r="J829" s="86" t="str">
        <f>IFERROR(VLOOKUP(B829,Calculations!$Z$10:$AB$448,3,FALSE),0)</f>
        <v xml:space="preserve">  </v>
      </c>
      <c r="K829" s="86"/>
      <c r="M829" s="14" t="s">
        <v>104</v>
      </c>
      <c r="O829" s="86" t="str">
        <f>J829</f>
        <v xml:space="preserve">  </v>
      </c>
      <c r="P829" s="92"/>
    </row>
    <row r="830" spans="2:16" ht="15.75" hidden="1" x14ac:dyDescent="0.25">
      <c r="B830" s="74"/>
      <c r="C830" s="133"/>
      <c r="D830" s="133"/>
      <c r="E830" s="133"/>
      <c r="F830" s="133"/>
      <c r="H830" s="77"/>
      <c r="I830" s="14" t="s">
        <v>91</v>
      </c>
      <c r="J830" s="86"/>
      <c r="K830" s="86" t="str">
        <f>J829</f>
        <v xml:space="preserve">  </v>
      </c>
      <c r="M830" s="77"/>
      <c r="N830" s="14" t="s">
        <v>91</v>
      </c>
      <c r="O830" s="86"/>
      <c r="P830" s="92" t="str">
        <f>O829</f>
        <v xml:space="preserve">  </v>
      </c>
    </row>
    <row r="831" spans="2:16" ht="15.75" hidden="1" x14ac:dyDescent="0.25">
      <c r="B831" s="74"/>
      <c r="C831" s="133"/>
      <c r="D831" s="133"/>
      <c r="E831" s="133"/>
      <c r="F831" s="133"/>
      <c r="H831" s="77"/>
      <c r="J831" s="86"/>
      <c r="K831" s="86"/>
      <c r="M831" s="77"/>
      <c r="O831" s="86"/>
      <c r="P831" s="92"/>
    </row>
    <row r="832" spans="2:16" ht="15.75" hidden="1" x14ac:dyDescent="0.25">
      <c r="B832" s="74"/>
      <c r="C832" s="81"/>
      <c r="D832" s="81"/>
      <c r="E832" s="81"/>
      <c r="F832" s="81"/>
      <c r="H832" s="77"/>
      <c r="J832" s="86"/>
      <c r="K832" s="86"/>
      <c r="M832" s="77"/>
      <c r="O832" s="86"/>
      <c r="P832" s="92"/>
    </row>
    <row r="833" spans="2:16" ht="15.75" hidden="1" x14ac:dyDescent="0.25">
      <c r="B833" s="70" t="str">
        <f>B829</f>
        <v xml:space="preserve">  </v>
      </c>
      <c r="C833" s="14" t="s">
        <v>106</v>
      </c>
      <c r="E833" s="86" t="str">
        <f>IFERROR(VLOOKUP(B833,Calculations!$G$10:$W$448,17,FALSE),0)</f>
        <v xml:space="preserve">  </v>
      </c>
      <c r="F833" s="86"/>
      <c r="H833" s="133" t="s">
        <v>34</v>
      </c>
      <c r="I833" s="133"/>
      <c r="J833" s="133"/>
      <c r="K833" s="133"/>
      <c r="M833" s="14" t="s">
        <v>105</v>
      </c>
      <c r="O833" s="86" t="str">
        <f>E833</f>
        <v xml:space="preserve">  </v>
      </c>
      <c r="P833" s="92"/>
    </row>
    <row r="834" spans="2:16" ht="15.75" hidden="1" x14ac:dyDescent="0.25">
      <c r="B834" s="75"/>
      <c r="C834" s="82"/>
      <c r="D834" s="76" t="s">
        <v>31</v>
      </c>
      <c r="E834" s="89"/>
      <c r="F834" s="89" t="str">
        <f>E833</f>
        <v xml:space="preserve">  </v>
      </c>
      <c r="G834" s="76"/>
      <c r="H834" s="134"/>
      <c r="I834" s="134"/>
      <c r="J834" s="134"/>
      <c r="K834" s="134"/>
      <c r="L834" s="76"/>
      <c r="M834" s="82"/>
      <c r="N834" s="76" t="s">
        <v>31</v>
      </c>
      <c r="O834" s="89"/>
      <c r="P834" s="90" t="str">
        <f>O833</f>
        <v xml:space="preserve">  </v>
      </c>
    </row>
    <row r="835" spans="2:16" ht="15.75" hidden="1" x14ac:dyDescent="0.25">
      <c r="B835" s="60" t="str">
        <f>IFERROR(IF(EOMONTH(B833,1)&gt;Questionnaire!$I$9,"  ",EOMONTH(B833,1)),"  ")</f>
        <v xml:space="preserve">  </v>
      </c>
      <c r="C835" s="61" t="s">
        <v>32</v>
      </c>
      <c r="D835" s="61"/>
      <c r="E835" s="84">
        <f>IFERROR(-VLOOKUP(B835,Calculations!$G$10:$N$448,8,FALSE),0)</f>
        <v>0</v>
      </c>
      <c r="F835" s="84"/>
      <c r="G835" s="61"/>
      <c r="H835" s="61" t="s">
        <v>102</v>
      </c>
      <c r="I835" s="61"/>
      <c r="J835" s="84">
        <f>K837</f>
        <v>0</v>
      </c>
      <c r="K835" s="84"/>
      <c r="L835" s="61"/>
      <c r="M835" s="61" t="s">
        <v>102</v>
      </c>
      <c r="N835" s="68"/>
      <c r="O835" s="84">
        <f>J835</f>
        <v>0</v>
      </c>
      <c r="P835" s="91"/>
    </row>
    <row r="836" spans="2:16" ht="15.75" hidden="1" x14ac:dyDescent="0.25">
      <c r="B836" s="74"/>
      <c r="C836" s="14" t="s">
        <v>33</v>
      </c>
      <c r="E836" s="86" t="str">
        <f>IFERROR(VLOOKUP(B835,Calculations!$G$10:$M$448,7,FALSE),0)</f>
        <v xml:space="preserve">  </v>
      </c>
      <c r="F836" s="86"/>
      <c r="H836" s="14" t="s">
        <v>35</v>
      </c>
      <c r="J836" s="86" t="str">
        <f>K838</f>
        <v xml:space="preserve">  </v>
      </c>
      <c r="K836" s="86"/>
      <c r="M836" s="14" t="s">
        <v>94</v>
      </c>
      <c r="N836" s="73"/>
      <c r="O836" s="86" t="str">
        <f>J836</f>
        <v xml:space="preserve">  </v>
      </c>
      <c r="P836" s="92"/>
    </row>
    <row r="837" spans="2:16" ht="15.75" hidden="1" x14ac:dyDescent="0.25">
      <c r="B837" s="74"/>
      <c r="C837" s="73"/>
      <c r="D837" s="14" t="s">
        <v>31</v>
      </c>
      <c r="E837" s="86"/>
      <c r="F837" s="86">
        <f>IFERROR(E835+E836,0)</f>
        <v>0</v>
      </c>
      <c r="H837" s="73"/>
      <c r="I837" s="14" t="s">
        <v>32</v>
      </c>
      <c r="J837" s="86"/>
      <c r="K837" s="86">
        <f>E835</f>
        <v>0</v>
      </c>
      <c r="M837" s="72"/>
      <c r="N837" s="14" t="s">
        <v>31</v>
      </c>
      <c r="O837" s="86"/>
      <c r="P837" s="92">
        <f>F837</f>
        <v>0</v>
      </c>
    </row>
    <row r="838" spans="2:16" ht="15.75" hidden="1" x14ac:dyDescent="0.25">
      <c r="B838" s="74"/>
      <c r="C838" s="73"/>
      <c r="E838" s="86"/>
      <c r="F838" s="86"/>
      <c r="H838" s="73"/>
      <c r="I838" s="14" t="s">
        <v>33</v>
      </c>
      <c r="J838" s="86"/>
      <c r="K838" s="86" t="str">
        <f>E836</f>
        <v xml:space="preserve">  </v>
      </c>
      <c r="M838" s="72"/>
      <c r="N838" s="73"/>
      <c r="O838" s="86"/>
      <c r="P838" s="92"/>
    </row>
    <row r="839" spans="2:16" ht="15.75" hidden="1" x14ac:dyDescent="0.25">
      <c r="B839" s="74"/>
      <c r="C839" s="73"/>
      <c r="E839" s="86"/>
      <c r="F839" s="86"/>
      <c r="H839" s="73"/>
      <c r="J839" s="86"/>
      <c r="K839" s="86"/>
      <c r="M839" s="72"/>
      <c r="N839" s="73"/>
      <c r="O839" s="86"/>
      <c r="P839" s="92"/>
    </row>
    <row r="840" spans="2:16" ht="15.75" hidden="1" x14ac:dyDescent="0.25">
      <c r="B840" s="70" t="str">
        <f>B835</f>
        <v xml:space="preserve">  </v>
      </c>
      <c r="C840" s="133" t="s">
        <v>34</v>
      </c>
      <c r="D840" s="133"/>
      <c r="E840" s="133"/>
      <c r="F840" s="133"/>
      <c r="H840" s="14" t="s">
        <v>103</v>
      </c>
      <c r="J840" s="86" t="str">
        <f>IFERROR(VLOOKUP(B840,Calculations!$Z$10:$AB$448,3,FALSE),0)</f>
        <v xml:space="preserve">  </v>
      </c>
      <c r="K840" s="86"/>
      <c r="M840" s="14" t="s">
        <v>104</v>
      </c>
      <c r="O840" s="86" t="str">
        <f>J840</f>
        <v xml:space="preserve">  </v>
      </c>
      <c r="P840" s="92"/>
    </row>
    <row r="841" spans="2:16" ht="15.75" hidden="1" x14ac:dyDescent="0.25">
      <c r="B841" s="74"/>
      <c r="C841" s="133"/>
      <c r="D841" s="133"/>
      <c r="E841" s="133"/>
      <c r="F841" s="133"/>
      <c r="H841" s="77"/>
      <c r="I841" s="14" t="s">
        <v>91</v>
      </c>
      <c r="J841" s="86"/>
      <c r="K841" s="86" t="str">
        <f>J840</f>
        <v xml:space="preserve">  </v>
      </c>
      <c r="M841" s="77"/>
      <c r="N841" s="14" t="s">
        <v>91</v>
      </c>
      <c r="O841" s="86"/>
      <c r="P841" s="92" t="str">
        <f>O840</f>
        <v xml:space="preserve">  </v>
      </c>
    </row>
    <row r="842" spans="2:16" ht="15.75" hidden="1" x14ac:dyDescent="0.25">
      <c r="B842" s="74"/>
      <c r="C842" s="133"/>
      <c r="D842" s="133"/>
      <c r="E842" s="133"/>
      <c r="F842" s="133"/>
      <c r="H842" s="77"/>
      <c r="J842" s="86"/>
      <c r="K842" s="86"/>
      <c r="M842" s="77"/>
      <c r="O842" s="86"/>
      <c r="P842" s="92"/>
    </row>
    <row r="843" spans="2:16" ht="15.75" hidden="1" x14ac:dyDescent="0.25">
      <c r="B843" s="74"/>
      <c r="C843" s="81"/>
      <c r="D843" s="81"/>
      <c r="E843" s="81"/>
      <c r="F843" s="81"/>
      <c r="H843" s="77"/>
      <c r="J843" s="86"/>
      <c r="K843" s="86"/>
      <c r="M843" s="77"/>
      <c r="O843" s="86"/>
      <c r="P843" s="92"/>
    </row>
    <row r="844" spans="2:16" ht="15.75" hidden="1" x14ac:dyDescent="0.25">
      <c r="B844" s="70" t="str">
        <f>B840</f>
        <v xml:space="preserve">  </v>
      </c>
      <c r="C844" s="14" t="s">
        <v>106</v>
      </c>
      <c r="E844" s="86" t="str">
        <f>IFERROR(VLOOKUP(B844,Calculations!$G$10:$W$448,17,FALSE),0)</f>
        <v xml:space="preserve">  </v>
      </c>
      <c r="F844" s="86"/>
      <c r="H844" s="133" t="s">
        <v>34</v>
      </c>
      <c r="I844" s="133"/>
      <c r="J844" s="133"/>
      <c r="K844" s="133"/>
      <c r="M844" s="14" t="s">
        <v>105</v>
      </c>
      <c r="O844" s="86" t="str">
        <f>E844</f>
        <v xml:space="preserve">  </v>
      </c>
      <c r="P844" s="92"/>
    </row>
    <row r="845" spans="2:16" ht="15.75" hidden="1" x14ac:dyDescent="0.25">
      <c r="B845" s="75"/>
      <c r="C845" s="82"/>
      <c r="D845" s="76" t="s">
        <v>31</v>
      </c>
      <c r="E845" s="89"/>
      <c r="F845" s="89" t="str">
        <f>E844</f>
        <v xml:space="preserve">  </v>
      </c>
      <c r="G845" s="76"/>
      <c r="H845" s="134"/>
      <c r="I845" s="134"/>
      <c r="J845" s="134"/>
      <c r="K845" s="134"/>
      <c r="L845" s="76"/>
      <c r="M845" s="82"/>
      <c r="N845" s="76" t="s">
        <v>31</v>
      </c>
      <c r="O845" s="89"/>
      <c r="P845" s="90" t="str">
        <f>O844</f>
        <v xml:space="preserve">  </v>
      </c>
    </row>
    <row r="846" spans="2:16" ht="15.75" hidden="1" x14ac:dyDescent="0.25">
      <c r="B846" s="60" t="str">
        <f>IFERROR(IF(EOMONTH(B844,1)&gt;Questionnaire!$I$9,"  ",EOMONTH(B844,1)),"  ")</f>
        <v xml:space="preserve">  </v>
      </c>
      <c r="C846" s="61" t="s">
        <v>32</v>
      </c>
      <c r="D846" s="61"/>
      <c r="E846" s="84">
        <f>IFERROR(-VLOOKUP(B846,Calculations!$G$10:$N$448,8,FALSE),0)</f>
        <v>0</v>
      </c>
      <c r="F846" s="84"/>
      <c r="G846" s="61"/>
      <c r="H846" s="61" t="s">
        <v>102</v>
      </c>
      <c r="I846" s="61"/>
      <c r="J846" s="84">
        <f>K848</f>
        <v>0</v>
      </c>
      <c r="K846" s="84"/>
      <c r="L846" s="61"/>
      <c r="M846" s="61" t="s">
        <v>102</v>
      </c>
      <c r="N846" s="68"/>
      <c r="O846" s="84">
        <f>J846</f>
        <v>0</v>
      </c>
      <c r="P846" s="91"/>
    </row>
    <row r="847" spans="2:16" ht="15.75" hidden="1" x14ac:dyDescent="0.25">
      <c r="B847" s="74"/>
      <c r="C847" s="14" t="s">
        <v>33</v>
      </c>
      <c r="E847" s="86" t="str">
        <f>IFERROR(VLOOKUP(B846,Calculations!$G$10:$M$448,7,FALSE),0)</f>
        <v xml:space="preserve">  </v>
      </c>
      <c r="F847" s="86"/>
      <c r="H847" s="14" t="s">
        <v>35</v>
      </c>
      <c r="J847" s="86" t="str">
        <f>K849</f>
        <v xml:space="preserve">  </v>
      </c>
      <c r="K847" s="86"/>
      <c r="M847" s="14" t="s">
        <v>94</v>
      </c>
      <c r="N847" s="73"/>
      <c r="O847" s="86" t="str">
        <f>J847</f>
        <v xml:space="preserve">  </v>
      </c>
      <c r="P847" s="92"/>
    </row>
    <row r="848" spans="2:16" ht="15.75" hidden="1" x14ac:dyDescent="0.25">
      <c r="B848" s="74"/>
      <c r="C848" s="73"/>
      <c r="D848" s="14" t="s">
        <v>31</v>
      </c>
      <c r="E848" s="86"/>
      <c r="F848" s="86">
        <f>IFERROR(E846+E847,0)</f>
        <v>0</v>
      </c>
      <c r="H848" s="73"/>
      <c r="I848" s="14" t="s">
        <v>32</v>
      </c>
      <c r="J848" s="86"/>
      <c r="K848" s="86">
        <f>E846</f>
        <v>0</v>
      </c>
      <c r="M848" s="72"/>
      <c r="N848" s="14" t="s">
        <v>31</v>
      </c>
      <c r="O848" s="86"/>
      <c r="P848" s="92">
        <f>F848</f>
        <v>0</v>
      </c>
    </row>
    <row r="849" spans="2:16" ht="15.75" hidden="1" x14ac:dyDescent="0.25">
      <c r="B849" s="74"/>
      <c r="C849" s="73"/>
      <c r="E849" s="86"/>
      <c r="F849" s="86"/>
      <c r="H849" s="73"/>
      <c r="I849" s="14" t="s">
        <v>33</v>
      </c>
      <c r="J849" s="86"/>
      <c r="K849" s="86" t="str">
        <f>E847</f>
        <v xml:space="preserve">  </v>
      </c>
      <c r="M849" s="72"/>
      <c r="N849" s="73"/>
      <c r="O849" s="86"/>
      <c r="P849" s="92"/>
    </row>
    <row r="850" spans="2:16" ht="15.75" hidden="1" x14ac:dyDescent="0.25">
      <c r="B850" s="74"/>
      <c r="C850" s="73"/>
      <c r="E850" s="86"/>
      <c r="F850" s="86"/>
      <c r="H850" s="73"/>
      <c r="J850" s="86"/>
      <c r="K850" s="86"/>
      <c r="M850" s="72"/>
      <c r="N850" s="73"/>
      <c r="O850" s="86"/>
      <c r="P850" s="92"/>
    </row>
    <row r="851" spans="2:16" ht="15.75" hidden="1" x14ac:dyDescent="0.25">
      <c r="B851" s="70" t="str">
        <f>B846</f>
        <v xml:space="preserve">  </v>
      </c>
      <c r="C851" s="133" t="s">
        <v>34</v>
      </c>
      <c r="D851" s="133"/>
      <c r="E851" s="133"/>
      <c r="F851" s="133"/>
      <c r="H851" s="14" t="s">
        <v>103</v>
      </c>
      <c r="J851" s="86" t="str">
        <f>IFERROR(VLOOKUP(B851,Calculations!$Z$10:$AB$448,3,FALSE),0)</f>
        <v xml:space="preserve">  </v>
      </c>
      <c r="K851" s="86"/>
      <c r="M851" s="14" t="s">
        <v>104</v>
      </c>
      <c r="O851" s="86" t="str">
        <f>J851</f>
        <v xml:space="preserve">  </v>
      </c>
      <c r="P851" s="92"/>
    </row>
    <row r="852" spans="2:16" ht="15.75" hidden="1" x14ac:dyDescent="0.25">
      <c r="B852" s="74"/>
      <c r="C852" s="133"/>
      <c r="D852" s="133"/>
      <c r="E852" s="133"/>
      <c r="F852" s="133"/>
      <c r="H852" s="77"/>
      <c r="I852" s="14" t="s">
        <v>91</v>
      </c>
      <c r="J852" s="86"/>
      <c r="K852" s="86" t="str">
        <f>J851</f>
        <v xml:space="preserve">  </v>
      </c>
      <c r="M852" s="77"/>
      <c r="N852" s="14" t="s">
        <v>91</v>
      </c>
      <c r="O852" s="86"/>
      <c r="P852" s="92" t="str">
        <f>O851</f>
        <v xml:space="preserve">  </v>
      </c>
    </row>
    <row r="853" spans="2:16" ht="15.75" hidden="1" x14ac:dyDescent="0.25">
      <c r="B853" s="74"/>
      <c r="C853" s="133"/>
      <c r="D853" s="133"/>
      <c r="E853" s="133"/>
      <c r="F853" s="133"/>
      <c r="H853" s="77"/>
      <c r="J853" s="86"/>
      <c r="K853" s="86"/>
      <c r="M853" s="77"/>
      <c r="O853" s="86"/>
      <c r="P853" s="92"/>
    </row>
    <row r="854" spans="2:16" ht="15.75" hidden="1" x14ac:dyDescent="0.25">
      <c r="B854" s="74"/>
      <c r="C854" s="81"/>
      <c r="D854" s="81"/>
      <c r="E854" s="81"/>
      <c r="F854" s="81"/>
      <c r="H854" s="77"/>
      <c r="J854" s="86"/>
      <c r="K854" s="86"/>
      <c r="M854" s="77"/>
      <c r="O854" s="86"/>
      <c r="P854" s="92"/>
    </row>
    <row r="855" spans="2:16" ht="15.75" hidden="1" x14ac:dyDescent="0.25">
      <c r="B855" s="70" t="str">
        <f>B851</f>
        <v xml:space="preserve">  </v>
      </c>
      <c r="C855" s="14" t="s">
        <v>106</v>
      </c>
      <c r="E855" s="86" t="str">
        <f>IFERROR(VLOOKUP(B855,Calculations!$G$10:$W$448,17,FALSE),0)</f>
        <v xml:space="preserve">  </v>
      </c>
      <c r="F855" s="86"/>
      <c r="H855" s="133" t="s">
        <v>34</v>
      </c>
      <c r="I855" s="133"/>
      <c r="J855" s="133"/>
      <c r="K855" s="133"/>
      <c r="M855" s="14" t="s">
        <v>105</v>
      </c>
      <c r="O855" s="86" t="str">
        <f>E855</f>
        <v xml:space="preserve">  </v>
      </c>
      <c r="P855" s="92"/>
    </row>
    <row r="856" spans="2:16" ht="15.75" hidden="1" x14ac:dyDescent="0.25">
      <c r="B856" s="75"/>
      <c r="C856" s="82"/>
      <c r="D856" s="76" t="s">
        <v>31</v>
      </c>
      <c r="E856" s="89"/>
      <c r="F856" s="89" t="str">
        <f>E855</f>
        <v xml:space="preserve">  </v>
      </c>
      <c r="G856" s="76"/>
      <c r="H856" s="134"/>
      <c r="I856" s="134"/>
      <c r="J856" s="134"/>
      <c r="K856" s="134"/>
      <c r="L856" s="76"/>
      <c r="M856" s="82"/>
      <c r="N856" s="76" t="s">
        <v>31</v>
      </c>
      <c r="O856" s="89"/>
      <c r="P856" s="90" t="str">
        <f>O855</f>
        <v xml:space="preserve">  </v>
      </c>
    </row>
    <row r="857" spans="2:16" ht="15.75" hidden="1" x14ac:dyDescent="0.25">
      <c r="B857" s="60" t="str">
        <f>IFERROR(IF(EOMONTH(B855,1)&gt;Questionnaire!$I$9,"  ",EOMONTH(B855,1)),"  ")</f>
        <v xml:space="preserve">  </v>
      </c>
      <c r="C857" s="61" t="s">
        <v>32</v>
      </c>
      <c r="D857" s="61"/>
      <c r="E857" s="84">
        <f>IFERROR(-VLOOKUP(B857,Calculations!$G$10:$N$448,8,FALSE),0)</f>
        <v>0</v>
      </c>
      <c r="F857" s="84"/>
      <c r="G857" s="61"/>
      <c r="H857" s="61" t="s">
        <v>102</v>
      </c>
      <c r="I857" s="61"/>
      <c r="J857" s="84">
        <f>K859</f>
        <v>0</v>
      </c>
      <c r="K857" s="84"/>
      <c r="L857" s="61"/>
      <c r="M857" s="61" t="s">
        <v>102</v>
      </c>
      <c r="N857" s="68"/>
      <c r="O857" s="84">
        <f>J857</f>
        <v>0</v>
      </c>
      <c r="P857" s="91"/>
    </row>
    <row r="858" spans="2:16" ht="15.75" hidden="1" x14ac:dyDescent="0.25">
      <c r="B858" s="74"/>
      <c r="C858" s="14" t="s">
        <v>33</v>
      </c>
      <c r="E858" s="86" t="str">
        <f>IFERROR(VLOOKUP(B857,Calculations!$G$10:$M$448,7,FALSE),0)</f>
        <v xml:space="preserve">  </v>
      </c>
      <c r="F858" s="86"/>
      <c r="H858" s="14" t="s">
        <v>35</v>
      </c>
      <c r="J858" s="86" t="str">
        <f>K860</f>
        <v xml:space="preserve">  </v>
      </c>
      <c r="K858" s="86"/>
      <c r="M858" s="14" t="s">
        <v>94</v>
      </c>
      <c r="N858" s="73"/>
      <c r="O858" s="86" t="str">
        <f>J858</f>
        <v xml:space="preserve">  </v>
      </c>
      <c r="P858" s="92"/>
    </row>
    <row r="859" spans="2:16" ht="15.75" hidden="1" x14ac:dyDescent="0.25">
      <c r="B859" s="74"/>
      <c r="C859" s="73"/>
      <c r="D859" s="14" t="s">
        <v>31</v>
      </c>
      <c r="E859" s="86"/>
      <c r="F859" s="86">
        <f>IFERROR(E857+E858,0)</f>
        <v>0</v>
      </c>
      <c r="H859" s="73"/>
      <c r="I859" s="14" t="s">
        <v>32</v>
      </c>
      <c r="J859" s="86"/>
      <c r="K859" s="86">
        <f>E857</f>
        <v>0</v>
      </c>
      <c r="M859" s="72"/>
      <c r="N859" s="14" t="s">
        <v>31</v>
      </c>
      <c r="O859" s="86"/>
      <c r="P859" s="92">
        <f>F859</f>
        <v>0</v>
      </c>
    </row>
    <row r="860" spans="2:16" ht="15.75" hidden="1" x14ac:dyDescent="0.25">
      <c r="B860" s="74"/>
      <c r="C860" s="73"/>
      <c r="E860" s="86"/>
      <c r="F860" s="86"/>
      <c r="H860" s="73"/>
      <c r="I860" s="14" t="s">
        <v>33</v>
      </c>
      <c r="J860" s="86"/>
      <c r="K860" s="86" t="str">
        <f>E858</f>
        <v xml:space="preserve">  </v>
      </c>
      <c r="M860" s="72"/>
      <c r="N860" s="73"/>
      <c r="O860" s="86"/>
      <c r="P860" s="92"/>
    </row>
    <row r="861" spans="2:16" ht="15.75" hidden="1" x14ac:dyDescent="0.25">
      <c r="B861" s="74"/>
      <c r="C861" s="73"/>
      <c r="E861" s="86"/>
      <c r="F861" s="86"/>
      <c r="H861" s="73"/>
      <c r="J861" s="86"/>
      <c r="K861" s="86"/>
      <c r="M861" s="72"/>
      <c r="N861" s="73"/>
      <c r="O861" s="86"/>
      <c r="P861" s="92"/>
    </row>
    <row r="862" spans="2:16" ht="15.75" hidden="1" x14ac:dyDescent="0.25">
      <c r="B862" s="70" t="str">
        <f>B857</f>
        <v xml:space="preserve">  </v>
      </c>
      <c r="C862" s="133" t="s">
        <v>34</v>
      </c>
      <c r="D862" s="133"/>
      <c r="E862" s="133"/>
      <c r="F862" s="133"/>
      <c r="H862" s="14" t="s">
        <v>103</v>
      </c>
      <c r="J862" s="86" t="str">
        <f>IFERROR(VLOOKUP(B862,Calculations!$Z$10:$AB$448,3,FALSE),0)</f>
        <v xml:space="preserve">  </v>
      </c>
      <c r="K862" s="86"/>
      <c r="M862" s="14" t="s">
        <v>104</v>
      </c>
      <c r="O862" s="86" t="str">
        <f>J862</f>
        <v xml:space="preserve">  </v>
      </c>
      <c r="P862" s="92"/>
    </row>
    <row r="863" spans="2:16" ht="15.75" hidden="1" x14ac:dyDescent="0.25">
      <c r="B863" s="74"/>
      <c r="C863" s="133"/>
      <c r="D863" s="133"/>
      <c r="E863" s="133"/>
      <c r="F863" s="133"/>
      <c r="H863" s="77"/>
      <c r="I863" s="14" t="s">
        <v>91</v>
      </c>
      <c r="J863" s="86"/>
      <c r="K863" s="86" t="str">
        <f>J862</f>
        <v xml:space="preserve">  </v>
      </c>
      <c r="M863" s="77"/>
      <c r="N863" s="14" t="s">
        <v>91</v>
      </c>
      <c r="O863" s="86"/>
      <c r="P863" s="92" t="str">
        <f>O862</f>
        <v xml:space="preserve">  </v>
      </c>
    </row>
    <row r="864" spans="2:16" ht="15.75" hidden="1" x14ac:dyDescent="0.25">
      <c r="B864" s="74"/>
      <c r="C864" s="133"/>
      <c r="D864" s="133"/>
      <c r="E864" s="133"/>
      <c r="F864" s="133"/>
      <c r="H864" s="77"/>
      <c r="J864" s="86"/>
      <c r="K864" s="86"/>
      <c r="M864" s="77"/>
      <c r="O864" s="86"/>
      <c r="P864" s="92"/>
    </row>
    <row r="865" spans="2:16" ht="15.75" hidden="1" x14ac:dyDescent="0.25">
      <c r="B865" s="74"/>
      <c r="C865" s="81"/>
      <c r="D865" s="81"/>
      <c r="E865" s="81"/>
      <c r="F865" s="81"/>
      <c r="H865" s="77"/>
      <c r="J865" s="86"/>
      <c r="K865" s="86"/>
      <c r="M865" s="77"/>
      <c r="O865" s="86"/>
      <c r="P865" s="92"/>
    </row>
    <row r="866" spans="2:16" ht="15.75" hidden="1" x14ac:dyDescent="0.25">
      <c r="B866" s="70" t="str">
        <f>B862</f>
        <v xml:space="preserve">  </v>
      </c>
      <c r="C866" s="14" t="s">
        <v>106</v>
      </c>
      <c r="E866" s="86" t="str">
        <f>IFERROR(VLOOKUP(B866,Calculations!$G$10:$W$448,17,FALSE),0)</f>
        <v xml:space="preserve">  </v>
      </c>
      <c r="F866" s="86"/>
      <c r="H866" s="133" t="s">
        <v>34</v>
      </c>
      <c r="I866" s="133"/>
      <c r="J866" s="133"/>
      <c r="K866" s="133"/>
      <c r="M866" s="14" t="s">
        <v>105</v>
      </c>
      <c r="O866" s="86" t="str">
        <f>E866</f>
        <v xml:space="preserve">  </v>
      </c>
      <c r="P866" s="92"/>
    </row>
    <row r="867" spans="2:16" ht="15.75" hidden="1" x14ac:dyDescent="0.25">
      <c r="B867" s="75"/>
      <c r="C867" s="82"/>
      <c r="D867" s="76" t="s">
        <v>31</v>
      </c>
      <c r="E867" s="89"/>
      <c r="F867" s="89" t="str">
        <f>E866</f>
        <v xml:space="preserve">  </v>
      </c>
      <c r="G867" s="76"/>
      <c r="H867" s="134"/>
      <c r="I867" s="134"/>
      <c r="J867" s="134"/>
      <c r="K867" s="134"/>
      <c r="L867" s="76"/>
      <c r="M867" s="82"/>
      <c r="N867" s="76" t="s">
        <v>31</v>
      </c>
      <c r="O867" s="89"/>
      <c r="P867" s="90" t="str">
        <f>O866</f>
        <v xml:space="preserve">  </v>
      </c>
    </row>
    <row r="868" spans="2:16" ht="15.75" hidden="1" x14ac:dyDescent="0.25">
      <c r="B868" s="60" t="str">
        <f>IFERROR(IF(EOMONTH(B866,1)&gt;Questionnaire!$I$9,"  ",EOMONTH(B866,1)),"  ")</f>
        <v xml:space="preserve">  </v>
      </c>
      <c r="C868" s="61" t="s">
        <v>32</v>
      </c>
      <c r="D868" s="61"/>
      <c r="E868" s="84">
        <f>IFERROR(-VLOOKUP(B868,Calculations!$G$10:$N$448,8,FALSE),0)</f>
        <v>0</v>
      </c>
      <c r="F868" s="84"/>
      <c r="G868" s="61"/>
      <c r="H868" s="61" t="s">
        <v>102</v>
      </c>
      <c r="I868" s="61"/>
      <c r="J868" s="84">
        <f>K960</f>
        <v>0</v>
      </c>
      <c r="K868" s="84"/>
      <c r="L868" s="61"/>
      <c r="M868" s="61" t="s">
        <v>102</v>
      </c>
      <c r="N868" s="68"/>
      <c r="O868" s="84">
        <f>J868</f>
        <v>0</v>
      </c>
      <c r="P868" s="91"/>
    </row>
    <row r="869" spans="2:16" ht="15.75" hidden="1" x14ac:dyDescent="0.25">
      <c r="B869" s="74"/>
      <c r="C869" s="14" t="s">
        <v>33</v>
      </c>
      <c r="E869" s="86" t="str">
        <f>IFERROR(VLOOKUP(B868,Calculations!$G$10:$M$448,7,FALSE),0)</f>
        <v xml:space="preserve">  </v>
      </c>
      <c r="F869" s="86"/>
      <c r="H869" s="14" t="s">
        <v>35</v>
      </c>
      <c r="J869" s="86">
        <f>K961</f>
        <v>0</v>
      </c>
      <c r="K869" s="86"/>
      <c r="M869" s="14" t="s">
        <v>94</v>
      </c>
      <c r="N869" s="73"/>
      <c r="O869" s="86">
        <f>J869</f>
        <v>0</v>
      </c>
      <c r="P869" s="92"/>
    </row>
    <row r="870" spans="2:16" ht="15.75" hidden="1" x14ac:dyDescent="0.25">
      <c r="B870" s="74"/>
      <c r="C870" s="73"/>
      <c r="D870" s="14" t="s">
        <v>31</v>
      </c>
      <c r="E870" s="86"/>
      <c r="F870" s="86">
        <f>IFERROR(E868+E869,0)</f>
        <v>0</v>
      </c>
      <c r="H870" s="73"/>
      <c r="I870" s="14" t="s">
        <v>32</v>
      </c>
      <c r="J870" s="86"/>
      <c r="K870" s="86">
        <f>E868</f>
        <v>0</v>
      </c>
      <c r="M870" s="72"/>
      <c r="N870" s="14" t="s">
        <v>31</v>
      </c>
      <c r="O870" s="86"/>
      <c r="P870" s="92">
        <f>F960</f>
        <v>0</v>
      </c>
    </row>
    <row r="871" spans="2:16" ht="15.75" hidden="1" x14ac:dyDescent="0.25">
      <c r="B871" s="74"/>
      <c r="C871" s="73"/>
      <c r="E871" s="86"/>
      <c r="F871" s="86"/>
      <c r="H871" s="73"/>
      <c r="I871" s="14" t="s">
        <v>33</v>
      </c>
      <c r="J871" s="86"/>
      <c r="K871" s="86" t="str">
        <f>E869</f>
        <v xml:space="preserve">  </v>
      </c>
      <c r="M871" s="72"/>
      <c r="N871" s="73"/>
      <c r="O871" s="86"/>
      <c r="P871" s="92"/>
    </row>
    <row r="872" spans="2:16" ht="15.75" hidden="1" x14ac:dyDescent="0.25">
      <c r="B872" s="74"/>
      <c r="C872" s="73"/>
      <c r="E872" s="86"/>
      <c r="F872" s="86"/>
      <c r="H872" s="73"/>
      <c r="J872" s="86"/>
      <c r="K872" s="86"/>
      <c r="M872" s="72"/>
      <c r="N872" s="73"/>
      <c r="O872" s="86"/>
      <c r="P872" s="92"/>
    </row>
    <row r="873" spans="2:16" ht="15.75" hidden="1" x14ac:dyDescent="0.25">
      <c r="B873" s="70" t="str">
        <f>B868</f>
        <v xml:space="preserve">  </v>
      </c>
      <c r="C873" s="133" t="s">
        <v>34</v>
      </c>
      <c r="D873" s="133"/>
      <c r="E873" s="133"/>
      <c r="F873" s="133"/>
      <c r="H873" s="14" t="s">
        <v>103</v>
      </c>
      <c r="J873" s="86">
        <f>IFERROR(VLOOKUP(B963,Calculations!$Z$10:$AB$448,3,FALSE),0)</f>
        <v>0</v>
      </c>
      <c r="K873" s="86"/>
      <c r="M873" s="14" t="s">
        <v>104</v>
      </c>
      <c r="O873" s="86">
        <f>J963</f>
        <v>0</v>
      </c>
      <c r="P873" s="92"/>
    </row>
    <row r="874" spans="2:16" ht="15.75" hidden="1" x14ac:dyDescent="0.25">
      <c r="B874" s="74"/>
      <c r="C874" s="133"/>
      <c r="D874" s="133"/>
      <c r="E874" s="133"/>
      <c r="F874" s="133"/>
      <c r="H874" s="77"/>
      <c r="I874" s="14" t="s">
        <v>91</v>
      </c>
      <c r="J874" s="86"/>
      <c r="K874" s="86">
        <f>J963</f>
        <v>0</v>
      </c>
      <c r="M874" s="77"/>
      <c r="N874" s="14" t="s">
        <v>91</v>
      </c>
      <c r="O874" s="86"/>
      <c r="P874" s="92">
        <f>O963</f>
        <v>0</v>
      </c>
    </row>
    <row r="875" spans="2:16" ht="15.75" hidden="1" x14ac:dyDescent="0.25">
      <c r="B875" s="74"/>
      <c r="C875" s="133"/>
      <c r="D875" s="133"/>
      <c r="E875" s="133"/>
      <c r="F875" s="133"/>
      <c r="H875" s="77"/>
      <c r="J875" s="86"/>
      <c r="K875" s="86"/>
      <c r="M875" s="77"/>
      <c r="O875" s="86"/>
      <c r="P875" s="92"/>
    </row>
    <row r="876" spans="2:16" ht="15.75" hidden="1" x14ac:dyDescent="0.25">
      <c r="B876" s="74"/>
      <c r="C876" s="81"/>
      <c r="D876" s="81"/>
      <c r="E876" s="81"/>
      <c r="F876" s="81"/>
      <c r="H876" s="77"/>
      <c r="J876" s="86"/>
      <c r="K876" s="86"/>
      <c r="M876" s="77"/>
      <c r="O876" s="86"/>
      <c r="P876" s="92"/>
    </row>
    <row r="877" spans="2:16" ht="15.75" hidden="1" x14ac:dyDescent="0.25">
      <c r="B877" s="70">
        <f>B963</f>
        <v>0</v>
      </c>
      <c r="C877" s="14" t="s">
        <v>106</v>
      </c>
      <c r="E877" s="86" t="str">
        <f>IFERROR(VLOOKUP(B967,Calculations!$G$10:$W$448,17,FALSE),0)</f>
        <v xml:space="preserve">  </v>
      </c>
      <c r="F877" s="86"/>
      <c r="H877" s="133" t="s">
        <v>34</v>
      </c>
      <c r="I877" s="133"/>
      <c r="J877" s="133"/>
      <c r="K877" s="133"/>
      <c r="M877" s="14" t="s">
        <v>105</v>
      </c>
      <c r="O877" s="86">
        <f>E967</f>
        <v>0</v>
      </c>
      <c r="P877" s="92"/>
    </row>
    <row r="878" spans="2:16" ht="15.75" hidden="1" x14ac:dyDescent="0.25">
      <c r="B878" s="75"/>
      <c r="C878" s="82"/>
      <c r="D878" s="76" t="s">
        <v>31</v>
      </c>
      <c r="E878" s="89"/>
      <c r="F878" s="89">
        <f>E967</f>
        <v>0</v>
      </c>
      <c r="G878" s="76"/>
      <c r="H878" s="134"/>
      <c r="I878" s="134"/>
      <c r="J878" s="134"/>
      <c r="K878" s="134"/>
      <c r="L878" s="76"/>
      <c r="M878" s="82"/>
      <c r="N878" s="76" t="s">
        <v>31</v>
      </c>
      <c r="O878" s="89"/>
      <c r="P878" s="90">
        <f>O967</f>
        <v>0</v>
      </c>
    </row>
    <row r="879" spans="2:16" ht="15.75" hidden="1" x14ac:dyDescent="0.25">
      <c r="B879" s="60" t="str">
        <f>IFERROR(IF(EOMONTH(B967,1)&gt;Questionnaire!$I$9,"  ",EOMONTH(B967,1)),"  ")</f>
        <v xml:space="preserve">  </v>
      </c>
      <c r="C879" s="61" t="s">
        <v>32</v>
      </c>
      <c r="D879" s="61"/>
      <c r="E879" s="84">
        <f>IFERROR(-VLOOKUP(B969,Calculations!$G$10:$N$448,8,FALSE),0)</f>
        <v>0</v>
      </c>
      <c r="F879" s="84"/>
      <c r="G879" s="61"/>
      <c r="H879" s="61" t="s">
        <v>102</v>
      </c>
      <c r="I879" s="61"/>
      <c r="J879" s="84">
        <f>K881</f>
        <v>0</v>
      </c>
      <c r="K879" s="84"/>
      <c r="L879" s="61"/>
      <c r="M879" s="61" t="s">
        <v>102</v>
      </c>
      <c r="N879" s="68"/>
      <c r="O879" s="84">
        <f>J969</f>
        <v>0</v>
      </c>
      <c r="P879" s="91"/>
    </row>
    <row r="880" spans="2:16" ht="15.75" hidden="1" x14ac:dyDescent="0.25">
      <c r="B880" s="74"/>
      <c r="C880" s="14" t="s">
        <v>33</v>
      </c>
      <c r="E880" s="86">
        <f>IFERROR(VLOOKUP(B969,Calculations!$G$10:$M$448,7,FALSE),0)</f>
        <v>0</v>
      </c>
      <c r="F880" s="86"/>
      <c r="H880" s="14" t="s">
        <v>35</v>
      </c>
      <c r="J880" s="86">
        <f>K882</f>
        <v>0</v>
      </c>
      <c r="K880" s="86"/>
      <c r="M880" s="14" t="s">
        <v>94</v>
      </c>
      <c r="N880" s="73"/>
      <c r="O880" s="86">
        <f>J880</f>
        <v>0</v>
      </c>
      <c r="P880" s="92"/>
    </row>
    <row r="881" spans="2:16" ht="15.75" hidden="1" x14ac:dyDescent="0.25">
      <c r="B881" s="74"/>
      <c r="C881" s="73"/>
      <c r="D881" s="14" t="s">
        <v>31</v>
      </c>
      <c r="E881" s="86"/>
      <c r="F881" s="86">
        <f>IFERROR(E969+E880,0)</f>
        <v>0</v>
      </c>
      <c r="H881" s="73"/>
      <c r="I881" s="14" t="s">
        <v>32</v>
      </c>
      <c r="J881" s="86"/>
      <c r="K881" s="86">
        <f>E969</f>
        <v>0</v>
      </c>
      <c r="M881" s="72"/>
      <c r="N881" s="14" t="s">
        <v>31</v>
      </c>
      <c r="O881" s="86"/>
      <c r="P881" s="92">
        <f>F881</f>
        <v>0</v>
      </c>
    </row>
    <row r="882" spans="2:16" ht="15.75" hidden="1" x14ac:dyDescent="0.25">
      <c r="B882" s="74"/>
      <c r="C882" s="73"/>
      <c r="E882" s="86"/>
      <c r="F882" s="86"/>
      <c r="H882" s="73"/>
      <c r="I882" s="14" t="s">
        <v>33</v>
      </c>
      <c r="J882" s="86"/>
      <c r="K882" s="86">
        <f>E880</f>
        <v>0</v>
      </c>
      <c r="M882" s="72"/>
      <c r="N882" s="73"/>
      <c r="O882" s="86"/>
      <c r="P882" s="92"/>
    </row>
    <row r="883" spans="2:16" ht="15.75" hidden="1" x14ac:dyDescent="0.25">
      <c r="B883" s="74"/>
      <c r="C883" s="73"/>
      <c r="E883" s="86"/>
      <c r="F883" s="86"/>
      <c r="H883" s="73"/>
      <c r="J883" s="86"/>
      <c r="K883" s="86"/>
      <c r="M883" s="72"/>
      <c r="N883" s="73"/>
      <c r="O883" s="86"/>
      <c r="P883" s="92"/>
    </row>
    <row r="884" spans="2:16" ht="15.75" hidden="1" x14ac:dyDescent="0.25">
      <c r="B884" s="70">
        <f>B969</f>
        <v>0</v>
      </c>
      <c r="C884" s="133" t="s">
        <v>34</v>
      </c>
      <c r="D884" s="133"/>
      <c r="E884" s="133"/>
      <c r="F884" s="133"/>
      <c r="H884" s="14" t="s">
        <v>103</v>
      </c>
      <c r="J884" s="86">
        <f>IFERROR(VLOOKUP(B884,Calculations!$Z$10:$AB$448,3,FALSE),0)</f>
        <v>0</v>
      </c>
      <c r="K884" s="86"/>
      <c r="M884" s="14" t="s">
        <v>104</v>
      </c>
      <c r="O884" s="86">
        <f>J884</f>
        <v>0</v>
      </c>
      <c r="P884" s="92"/>
    </row>
    <row r="885" spans="2:16" ht="15.75" hidden="1" x14ac:dyDescent="0.25">
      <c r="B885" s="74"/>
      <c r="C885" s="133"/>
      <c r="D885" s="133"/>
      <c r="E885" s="133"/>
      <c r="F885" s="133"/>
      <c r="H885" s="77"/>
      <c r="I885" s="14" t="s">
        <v>91</v>
      </c>
      <c r="J885" s="86"/>
      <c r="K885" s="86">
        <f>J884</f>
        <v>0</v>
      </c>
      <c r="M885" s="77"/>
      <c r="N885" s="14" t="s">
        <v>91</v>
      </c>
      <c r="O885" s="86"/>
      <c r="P885" s="92">
        <f>O884</f>
        <v>0</v>
      </c>
    </row>
    <row r="886" spans="2:16" ht="15.75" hidden="1" x14ac:dyDescent="0.25">
      <c r="B886" s="74"/>
      <c r="C886" s="133"/>
      <c r="D886" s="133"/>
      <c r="E886" s="133"/>
      <c r="F886" s="133"/>
      <c r="H886" s="77"/>
      <c r="J886" s="86"/>
      <c r="K886" s="86"/>
      <c r="M886" s="77"/>
      <c r="O886" s="86"/>
      <c r="P886" s="92"/>
    </row>
    <row r="887" spans="2:16" ht="15.75" hidden="1" x14ac:dyDescent="0.25">
      <c r="B887" s="74"/>
      <c r="C887" s="81"/>
      <c r="D887" s="81"/>
      <c r="E887" s="81"/>
      <c r="F887" s="81"/>
      <c r="H887" s="77"/>
      <c r="J887" s="86"/>
      <c r="K887" s="86"/>
      <c r="M887" s="77"/>
      <c r="O887" s="86"/>
      <c r="P887" s="92"/>
    </row>
    <row r="888" spans="2:16" ht="15.75" hidden="1" x14ac:dyDescent="0.25">
      <c r="B888" s="70">
        <f>B884</f>
        <v>0</v>
      </c>
      <c r="C888" s="14" t="s">
        <v>106</v>
      </c>
      <c r="E888" s="86">
        <f>IFERROR(VLOOKUP(B888,Calculations!$G$10:$W$448,17,FALSE),0)</f>
        <v>0</v>
      </c>
      <c r="F888" s="86"/>
      <c r="H888" s="133" t="s">
        <v>34</v>
      </c>
      <c r="I888" s="133"/>
      <c r="J888" s="133"/>
      <c r="K888" s="133"/>
      <c r="M888" s="14" t="s">
        <v>105</v>
      </c>
      <c r="O888" s="86">
        <f>E888</f>
        <v>0</v>
      </c>
      <c r="P888" s="92"/>
    </row>
    <row r="889" spans="2:16" ht="15.75" hidden="1" x14ac:dyDescent="0.25">
      <c r="B889" s="75"/>
      <c r="C889" s="82"/>
      <c r="D889" s="76" t="s">
        <v>31</v>
      </c>
      <c r="E889" s="89"/>
      <c r="F889" s="89">
        <f>E888</f>
        <v>0</v>
      </c>
      <c r="G889" s="76"/>
      <c r="H889" s="134"/>
      <c r="I889" s="134"/>
      <c r="J889" s="134"/>
      <c r="K889" s="134"/>
      <c r="L889" s="76"/>
      <c r="M889" s="82"/>
      <c r="N889" s="76" t="s">
        <v>31</v>
      </c>
      <c r="O889" s="89"/>
      <c r="P889" s="90">
        <f>O888</f>
        <v>0</v>
      </c>
    </row>
    <row r="890" spans="2:16" ht="15.75" hidden="1" x14ac:dyDescent="0.25">
      <c r="B890" s="60" t="str">
        <f>IFERROR(IF(EOMONTH(B888,1)&gt;Questionnaire!$I$9,"  ",EOMONTH(B888,1)),"  ")</f>
        <v xml:space="preserve">  </v>
      </c>
      <c r="C890" s="61" t="s">
        <v>32</v>
      </c>
      <c r="D890" s="61"/>
      <c r="E890" s="84">
        <f>IFERROR(-VLOOKUP(B890,Calculations!$G$10:$N$448,8,FALSE),0)</f>
        <v>0</v>
      </c>
      <c r="F890" s="84"/>
      <c r="G890" s="61"/>
      <c r="H890" s="61" t="s">
        <v>102</v>
      </c>
      <c r="I890" s="61"/>
      <c r="J890" s="84">
        <f>K892</f>
        <v>0</v>
      </c>
      <c r="K890" s="84"/>
      <c r="L890" s="61"/>
      <c r="M890" s="61" t="s">
        <v>102</v>
      </c>
      <c r="N890" s="68"/>
      <c r="O890" s="84">
        <f>J890</f>
        <v>0</v>
      </c>
      <c r="P890" s="91"/>
    </row>
    <row r="891" spans="2:16" ht="15.75" hidden="1" x14ac:dyDescent="0.25">
      <c r="B891" s="74"/>
      <c r="C891" s="14" t="s">
        <v>33</v>
      </c>
      <c r="E891" s="86" t="str">
        <f>IFERROR(VLOOKUP(B890,Calculations!$G$10:$M$448,7,FALSE),0)</f>
        <v xml:space="preserve">  </v>
      </c>
      <c r="F891" s="86"/>
      <c r="H891" s="14" t="s">
        <v>35</v>
      </c>
      <c r="J891" s="86" t="str">
        <f>K893</f>
        <v xml:space="preserve">  </v>
      </c>
      <c r="K891" s="86"/>
      <c r="M891" s="14" t="s">
        <v>94</v>
      </c>
      <c r="N891" s="73"/>
      <c r="O891" s="86" t="str">
        <f>J891</f>
        <v xml:space="preserve">  </v>
      </c>
      <c r="P891" s="92"/>
    </row>
    <row r="892" spans="2:16" ht="15.75" hidden="1" x14ac:dyDescent="0.25">
      <c r="B892" s="74"/>
      <c r="C892" s="73"/>
      <c r="D892" s="14" t="s">
        <v>31</v>
      </c>
      <c r="E892" s="86"/>
      <c r="F892" s="86">
        <f>IFERROR(E890+E891,0)</f>
        <v>0</v>
      </c>
      <c r="H892" s="73"/>
      <c r="I892" s="14" t="s">
        <v>32</v>
      </c>
      <c r="J892" s="86"/>
      <c r="K892" s="86">
        <f>E890</f>
        <v>0</v>
      </c>
      <c r="M892" s="72"/>
      <c r="N892" s="14" t="s">
        <v>31</v>
      </c>
      <c r="O892" s="86"/>
      <c r="P892" s="92">
        <f>F892</f>
        <v>0</v>
      </c>
    </row>
    <row r="893" spans="2:16" ht="15.75" hidden="1" x14ac:dyDescent="0.25">
      <c r="B893" s="74"/>
      <c r="C893" s="73"/>
      <c r="E893" s="86"/>
      <c r="F893" s="86"/>
      <c r="H893" s="73"/>
      <c r="I893" s="14" t="s">
        <v>33</v>
      </c>
      <c r="J893" s="86"/>
      <c r="K893" s="86" t="str">
        <f>E891</f>
        <v xml:space="preserve">  </v>
      </c>
      <c r="M893" s="72"/>
      <c r="N893" s="73"/>
      <c r="O893" s="86"/>
      <c r="P893" s="92"/>
    </row>
    <row r="894" spans="2:16" ht="15.75" hidden="1" x14ac:dyDescent="0.25">
      <c r="B894" s="74"/>
      <c r="C894" s="73"/>
      <c r="E894" s="86"/>
      <c r="F894" s="86"/>
      <c r="H894" s="73"/>
      <c r="J894" s="86"/>
      <c r="K894" s="86"/>
      <c r="M894" s="72"/>
      <c r="N894" s="73"/>
      <c r="O894" s="86"/>
      <c r="P894" s="92"/>
    </row>
    <row r="895" spans="2:16" ht="15.75" hidden="1" x14ac:dyDescent="0.25">
      <c r="B895" s="70" t="str">
        <f>B890</f>
        <v xml:space="preserve">  </v>
      </c>
      <c r="C895" s="133" t="s">
        <v>34</v>
      </c>
      <c r="D895" s="133"/>
      <c r="E895" s="133"/>
      <c r="F895" s="133"/>
      <c r="H895" s="14" t="s">
        <v>103</v>
      </c>
      <c r="J895" s="86" t="str">
        <f>IFERROR(VLOOKUP(B895,Calculations!$Z$10:$AB$448,3,FALSE),0)</f>
        <v xml:space="preserve">  </v>
      </c>
      <c r="K895" s="86"/>
      <c r="M895" s="14" t="s">
        <v>104</v>
      </c>
      <c r="O895" s="86" t="str">
        <f>J895</f>
        <v xml:space="preserve">  </v>
      </c>
      <c r="P895" s="92"/>
    </row>
    <row r="896" spans="2:16" ht="15.75" hidden="1" x14ac:dyDescent="0.25">
      <c r="B896" s="74"/>
      <c r="C896" s="133"/>
      <c r="D896" s="133"/>
      <c r="E896" s="133"/>
      <c r="F896" s="133"/>
      <c r="H896" s="77"/>
      <c r="I896" s="14" t="s">
        <v>91</v>
      </c>
      <c r="J896" s="86"/>
      <c r="K896" s="86" t="str">
        <f>J895</f>
        <v xml:space="preserve">  </v>
      </c>
      <c r="M896" s="77"/>
      <c r="N896" s="14" t="s">
        <v>91</v>
      </c>
      <c r="O896" s="86"/>
      <c r="P896" s="92" t="str">
        <f>O895</f>
        <v xml:space="preserve">  </v>
      </c>
    </row>
    <row r="897" spans="2:16" ht="15.75" hidden="1" x14ac:dyDescent="0.25">
      <c r="B897" s="74"/>
      <c r="C897" s="133"/>
      <c r="D897" s="133"/>
      <c r="E897" s="133"/>
      <c r="F897" s="133"/>
      <c r="H897" s="77"/>
      <c r="J897" s="86"/>
      <c r="K897" s="86"/>
      <c r="M897" s="77"/>
      <c r="O897" s="86"/>
      <c r="P897" s="92"/>
    </row>
    <row r="898" spans="2:16" ht="15.75" hidden="1" x14ac:dyDescent="0.25">
      <c r="B898" s="74"/>
      <c r="C898" s="81"/>
      <c r="D898" s="81"/>
      <c r="E898" s="81"/>
      <c r="F898" s="81"/>
      <c r="H898" s="77"/>
      <c r="J898" s="86"/>
      <c r="K898" s="86"/>
      <c r="M898" s="77"/>
      <c r="O898" s="86"/>
      <c r="P898" s="92"/>
    </row>
    <row r="899" spans="2:16" ht="15.75" hidden="1" x14ac:dyDescent="0.25">
      <c r="B899" s="70" t="str">
        <f>B895</f>
        <v xml:space="preserve">  </v>
      </c>
      <c r="C899" s="14" t="s">
        <v>106</v>
      </c>
      <c r="E899" s="86" t="str">
        <f>IFERROR(VLOOKUP(B899,Calculations!$G$10:$W$448,17,FALSE),0)</f>
        <v xml:space="preserve">  </v>
      </c>
      <c r="F899" s="86"/>
      <c r="H899" s="133" t="s">
        <v>34</v>
      </c>
      <c r="I899" s="133"/>
      <c r="J899" s="133"/>
      <c r="K899" s="133"/>
      <c r="M899" s="14" t="s">
        <v>105</v>
      </c>
      <c r="O899" s="86" t="str">
        <f>E899</f>
        <v xml:space="preserve">  </v>
      </c>
      <c r="P899" s="92"/>
    </row>
    <row r="900" spans="2:16" ht="15.75" hidden="1" x14ac:dyDescent="0.25">
      <c r="B900" s="75"/>
      <c r="C900" s="82"/>
      <c r="D900" s="76" t="s">
        <v>31</v>
      </c>
      <c r="E900" s="89"/>
      <c r="F900" s="89" t="str">
        <f>E899</f>
        <v xml:space="preserve">  </v>
      </c>
      <c r="G900" s="76"/>
      <c r="H900" s="134"/>
      <c r="I900" s="134"/>
      <c r="J900" s="134"/>
      <c r="K900" s="134"/>
      <c r="L900" s="76"/>
      <c r="M900" s="82"/>
      <c r="N900" s="76" t="s">
        <v>31</v>
      </c>
      <c r="O900" s="89"/>
      <c r="P900" s="90" t="str">
        <f>O899</f>
        <v xml:space="preserve">  </v>
      </c>
    </row>
    <row r="901" spans="2:16" ht="15.75" hidden="1" x14ac:dyDescent="0.25">
      <c r="B901" s="60" t="str">
        <f>IFERROR(IF(EOMONTH(B899,1)&gt;Questionnaire!$I$9,"  ",EOMONTH(B899,1)),"  ")</f>
        <v xml:space="preserve">  </v>
      </c>
      <c r="C901" s="61" t="s">
        <v>32</v>
      </c>
      <c r="D901" s="61"/>
      <c r="E901" s="84">
        <f>IFERROR(-VLOOKUP(B901,Calculations!$G$10:$N$448,8,FALSE),0)</f>
        <v>0</v>
      </c>
      <c r="F901" s="84"/>
      <c r="G901" s="61"/>
      <c r="H901" s="61" t="s">
        <v>102</v>
      </c>
      <c r="I901" s="61"/>
      <c r="J901" s="84">
        <f>K903</f>
        <v>0</v>
      </c>
      <c r="K901" s="84"/>
      <c r="L901" s="61"/>
      <c r="M901" s="61" t="s">
        <v>102</v>
      </c>
      <c r="N901" s="68"/>
      <c r="O901" s="84">
        <f>J901</f>
        <v>0</v>
      </c>
      <c r="P901" s="91"/>
    </row>
    <row r="902" spans="2:16" ht="15.75" hidden="1" x14ac:dyDescent="0.25">
      <c r="B902" s="74"/>
      <c r="C902" s="14" t="s">
        <v>33</v>
      </c>
      <c r="E902" s="86" t="str">
        <f>IFERROR(VLOOKUP(B901,Calculations!$G$10:$M$448,7,FALSE),0)</f>
        <v xml:space="preserve">  </v>
      </c>
      <c r="F902" s="86"/>
      <c r="H902" s="14" t="s">
        <v>35</v>
      </c>
      <c r="J902" s="86" t="str">
        <f>K904</f>
        <v xml:space="preserve">  </v>
      </c>
      <c r="K902" s="86"/>
      <c r="M902" s="14" t="s">
        <v>94</v>
      </c>
      <c r="N902" s="73"/>
      <c r="O902" s="86" t="str">
        <f>J902</f>
        <v xml:space="preserve">  </v>
      </c>
      <c r="P902" s="92"/>
    </row>
    <row r="903" spans="2:16" ht="15.75" hidden="1" x14ac:dyDescent="0.25">
      <c r="B903" s="74"/>
      <c r="C903" s="73"/>
      <c r="D903" s="14" t="s">
        <v>31</v>
      </c>
      <c r="E903" s="86"/>
      <c r="F903" s="86">
        <f>IFERROR(E901+E902,0)</f>
        <v>0</v>
      </c>
      <c r="H903" s="73"/>
      <c r="I903" s="14" t="s">
        <v>32</v>
      </c>
      <c r="J903" s="86"/>
      <c r="K903" s="86">
        <f>E901</f>
        <v>0</v>
      </c>
      <c r="M903" s="72"/>
      <c r="N903" s="14" t="s">
        <v>31</v>
      </c>
      <c r="O903" s="86"/>
      <c r="P903" s="92">
        <f>F903</f>
        <v>0</v>
      </c>
    </row>
    <row r="904" spans="2:16" ht="15.75" hidden="1" x14ac:dyDescent="0.25">
      <c r="B904" s="74"/>
      <c r="C904" s="73"/>
      <c r="E904" s="86"/>
      <c r="F904" s="86"/>
      <c r="H904" s="73"/>
      <c r="I904" s="14" t="s">
        <v>33</v>
      </c>
      <c r="J904" s="86"/>
      <c r="K904" s="86" t="str">
        <f>E902</f>
        <v xml:space="preserve">  </v>
      </c>
      <c r="M904" s="72"/>
      <c r="N904" s="73"/>
      <c r="O904" s="86"/>
      <c r="P904" s="92"/>
    </row>
    <row r="905" spans="2:16" ht="15.75" hidden="1" x14ac:dyDescent="0.25">
      <c r="B905" s="74"/>
      <c r="C905" s="73"/>
      <c r="E905" s="86"/>
      <c r="F905" s="86"/>
      <c r="H905" s="73"/>
      <c r="J905" s="86"/>
      <c r="K905" s="86"/>
      <c r="M905" s="72"/>
      <c r="N905" s="73"/>
      <c r="O905" s="86"/>
      <c r="P905" s="92"/>
    </row>
    <row r="906" spans="2:16" ht="15.75" hidden="1" x14ac:dyDescent="0.25">
      <c r="B906" s="70" t="str">
        <f>B901</f>
        <v xml:space="preserve">  </v>
      </c>
      <c r="C906" s="133" t="s">
        <v>34</v>
      </c>
      <c r="D906" s="133"/>
      <c r="E906" s="133"/>
      <c r="F906" s="133"/>
      <c r="H906" s="14" t="s">
        <v>103</v>
      </c>
      <c r="J906" s="86" t="str">
        <f>IFERROR(VLOOKUP(B906,Calculations!$Z$10:$AB$448,3,FALSE),0)</f>
        <v xml:space="preserve">  </v>
      </c>
      <c r="K906" s="86"/>
      <c r="M906" s="14" t="s">
        <v>104</v>
      </c>
      <c r="O906" s="86" t="str">
        <f>J906</f>
        <v xml:space="preserve">  </v>
      </c>
      <c r="P906" s="92"/>
    </row>
    <row r="907" spans="2:16" ht="15.75" hidden="1" x14ac:dyDescent="0.25">
      <c r="B907" s="74"/>
      <c r="C907" s="133"/>
      <c r="D907" s="133"/>
      <c r="E907" s="133"/>
      <c r="F907" s="133"/>
      <c r="H907" s="77"/>
      <c r="I907" s="14" t="s">
        <v>91</v>
      </c>
      <c r="J907" s="86"/>
      <c r="K907" s="86" t="str">
        <f>J906</f>
        <v xml:space="preserve">  </v>
      </c>
      <c r="M907" s="77"/>
      <c r="N907" s="14" t="s">
        <v>91</v>
      </c>
      <c r="O907" s="86"/>
      <c r="P907" s="92" t="str">
        <f>O906</f>
        <v xml:space="preserve">  </v>
      </c>
    </row>
    <row r="908" spans="2:16" ht="15.75" hidden="1" x14ac:dyDescent="0.25">
      <c r="B908" s="74"/>
      <c r="C908" s="133"/>
      <c r="D908" s="133"/>
      <c r="E908" s="133"/>
      <c r="F908" s="133"/>
      <c r="H908" s="77"/>
      <c r="J908" s="86"/>
      <c r="K908" s="86"/>
      <c r="M908" s="77"/>
      <c r="O908" s="86"/>
      <c r="P908" s="92"/>
    </row>
    <row r="909" spans="2:16" ht="15.75" hidden="1" x14ac:dyDescent="0.25">
      <c r="B909" s="74"/>
      <c r="C909" s="81"/>
      <c r="D909" s="81"/>
      <c r="E909" s="81"/>
      <c r="F909" s="81"/>
      <c r="H909" s="77"/>
      <c r="J909" s="86"/>
      <c r="K909" s="86"/>
      <c r="M909" s="77"/>
      <c r="O909" s="86"/>
      <c r="P909" s="92"/>
    </row>
    <row r="910" spans="2:16" ht="15.75" hidden="1" x14ac:dyDescent="0.25">
      <c r="B910" s="70" t="str">
        <f>B906</f>
        <v xml:space="preserve">  </v>
      </c>
      <c r="C910" s="14" t="s">
        <v>106</v>
      </c>
      <c r="E910" s="86" t="str">
        <f>IFERROR(VLOOKUP(B910,Calculations!$G$10:$W$448,17,FALSE),0)</f>
        <v xml:space="preserve">  </v>
      </c>
      <c r="F910" s="86"/>
      <c r="H910" s="133" t="s">
        <v>34</v>
      </c>
      <c r="I910" s="133"/>
      <c r="J910" s="133"/>
      <c r="K910" s="133"/>
      <c r="M910" s="14" t="s">
        <v>105</v>
      </c>
      <c r="O910" s="86" t="str">
        <f>E910</f>
        <v xml:space="preserve">  </v>
      </c>
      <c r="P910" s="92"/>
    </row>
    <row r="911" spans="2:16" ht="15.75" hidden="1" x14ac:dyDescent="0.25">
      <c r="B911" s="75"/>
      <c r="C911" s="82"/>
      <c r="D911" s="76" t="s">
        <v>31</v>
      </c>
      <c r="E911" s="89"/>
      <c r="F911" s="89" t="str">
        <f>E910</f>
        <v xml:space="preserve">  </v>
      </c>
      <c r="G911" s="76"/>
      <c r="H911" s="134"/>
      <c r="I911" s="134"/>
      <c r="J911" s="134"/>
      <c r="K911" s="134"/>
      <c r="L911" s="76"/>
      <c r="M911" s="82"/>
      <c r="N911" s="76" t="s">
        <v>31</v>
      </c>
      <c r="O911" s="89"/>
      <c r="P911" s="90" t="str">
        <f>O910</f>
        <v xml:space="preserve">  </v>
      </c>
    </row>
    <row r="912" spans="2:16" ht="15.75" hidden="1" x14ac:dyDescent="0.25">
      <c r="B912" s="60" t="str">
        <f>IFERROR(IF(EOMONTH(B910,1)&gt;Questionnaire!$I$9,"  ",EOMONTH(B910,1)),"  ")</f>
        <v xml:space="preserve">  </v>
      </c>
      <c r="C912" s="61" t="s">
        <v>32</v>
      </c>
      <c r="D912" s="61"/>
      <c r="E912" s="84">
        <f>IFERROR(-VLOOKUP(B912,Calculations!$G$10:$N$448,8,FALSE),0)</f>
        <v>0</v>
      </c>
      <c r="F912" s="84"/>
      <c r="G912" s="61"/>
      <c r="H912" s="61" t="s">
        <v>102</v>
      </c>
      <c r="I912" s="61"/>
      <c r="J912" s="84">
        <f>K914</f>
        <v>0</v>
      </c>
      <c r="K912" s="84"/>
      <c r="L912" s="61"/>
      <c r="M912" s="61" t="s">
        <v>102</v>
      </c>
      <c r="N912" s="68"/>
      <c r="O912" s="84">
        <f>J912</f>
        <v>0</v>
      </c>
      <c r="P912" s="91"/>
    </row>
    <row r="913" spans="2:16" ht="15.75" hidden="1" x14ac:dyDescent="0.25">
      <c r="B913" s="74"/>
      <c r="C913" s="14" t="s">
        <v>33</v>
      </c>
      <c r="E913" s="86" t="str">
        <f>IFERROR(VLOOKUP(B912,Calculations!$G$10:$M$448,7,FALSE),0)</f>
        <v xml:space="preserve">  </v>
      </c>
      <c r="F913" s="86"/>
      <c r="H913" s="14" t="s">
        <v>35</v>
      </c>
      <c r="J913" s="86" t="str">
        <f>K915</f>
        <v xml:space="preserve">  </v>
      </c>
      <c r="K913" s="86"/>
      <c r="M913" s="14" t="s">
        <v>94</v>
      </c>
      <c r="N913" s="73"/>
      <c r="O913" s="86" t="str">
        <f>J913</f>
        <v xml:space="preserve">  </v>
      </c>
      <c r="P913" s="92"/>
    </row>
    <row r="914" spans="2:16" ht="15.75" hidden="1" x14ac:dyDescent="0.25">
      <c r="B914" s="74"/>
      <c r="C914" s="73"/>
      <c r="D914" s="14" t="s">
        <v>31</v>
      </c>
      <c r="E914" s="86"/>
      <c r="F914" s="86">
        <f>IFERROR(E912+E913,0)</f>
        <v>0</v>
      </c>
      <c r="H914" s="73"/>
      <c r="I914" s="14" t="s">
        <v>32</v>
      </c>
      <c r="J914" s="86"/>
      <c r="K914" s="86">
        <f>E912</f>
        <v>0</v>
      </c>
      <c r="M914" s="72"/>
      <c r="N914" s="14" t="s">
        <v>31</v>
      </c>
      <c r="O914" s="86"/>
      <c r="P914" s="92">
        <f>F914</f>
        <v>0</v>
      </c>
    </row>
    <row r="915" spans="2:16" ht="15.75" hidden="1" x14ac:dyDescent="0.25">
      <c r="B915" s="74"/>
      <c r="C915" s="73"/>
      <c r="E915" s="86"/>
      <c r="F915" s="86"/>
      <c r="H915" s="73"/>
      <c r="I915" s="14" t="s">
        <v>33</v>
      </c>
      <c r="J915" s="86"/>
      <c r="K915" s="86" t="str">
        <f>E913</f>
        <v xml:space="preserve">  </v>
      </c>
      <c r="M915" s="72"/>
      <c r="N915" s="73"/>
      <c r="O915" s="86"/>
      <c r="P915" s="92"/>
    </row>
    <row r="916" spans="2:16" ht="15.75" hidden="1" x14ac:dyDescent="0.25">
      <c r="B916" s="74"/>
      <c r="C916" s="73"/>
      <c r="E916" s="86"/>
      <c r="F916" s="86"/>
      <c r="H916" s="73"/>
      <c r="J916" s="86"/>
      <c r="K916" s="86"/>
      <c r="M916" s="72"/>
      <c r="N916" s="73"/>
      <c r="O916" s="86"/>
      <c r="P916" s="92"/>
    </row>
    <row r="917" spans="2:16" ht="15.75" hidden="1" x14ac:dyDescent="0.25">
      <c r="B917" s="70" t="str">
        <f>B912</f>
        <v xml:space="preserve">  </v>
      </c>
      <c r="C917" s="133" t="s">
        <v>34</v>
      </c>
      <c r="D917" s="133"/>
      <c r="E917" s="133"/>
      <c r="F917" s="133"/>
      <c r="H917" s="14" t="s">
        <v>103</v>
      </c>
      <c r="J917" s="86" t="str">
        <f>IFERROR(VLOOKUP(B917,Calculations!$Z$10:$AB$448,3,FALSE),0)</f>
        <v xml:space="preserve">  </v>
      </c>
      <c r="K917" s="86"/>
      <c r="M917" s="14" t="s">
        <v>104</v>
      </c>
      <c r="O917" s="86" t="str">
        <f>J917</f>
        <v xml:space="preserve">  </v>
      </c>
      <c r="P917" s="92"/>
    </row>
    <row r="918" spans="2:16" ht="15.75" hidden="1" x14ac:dyDescent="0.25">
      <c r="B918" s="74"/>
      <c r="C918" s="133"/>
      <c r="D918" s="133"/>
      <c r="E918" s="133"/>
      <c r="F918" s="133"/>
      <c r="H918" s="77"/>
      <c r="I918" s="14" t="s">
        <v>91</v>
      </c>
      <c r="J918" s="86"/>
      <c r="K918" s="86" t="str">
        <f>J917</f>
        <v xml:space="preserve">  </v>
      </c>
      <c r="M918" s="77"/>
      <c r="N918" s="14" t="s">
        <v>91</v>
      </c>
      <c r="O918" s="86"/>
      <c r="P918" s="92" t="str">
        <f>O917</f>
        <v xml:space="preserve">  </v>
      </c>
    </row>
    <row r="919" spans="2:16" ht="15.75" hidden="1" x14ac:dyDescent="0.25">
      <c r="B919" s="74"/>
      <c r="C919" s="133"/>
      <c r="D919" s="133"/>
      <c r="E919" s="133"/>
      <c r="F919" s="133"/>
      <c r="H919" s="77"/>
      <c r="J919" s="86"/>
      <c r="K919" s="86"/>
      <c r="M919" s="77"/>
      <c r="O919" s="86"/>
      <c r="P919" s="92"/>
    </row>
    <row r="920" spans="2:16" ht="15.75" hidden="1" x14ac:dyDescent="0.25">
      <c r="B920" s="74"/>
      <c r="C920" s="81"/>
      <c r="D920" s="81"/>
      <c r="E920" s="81"/>
      <c r="F920" s="81"/>
      <c r="H920" s="77"/>
      <c r="J920" s="86"/>
      <c r="K920" s="86"/>
      <c r="M920" s="77"/>
      <c r="O920" s="86"/>
      <c r="P920" s="92"/>
    </row>
    <row r="921" spans="2:16" ht="15.75" hidden="1" x14ac:dyDescent="0.25">
      <c r="B921" s="70" t="str">
        <f>B917</f>
        <v xml:space="preserve">  </v>
      </c>
      <c r="C921" s="14" t="s">
        <v>106</v>
      </c>
      <c r="E921" s="86" t="str">
        <f>IFERROR(VLOOKUP(B921,Calculations!$G$10:$W$448,17,FALSE),0)</f>
        <v xml:space="preserve">  </v>
      </c>
      <c r="F921" s="86"/>
      <c r="H921" s="133" t="s">
        <v>34</v>
      </c>
      <c r="I921" s="133"/>
      <c r="J921" s="133"/>
      <c r="K921" s="133"/>
      <c r="M921" s="14" t="s">
        <v>105</v>
      </c>
      <c r="O921" s="86" t="str">
        <f>E921</f>
        <v xml:space="preserve">  </v>
      </c>
      <c r="P921" s="92"/>
    </row>
    <row r="922" spans="2:16" ht="15.75" hidden="1" x14ac:dyDescent="0.25">
      <c r="B922" s="75"/>
      <c r="C922" s="82"/>
      <c r="D922" s="76" t="s">
        <v>31</v>
      </c>
      <c r="E922" s="89"/>
      <c r="F922" s="89" t="str">
        <f>E921</f>
        <v xml:space="preserve">  </v>
      </c>
      <c r="G922" s="76"/>
      <c r="H922" s="134"/>
      <c r="I922" s="134"/>
      <c r="J922" s="134"/>
      <c r="K922" s="134"/>
      <c r="L922" s="76"/>
      <c r="M922" s="82"/>
      <c r="N922" s="76" t="s">
        <v>31</v>
      </c>
      <c r="O922" s="89"/>
      <c r="P922" s="90" t="str">
        <f>O921</f>
        <v xml:space="preserve">  </v>
      </c>
    </row>
    <row r="923" spans="2:16" ht="15.75" hidden="1" x14ac:dyDescent="0.25">
      <c r="B923" s="60" t="str">
        <f>IFERROR(IF(EOMONTH(B921,1)&gt;Questionnaire!$I$9,"  ",EOMONTH(B921,1)),"  ")</f>
        <v xml:space="preserve">  </v>
      </c>
      <c r="C923" s="61" t="s">
        <v>32</v>
      </c>
      <c r="D923" s="61"/>
      <c r="E923" s="84">
        <f>IFERROR(-VLOOKUP(B923,Calculations!$G$10:$N$448,8,FALSE),0)</f>
        <v>0</v>
      </c>
      <c r="F923" s="84"/>
      <c r="G923" s="61"/>
      <c r="H923" s="61" t="s">
        <v>102</v>
      </c>
      <c r="I923" s="61"/>
      <c r="J923" s="84">
        <f>K925</f>
        <v>0</v>
      </c>
      <c r="K923" s="84"/>
      <c r="L923" s="61"/>
      <c r="M923" s="61" t="s">
        <v>102</v>
      </c>
      <c r="N923" s="68"/>
      <c r="O923" s="84">
        <f>J923</f>
        <v>0</v>
      </c>
      <c r="P923" s="91"/>
    </row>
    <row r="924" spans="2:16" ht="15.75" hidden="1" x14ac:dyDescent="0.25">
      <c r="B924" s="74"/>
      <c r="C924" s="14" t="s">
        <v>33</v>
      </c>
      <c r="E924" s="86" t="str">
        <f>IFERROR(VLOOKUP(B923,Calculations!$G$10:$M$448,7,FALSE),0)</f>
        <v xml:space="preserve">  </v>
      </c>
      <c r="F924" s="86"/>
      <c r="H924" s="14" t="s">
        <v>35</v>
      </c>
      <c r="J924" s="86" t="str">
        <f>K926</f>
        <v xml:space="preserve">  </v>
      </c>
      <c r="K924" s="86"/>
      <c r="M924" s="14" t="s">
        <v>94</v>
      </c>
      <c r="N924" s="73"/>
      <c r="O924" s="86" t="str">
        <f>J924</f>
        <v xml:space="preserve">  </v>
      </c>
      <c r="P924" s="92"/>
    </row>
    <row r="925" spans="2:16" ht="15.75" hidden="1" x14ac:dyDescent="0.25">
      <c r="B925" s="74"/>
      <c r="C925" s="73"/>
      <c r="D925" s="14" t="s">
        <v>31</v>
      </c>
      <c r="E925" s="86"/>
      <c r="F925" s="86">
        <f>IFERROR(E923+E924,0)</f>
        <v>0</v>
      </c>
      <c r="H925" s="73"/>
      <c r="I925" s="14" t="s">
        <v>32</v>
      </c>
      <c r="J925" s="86"/>
      <c r="K925" s="86">
        <f>E923</f>
        <v>0</v>
      </c>
      <c r="M925" s="72"/>
      <c r="N925" s="14" t="s">
        <v>31</v>
      </c>
      <c r="O925" s="86"/>
      <c r="P925" s="92">
        <f>F925</f>
        <v>0</v>
      </c>
    </row>
    <row r="926" spans="2:16" ht="15.75" hidden="1" x14ac:dyDescent="0.25">
      <c r="B926" s="74"/>
      <c r="C926" s="73"/>
      <c r="E926" s="86"/>
      <c r="F926" s="86"/>
      <c r="H926" s="73"/>
      <c r="I926" s="14" t="s">
        <v>33</v>
      </c>
      <c r="J926" s="86"/>
      <c r="K926" s="86" t="str">
        <f>E924</f>
        <v xml:space="preserve">  </v>
      </c>
      <c r="M926" s="72"/>
      <c r="N926" s="73"/>
      <c r="O926" s="86"/>
      <c r="P926" s="92"/>
    </row>
    <row r="927" spans="2:16" ht="15.75" hidden="1" x14ac:dyDescent="0.25">
      <c r="B927" s="74"/>
      <c r="C927" s="73"/>
      <c r="E927" s="86"/>
      <c r="F927" s="86"/>
      <c r="H927" s="73"/>
      <c r="J927" s="86"/>
      <c r="K927" s="86"/>
      <c r="M927" s="72"/>
      <c r="N927" s="73"/>
      <c r="O927" s="86"/>
      <c r="P927" s="92"/>
    </row>
    <row r="928" spans="2:16" ht="15.75" hidden="1" x14ac:dyDescent="0.25">
      <c r="B928" s="70" t="str">
        <f>B923</f>
        <v xml:space="preserve">  </v>
      </c>
      <c r="C928" s="133" t="s">
        <v>34</v>
      </c>
      <c r="D928" s="133"/>
      <c r="E928" s="133"/>
      <c r="F928" s="133"/>
      <c r="H928" s="14" t="s">
        <v>103</v>
      </c>
      <c r="J928" s="86" t="str">
        <f>IFERROR(VLOOKUP(B928,Calculations!$Z$10:$AB$448,3,FALSE),0)</f>
        <v xml:space="preserve">  </v>
      </c>
      <c r="K928" s="86"/>
      <c r="M928" s="14" t="s">
        <v>104</v>
      </c>
      <c r="O928" s="86" t="str">
        <f>J928</f>
        <v xml:space="preserve">  </v>
      </c>
      <c r="P928" s="92"/>
    </row>
    <row r="929" spans="2:16" ht="15.75" hidden="1" x14ac:dyDescent="0.25">
      <c r="B929" s="74"/>
      <c r="C929" s="133"/>
      <c r="D929" s="133"/>
      <c r="E929" s="133"/>
      <c r="F929" s="133"/>
      <c r="H929" s="77"/>
      <c r="I929" s="14" t="s">
        <v>91</v>
      </c>
      <c r="J929" s="86"/>
      <c r="K929" s="86" t="str">
        <f>J928</f>
        <v xml:space="preserve">  </v>
      </c>
      <c r="M929" s="77"/>
      <c r="N929" s="14" t="s">
        <v>91</v>
      </c>
      <c r="O929" s="86"/>
      <c r="P929" s="92" t="str">
        <f>O928</f>
        <v xml:space="preserve">  </v>
      </c>
    </row>
    <row r="930" spans="2:16" ht="15.75" hidden="1" x14ac:dyDescent="0.25">
      <c r="B930" s="74"/>
      <c r="C930" s="133"/>
      <c r="D930" s="133"/>
      <c r="E930" s="133"/>
      <c r="F930" s="133"/>
      <c r="H930" s="77"/>
      <c r="J930" s="86"/>
      <c r="K930" s="86"/>
      <c r="M930" s="77"/>
      <c r="O930" s="86"/>
      <c r="P930" s="92"/>
    </row>
    <row r="931" spans="2:16" ht="15.75" hidden="1" x14ac:dyDescent="0.25">
      <c r="B931" s="74"/>
      <c r="C931" s="81"/>
      <c r="D931" s="81"/>
      <c r="E931" s="81"/>
      <c r="F931" s="81"/>
      <c r="H931" s="77"/>
      <c r="J931" s="86"/>
      <c r="K931" s="86"/>
      <c r="M931" s="77"/>
      <c r="O931" s="86"/>
      <c r="P931" s="92"/>
    </row>
    <row r="932" spans="2:16" ht="15.75" hidden="1" x14ac:dyDescent="0.25">
      <c r="B932" s="70" t="str">
        <f>B928</f>
        <v xml:space="preserve">  </v>
      </c>
      <c r="C932" s="14" t="s">
        <v>106</v>
      </c>
      <c r="E932" s="86" t="str">
        <f>IFERROR(VLOOKUP(B932,Calculations!$G$10:$W$448,17,FALSE),0)</f>
        <v xml:space="preserve">  </v>
      </c>
      <c r="F932" s="86"/>
      <c r="H932" s="133" t="s">
        <v>34</v>
      </c>
      <c r="I932" s="133"/>
      <c r="J932" s="133"/>
      <c r="K932" s="133"/>
      <c r="M932" s="14" t="s">
        <v>105</v>
      </c>
      <c r="O932" s="86" t="str">
        <f>E932</f>
        <v xml:space="preserve">  </v>
      </c>
      <c r="P932" s="92"/>
    </row>
    <row r="933" spans="2:16" ht="15.75" hidden="1" x14ac:dyDescent="0.25">
      <c r="B933" s="75"/>
      <c r="C933" s="82"/>
      <c r="D933" s="76" t="s">
        <v>31</v>
      </c>
      <c r="E933" s="89"/>
      <c r="F933" s="89" t="str">
        <f>E932</f>
        <v xml:space="preserve">  </v>
      </c>
      <c r="G933" s="76"/>
      <c r="H933" s="134"/>
      <c r="I933" s="134"/>
      <c r="J933" s="134"/>
      <c r="K933" s="134"/>
      <c r="L933" s="76"/>
      <c r="M933" s="82"/>
      <c r="N933" s="76" t="s">
        <v>31</v>
      </c>
      <c r="O933" s="89"/>
      <c r="P933" s="90" t="str">
        <f>O932</f>
        <v xml:space="preserve">  </v>
      </c>
    </row>
    <row r="934" spans="2:16" ht="15.75" hidden="1" x14ac:dyDescent="0.25">
      <c r="B934" s="60" t="str">
        <f>IFERROR(IF(EOMONTH(B932,1)&gt;Questionnaire!$I$9,"  ",EOMONTH(B932,1)),"  ")</f>
        <v xml:space="preserve">  </v>
      </c>
      <c r="C934" s="61" t="s">
        <v>32</v>
      </c>
      <c r="D934" s="61"/>
      <c r="E934" s="84">
        <f>IFERROR(-VLOOKUP(B934,Calculations!$G$10:$N$448,8,FALSE),0)</f>
        <v>0</v>
      </c>
      <c r="F934" s="84"/>
      <c r="G934" s="61"/>
      <c r="H934" s="61" t="s">
        <v>102</v>
      </c>
      <c r="I934" s="61"/>
      <c r="J934" s="84">
        <f>K936</f>
        <v>0</v>
      </c>
      <c r="K934" s="84"/>
      <c r="L934" s="61"/>
      <c r="M934" s="61" t="s">
        <v>102</v>
      </c>
      <c r="N934" s="68"/>
      <c r="O934" s="84">
        <f>J934</f>
        <v>0</v>
      </c>
      <c r="P934" s="91"/>
    </row>
    <row r="935" spans="2:16" ht="15.75" hidden="1" x14ac:dyDescent="0.25">
      <c r="B935" s="74"/>
      <c r="C935" s="14" t="s">
        <v>33</v>
      </c>
      <c r="E935" s="86" t="str">
        <f>IFERROR(VLOOKUP(B934,Calculations!$G$10:$M$448,7,FALSE),0)</f>
        <v xml:space="preserve">  </v>
      </c>
      <c r="F935" s="86"/>
      <c r="H935" s="14" t="s">
        <v>35</v>
      </c>
      <c r="J935" s="86" t="str">
        <f>K937</f>
        <v xml:space="preserve">  </v>
      </c>
      <c r="K935" s="86"/>
      <c r="M935" s="14" t="s">
        <v>94</v>
      </c>
      <c r="N935" s="73"/>
      <c r="O935" s="86" t="str">
        <f>J935</f>
        <v xml:space="preserve">  </v>
      </c>
      <c r="P935" s="92"/>
    </row>
    <row r="936" spans="2:16" ht="15.75" hidden="1" x14ac:dyDescent="0.25">
      <c r="B936" s="74"/>
      <c r="C936" s="73"/>
      <c r="D936" s="14" t="s">
        <v>31</v>
      </c>
      <c r="E936" s="86"/>
      <c r="F936" s="86">
        <f>IFERROR(E934+E935,0)</f>
        <v>0</v>
      </c>
      <c r="H936" s="73"/>
      <c r="I936" s="14" t="s">
        <v>32</v>
      </c>
      <c r="J936" s="86"/>
      <c r="K936" s="86">
        <f>E934</f>
        <v>0</v>
      </c>
      <c r="M936" s="72"/>
      <c r="N936" s="14" t="s">
        <v>31</v>
      </c>
      <c r="O936" s="86"/>
      <c r="P936" s="92">
        <f>F936</f>
        <v>0</v>
      </c>
    </row>
    <row r="937" spans="2:16" ht="15.75" hidden="1" x14ac:dyDescent="0.25">
      <c r="B937" s="74"/>
      <c r="C937" s="73"/>
      <c r="E937" s="86"/>
      <c r="F937" s="86"/>
      <c r="H937" s="73"/>
      <c r="I937" s="14" t="s">
        <v>33</v>
      </c>
      <c r="J937" s="86"/>
      <c r="K937" s="86" t="str">
        <f>E935</f>
        <v xml:space="preserve">  </v>
      </c>
      <c r="M937" s="72"/>
      <c r="N937" s="73"/>
      <c r="O937" s="86"/>
      <c r="P937" s="92"/>
    </row>
    <row r="938" spans="2:16" ht="15.75" hidden="1" x14ac:dyDescent="0.25">
      <c r="B938" s="74"/>
      <c r="C938" s="73"/>
      <c r="E938" s="86"/>
      <c r="F938" s="86"/>
      <c r="H938" s="73"/>
      <c r="J938" s="86"/>
      <c r="K938" s="86"/>
      <c r="M938" s="72"/>
      <c r="N938" s="73"/>
      <c r="O938" s="86"/>
      <c r="P938" s="92"/>
    </row>
    <row r="939" spans="2:16" ht="15.75" hidden="1" x14ac:dyDescent="0.25">
      <c r="B939" s="70" t="str">
        <f>B934</f>
        <v xml:space="preserve">  </v>
      </c>
      <c r="C939" s="133" t="s">
        <v>34</v>
      </c>
      <c r="D939" s="133"/>
      <c r="E939" s="133"/>
      <c r="F939" s="133"/>
      <c r="H939" s="14" t="s">
        <v>103</v>
      </c>
      <c r="J939" s="86" t="str">
        <f>IFERROR(VLOOKUP(B939,Calculations!$Z$10:$AB$448,3,FALSE),0)</f>
        <v xml:space="preserve">  </v>
      </c>
      <c r="K939" s="86"/>
      <c r="M939" s="14" t="s">
        <v>104</v>
      </c>
      <c r="O939" s="86" t="str">
        <f>J939</f>
        <v xml:space="preserve">  </v>
      </c>
      <c r="P939" s="92"/>
    </row>
    <row r="940" spans="2:16" ht="15.75" hidden="1" x14ac:dyDescent="0.25">
      <c r="B940" s="74"/>
      <c r="C940" s="133"/>
      <c r="D940" s="133"/>
      <c r="E940" s="133"/>
      <c r="F940" s="133"/>
      <c r="H940" s="77"/>
      <c r="I940" s="14" t="s">
        <v>91</v>
      </c>
      <c r="J940" s="86"/>
      <c r="K940" s="86" t="str">
        <f>J939</f>
        <v xml:space="preserve">  </v>
      </c>
      <c r="M940" s="77"/>
      <c r="N940" s="14" t="s">
        <v>91</v>
      </c>
      <c r="O940" s="86"/>
      <c r="P940" s="92" t="str">
        <f>O939</f>
        <v xml:space="preserve">  </v>
      </c>
    </row>
    <row r="941" spans="2:16" ht="15.75" hidden="1" x14ac:dyDescent="0.25">
      <c r="B941" s="74"/>
      <c r="C941" s="133"/>
      <c r="D941" s="133"/>
      <c r="E941" s="133"/>
      <c r="F941" s="133"/>
      <c r="H941" s="77"/>
      <c r="J941" s="86"/>
      <c r="K941" s="86"/>
      <c r="M941" s="77"/>
      <c r="O941" s="86"/>
      <c r="P941" s="92"/>
    </row>
    <row r="942" spans="2:16" ht="15.75" hidden="1" x14ac:dyDescent="0.25">
      <c r="B942" s="74"/>
      <c r="C942" s="81"/>
      <c r="D942" s="81"/>
      <c r="E942" s="81"/>
      <c r="F942" s="81"/>
      <c r="H942" s="77"/>
      <c r="J942" s="86"/>
      <c r="K942" s="86"/>
      <c r="M942" s="77"/>
      <c r="O942" s="86"/>
      <c r="P942" s="92"/>
    </row>
    <row r="943" spans="2:16" ht="15.75" hidden="1" x14ac:dyDescent="0.25">
      <c r="B943" s="70" t="str">
        <f>B939</f>
        <v xml:space="preserve">  </v>
      </c>
      <c r="C943" s="14" t="s">
        <v>106</v>
      </c>
      <c r="E943" s="86" t="str">
        <f>IFERROR(VLOOKUP(B943,Calculations!$G$10:$W$448,17,FALSE),0)</f>
        <v xml:space="preserve">  </v>
      </c>
      <c r="F943" s="86"/>
      <c r="H943" s="133" t="s">
        <v>34</v>
      </c>
      <c r="I943" s="133"/>
      <c r="J943" s="133"/>
      <c r="K943" s="133"/>
      <c r="M943" s="14" t="s">
        <v>105</v>
      </c>
      <c r="O943" s="86" t="str">
        <f>E943</f>
        <v xml:space="preserve">  </v>
      </c>
      <c r="P943" s="92"/>
    </row>
    <row r="944" spans="2:16" ht="15.75" hidden="1" x14ac:dyDescent="0.25">
      <c r="B944" s="75"/>
      <c r="C944" s="82"/>
      <c r="D944" s="76" t="s">
        <v>31</v>
      </c>
      <c r="E944" s="89"/>
      <c r="F944" s="89" t="str">
        <f>E943</f>
        <v xml:space="preserve">  </v>
      </c>
      <c r="G944" s="76"/>
      <c r="H944" s="134"/>
      <c r="I944" s="134"/>
      <c r="J944" s="134"/>
      <c r="K944" s="134"/>
      <c r="L944" s="76"/>
      <c r="M944" s="82"/>
      <c r="N944" s="76" t="s">
        <v>31</v>
      </c>
      <c r="O944" s="89"/>
      <c r="P944" s="90" t="str">
        <f>O943</f>
        <v xml:space="preserve">  </v>
      </c>
    </row>
    <row r="945" spans="2:16" ht="15.75" hidden="1" x14ac:dyDescent="0.25">
      <c r="B945" s="60" t="str">
        <f>IFERROR(IF(EOMONTH(B943,1)&gt;Questionnaire!$I$9,"  ",EOMONTH(B943,1)),"  ")</f>
        <v xml:space="preserve">  </v>
      </c>
      <c r="C945" s="61" t="s">
        <v>32</v>
      </c>
      <c r="D945" s="61"/>
      <c r="E945" s="84">
        <f>IFERROR(-VLOOKUP(B945,Calculations!$G$10:$N$448,8,FALSE),0)</f>
        <v>0</v>
      </c>
      <c r="F945" s="84"/>
      <c r="G945" s="61"/>
      <c r="H945" s="61" t="s">
        <v>102</v>
      </c>
      <c r="I945" s="61"/>
      <c r="J945" s="84">
        <f>K947</f>
        <v>0</v>
      </c>
      <c r="K945" s="84"/>
      <c r="L945" s="61"/>
      <c r="M945" s="61" t="s">
        <v>102</v>
      </c>
      <c r="N945" s="68"/>
      <c r="O945" s="84">
        <f>J945</f>
        <v>0</v>
      </c>
      <c r="P945" s="91"/>
    </row>
    <row r="946" spans="2:16" ht="15.75" hidden="1" x14ac:dyDescent="0.25">
      <c r="B946" s="74"/>
      <c r="C946" s="14" t="s">
        <v>33</v>
      </c>
      <c r="E946" s="86" t="str">
        <f>IFERROR(VLOOKUP(B945,Calculations!$G$10:$M$448,7,FALSE),0)</f>
        <v xml:space="preserve">  </v>
      </c>
      <c r="F946" s="86"/>
      <c r="H946" s="14" t="s">
        <v>35</v>
      </c>
      <c r="J946" s="86" t="str">
        <f>K948</f>
        <v xml:space="preserve">  </v>
      </c>
      <c r="K946" s="86"/>
      <c r="M946" s="14" t="s">
        <v>94</v>
      </c>
      <c r="N946" s="73"/>
      <c r="O946" s="86" t="str">
        <f>J946</f>
        <v xml:space="preserve">  </v>
      </c>
      <c r="P946" s="92"/>
    </row>
    <row r="947" spans="2:16" ht="15.75" hidden="1" x14ac:dyDescent="0.25">
      <c r="B947" s="74"/>
      <c r="C947" s="73"/>
      <c r="D947" s="14" t="s">
        <v>31</v>
      </c>
      <c r="E947" s="86"/>
      <c r="F947" s="86">
        <f>IFERROR(E945+E946,0)</f>
        <v>0</v>
      </c>
      <c r="H947" s="73"/>
      <c r="I947" s="14" t="s">
        <v>32</v>
      </c>
      <c r="J947" s="86"/>
      <c r="K947" s="86">
        <f>E945</f>
        <v>0</v>
      </c>
      <c r="M947" s="72"/>
      <c r="N947" s="14" t="s">
        <v>31</v>
      </c>
      <c r="O947" s="86"/>
      <c r="P947" s="92">
        <f>F947</f>
        <v>0</v>
      </c>
    </row>
    <row r="948" spans="2:16" ht="15.75" hidden="1" x14ac:dyDescent="0.25">
      <c r="B948" s="74"/>
      <c r="C948" s="73"/>
      <c r="E948" s="86"/>
      <c r="F948" s="86"/>
      <c r="H948" s="73"/>
      <c r="I948" s="14" t="s">
        <v>33</v>
      </c>
      <c r="J948" s="86"/>
      <c r="K948" s="86" t="str">
        <f>E946</f>
        <v xml:space="preserve">  </v>
      </c>
      <c r="M948" s="72"/>
      <c r="N948" s="73"/>
      <c r="O948" s="86"/>
      <c r="P948" s="92"/>
    </row>
    <row r="949" spans="2:16" ht="15.75" hidden="1" x14ac:dyDescent="0.25">
      <c r="B949" s="74"/>
      <c r="C949" s="73"/>
      <c r="E949" s="86"/>
      <c r="F949" s="86"/>
      <c r="H949" s="73"/>
      <c r="J949" s="86"/>
      <c r="K949" s="86"/>
      <c r="M949" s="72"/>
      <c r="N949" s="73"/>
      <c r="O949" s="86"/>
      <c r="P949" s="92"/>
    </row>
    <row r="950" spans="2:16" ht="15.75" hidden="1" x14ac:dyDescent="0.25">
      <c r="B950" s="70" t="str">
        <f>B945</f>
        <v xml:space="preserve">  </v>
      </c>
      <c r="C950" s="133" t="s">
        <v>34</v>
      </c>
      <c r="D950" s="133"/>
      <c r="E950" s="133"/>
      <c r="F950" s="133"/>
      <c r="H950" s="14" t="s">
        <v>103</v>
      </c>
      <c r="J950" s="86" t="str">
        <f>IFERROR(VLOOKUP(B950,Calculations!$Z$10:$AB$448,3,FALSE),0)</f>
        <v xml:space="preserve">  </v>
      </c>
      <c r="K950" s="86"/>
      <c r="M950" s="14" t="s">
        <v>104</v>
      </c>
      <c r="O950" s="86" t="str">
        <f>J950</f>
        <v xml:space="preserve">  </v>
      </c>
      <c r="P950" s="92"/>
    </row>
    <row r="951" spans="2:16" ht="15.75" hidden="1" x14ac:dyDescent="0.25">
      <c r="B951" s="74"/>
      <c r="C951" s="133"/>
      <c r="D951" s="133"/>
      <c r="E951" s="133"/>
      <c r="F951" s="133"/>
      <c r="H951" s="77"/>
      <c r="I951" s="14" t="s">
        <v>91</v>
      </c>
      <c r="J951" s="86"/>
      <c r="K951" s="86" t="str">
        <f>J950</f>
        <v xml:space="preserve">  </v>
      </c>
      <c r="M951" s="77"/>
      <c r="N951" s="14" t="s">
        <v>91</v>
      </c>
      <c r="O951" s="86"/>
      <c r="P951" s="92" t="str">
        <f>O950</f>
        <v xml:space="preserve">  </v>
      </c>
    </row>
    <row r="952" spans="2:16" ht="15.75" hidden="1" x14ac:dyDescent="0.25">
      <c r="B952" s="74"/>
      <c r="C952" s="133"/>
      <c r="D952" s="133"/>
      <c r="E952" s="133"/>
      <c r="F952" s="133"/>
      <c r="H952" s="77"/>
      <c r="J952" s="86"/>
      <c r="K952" s="86"/>
      <c r="M952" s="77"/>
      <c r="O952" s="86"/>
      <c r="P952" s="92"/>
    </row>
    <row r="953" spans="2:16" ht="15.75" hidden="1" x14ac:dyDescent="0.25">
      <c r="B953" s="74"/>
      <c r="C953" s="81"/>
      <c r="D953" s="81"/>
      <c r="E953" s="81"/>
      <c r="F953" s="81"/>
      <c r="H953" s="77"/>
      <c r="J953" s="86"/>
      <c r="K953" s="86"/>
      <c r="M953" s="77"/>
      <c r="O953" s="86"/>
      <c r="P953" s="92"/>
    </row>
    <row r="954" spans="2:16" ht="15.75" hidden="1" x14ac:dyDescent="0.25">
      <c r="B954" s="70" t="str">
        <f>B950</f>
        <v xml:space="preserve">  </v>
      </c>
      <c r="C954" s="14" t="s">
        <v>106</v>
      </c>
      <c r="E954" s="86" t="str">
        <f>IFERROR(VLOOKUP(B954,Calculations!$G$10:$W$448,17,FALSE),0)</f>
        <v xml:space="preserve">  </v>
      </c>
      <c r="F954" s="86"/>
      <c r="H954" s="133" t="s">
        <v>34</v>
      </c>
      <c r="I954" s="133"/>
      <c r="J954" s="133"/>
      <c r="K954" s="133"/>
      <c r="M954" s="14" t="s">
        <v>105</v>
      </c>
      <c r="O954" s="86" t="str">
        <f>E954</f>
        <v xml:space="preserve">  </v>
      </c>
      <c r="P954" s="92"/>
    </row>
    <row r="955" spans="2:16" ht="15.75" hidden="1" x14ac:dyDescent="0.25">
      <c r="B955" s="75"/>
      <c r="C955" s="82"/>
      <c r="D955" s="76" t="s">
        <v>31</v>
      </c>
      <c r="E955" s="89"/>
      <c r="F955" s="89" t="str">
        <f>E954</f>
        <v xml:space="preserve">  </v>
      </c>
      <c r="G955" s="76"/>
      <c r="H955" s="134"/>
      <c r="I955" s="134"/>
      <c r="J955" s="134"/>
      <c r="K955" s="134"/>
      <c r="L955" s="76"/>
      <c r="M955" s="82"/>
      <c r="N955" s="76" t="s">
        <v>31</v>
      </c>
      <c r="O955" s="89"/>
      <c r="P955" s="90" t="str">
        <f>O954</f>
        <v xml:space="preserve">  </v>
      </c>
    </row>
    <row r="956" spans="2:16" ht="15.75" hidden="1" x14ac:dyDescent="0.25">
      <c r="B956" s="60" t="str">
        <f>IFERROR(IF(EOMONTH(B954,1)&gt;Questionnaire!$I$9,"  ",EOMONTH(B954,1)),"  ")</f>
        <v xml:space="preserve">  </v>
      </c>
      <c r="C956" s="61" t="s">
        <v>32</v>
      </c>
      <c r="D956" s="61"/>
      <c r="E956" s="84">
        <f>IFERROR(-VLOOKUP(B956,Calculations!$G$10:$N$448,8,FALSE),0)</f>
        <v>0</v>
      </c>
      <c r="F956" s="84"/>
      <c r="G956" s="61"/>
      <c r="H956" s="61" t="s">
        <v>102</v>
      </c>
      <c r="I956" s="61"/>
      <c r="J956" s="84">
        <f>K958</f>
        <v>0</v>
      </c>
      <c r="K956" s="84"/>
      <c r="L956" s="61"/>
      <c r="M956" s="61" t="s">
        <v>102</v>
      </c>
      <c r="N956" s="68"/>
      <c r="O956" s="84">
        <f>J956</f>
        <v>0</v>
      </c>
      <c r="P956" s="91"/>
    </row>
    <row r="957" spans="2:16" ht="15.75" hidden="1" x14ac:dyDescent="0.25">
      <c r="B957" s="74"/>
      <c r="C957" s="14" t="s">
        <v>33</v>
      </c>
      <c r="E957" s="86" t="str">
        <f>IFERROR(VLOOKUP(B956,Calculations!$G$10:$M$448,7,FALSE),0)</f>
        <v xml:space="preserve">  </v>
      </c>
      <c r="F957" s="86"/>
      <c r="H957" s="14" t="s">
        <v>35</v>
      </c>
      <c r="J957" s="86" t="str">
        <f>K959</f>
        <v xml:space="preserve">  </v>
      </c>
      <c r="K957" s="86"/>
      <c r="M957" s="14" t="s">
        <v>94</v>
      </c>
      <c r="N957" s="73"/>
      <c r="O957" s="86" t="str">
        <f>J957</f>
        <v xml:space="preserve">  </v>
      </c>
      <c r="P957" s="92"/>
    </row>
    <row r="958" spans="2:16" ht="15.75" hidden="1" x14ac:dyDescent="0.25">
      <c r="B958" s="74"/>
      <c r="C958" s="73"/>
      <c r="D958" s="14" t="s">
        <v>31</v>
      </c>
      <c r="E958" s="86"/>
      <c r="F958" s="86">
        <f>IFERROR(E956+E957,0)</f>
        <v>0</v>
      </c>
      <c r="H958" s="73"/>
      <c r="I958" s="14" t="s">
        <v>32</v>
      </c>
      <c r="J958" s="86"/>
      <c r="K958" s="86">
        <f>E956</f>
        <v>0</v>
      </c>
      <c r="M958" s="72"/>
      <c r="N958" s="14" t="s">
        <v>31</v>
      </c>
      <c r="O958" s="86"/>
      <c r="P958" s="92">
        <f>F958</f>
        <v>0</v>
      </c>
    </row>
    <row r="959" spans="2:16" ht="15.75" hidden="1" x14ac:dyDescent="0.25">
      <c r="B959" s="74"/>
      <c r="C959" s="73"/>
      <c r="E959" s="86"/>
      <c r="F959" s="86"/>
      <c r="H959" s="73"/>
      <c r="I959" s="14" t="s">
        <v>33</v>
      </c>
      <c r="J959" s="86"/>
      <c r="K959" s="86" t="str">
        <f>E957</f>
        <v xml:space="preserve">  </v>
      </c>
      <c r="M959" s="72"/>
      <c r="N959" s="73"/>
      <c r="O959" s="86"/>
      <c r="P959" s="92"/>
    </row>
    <row r="960" spans="2:16" ht="15.75" hidden="1" x14ac:dyDescent="0.25">
      <c r="B960" s="74"/>
      <c r="C960" s="73"/>
      <c r="E960" s="86"/>
      <c r="F960" s="86"/>
      <c r="H960" s="73"/>
      <c r="J960" s="86"/>
      <c r="K960" s="86"/>
      <c r="M960" s="72"/>
      <c r="N960" s="73"/>
      <c r="O960" s="86"/>
      <c r="P960" s="92"/>
    </row>
    <row r="961" spans="2:16" ht="15.75" hidden="1" x14ac:dyDescent="0.25">
      <c r="B961" s="70" t="str">
        <f>B956</f>
        <v xml:space="preserve">  </v>
      </c>
      <c r="C961" s="133" t="s">
        <v>34</v>
      </c>
      <c r="D961" s="133"/>
      <c r="E961" s="133"/>
      <c r="F961" s="133"/>
      <c r="H961" s="14" t="s">
        <v>103</v>
      </c>
      <c r="J961" s="86" t="str">
        <f>IFERROR(VLOOKUP(B961,Calculations!$Z$10:$AB$448,3,FALSE),0)</f>
        <v xml:space="preserve">  </v>
      </c>
      <c r="K961" s="86"/>
      <c r="M961" s="14" t="s">
        <v>104</v>
      </c>
      <c r="O961" s="86" t="str">
        <f>J961</f>
        <v xml:space="preserve">  </v>
      </c>
      <c r="P961" s="92"/>
    </row>
    <row r="962" spans="2:16" ht="15.75" hidden="1" x14ac:dyDescent="0.25">
      <c r="B962" s="74"/>
      <c r="C962" s="133"/>
      <c r="D962" s="133"/>
      <c r="E962" s="133"/>
      <c r="F962" s="133"/>
      <c r="H962" s="77"/>
      <c r="I962" s="14" t="s">
        <v>91</v>
      </c>
      <c r="J962" s="86"/>
      <c r="K962" s="86" t="str">
        <f>J961</f>
        <v xml:space="preserve">  </v>
      </c>
      <c r="M962" s="77"/>
      <c r="N962" s="14" t="s">
        <v>91</v>
      </c>
      <c r="O962" s="86"/>
      <c r="P962" s="92" t="str">
        <f>O961</f>
        <v xml:space="preserve">  </v>
      </c>
    </row>
    <row r="963" spans="2:16" ht="15.75" hidden="1" x14ac:dyDescent="0.25">
      <c r="B963" s="74"/>
      <c r="C963" s="133"/>
      <c r="D963" s="133"/>
      <c r="E963" s="133"/>
      <c r="F963" s="133"/>
      <c r="H963" s="77"/>
      <c r="J963" s="86"/>
      <c r="K963" s="86"/>
      <c r="M963" s="77"/>
      <c r="O963" s="86"/>
      <c r="P963" s="92"/>
    </row>
    <row r="964" spans="2:16" ht="15.75" hidden="1" x14ac:dyDescent="0.25">
      <c r="B964" s="74"/>
      <c r="C964" s="81"/>
      <c r="D964" s="81"/>
      <c r="E964" s="81"/>
      <c r="F964" s="81"/>
      <c r="H964" s="77"/>
      <c r="J964" s="86"/>
      <c r="K964" s="86"/>
      <c r="M964" s="77"/>
      <c r="O964" s="86"/>
      <c r="P964" s="92"/>
    </row>
    <row r="965" spans="2:16" ht="15.75" hidden="1" x14ac:dyDescent="0.25">
      <c r="B965" s="70" t="str">
        <f>B961</f>
        <v xml:space="preserve">  </v>
      </c>
      <c r="C965" s="14" t="s">
        <v>106</v>
      </c>
      <c r="E965" s="86" t="str">
        <f>IFERROR(VLOOKUP(B965,Calculations!$G$10:$W$448,17,FALSE),0)</f>
        <v xml:space="preserve">  </v>
      </c>
      <c r="F965" s="86"/>
      <c r="H965" s="133" t="s">
        <v>34</v>
      </c>
      <c r="I965" s="133"/>
      <c r="J965" s="133"/>
      <c r="K965" s="133"/>
      <c r="M965" s="14" t="s">
        <v>105</v>
      </c>
      <c r="O965" s="86" t="str">
        <f>E965</f>
        <v xml:space="preserve">  </v>
      </c>
      <c r="P965" s="92"/>
    </row>
    <row r="966" spans="2:16" ht="15.75" hidden="1" x14ac:dyDescent="0.25">
      <c r="B966" s="75"/>
      <c r="C966" s="82"/>
      <c r="D966" s="76" t="s">
        <v>31</v>
      </c>
      <c r="E966" s="89"/>
      <c r="F966" s="89" t="str">
        <f>E965</f>
        <v xml:space="preserve">  </v>
      </c>
      <c r="G966" s="76"/>
      <c r="H966" s="134"/>
      <c r="I966" s="134"/>
      <c r="J966" s="134"/>
      <c r="K966" s="134"/>
      <c r="L966" s="76"/>
      <c r="M966" s="82"/>
      <c r="N966" s="76" t="s">
        <v>31</v>
      </c>
      <c r="O966" s="89"/>
      <c r="P966" s="90" t="str">
        <f>O965</f>
        <v xml:space="preserve">  </v>
      </c>
    </row>
    <row r="967" spans="2:16" ht="15.75" hidden="1" x14ac:dyDescent="0.25">
      <c r="B967" s="60" t="str">
        <f>IFERROR(IF(EOMONTH(B965,1)&gt;Questionnaire!$I$9,"  ",EOMONTH(B965,1)),"  ")</f>
        <v xml:space="preserve">  </v>
      </c>
      <c r="C967" s="61" t="s">
        <v>32</v>
      </c>
      <c r="D967" s="61"/>
      <c r="E967" s="84">
        <f>IFERROR(-VLOOKUP(B967,Calculations!$G$10:$N$448,8,FALSE),0)</f>
        <v>0</v>
      </c>
      <c r="F967" s="84"/>
      <c r="G967" s="61"/>
      <c r="H967" s="61" t="s">
        <v>102</v>
      </c>
      <c r="I967" s="61"/>
      <c r="J967" s="84">
        <f>K969</f>
        <v>0</v>
      </c>
      <c r="K967" s="84"/>
      <c r="L967" s="61"/>
      <c r="M967" s="61" t="s">
        <v>102</v>
      </c>
      <c r="N967" s="68"/>
      <c r="O967" s="84">
        <f>J967</f>
        <v>0</v>
      </c>
      <c r="P967" s="91"/>
    </row>
    <row r="968" spans="2:16" ht="15.75" hidden="1" x14ac:dyDescent="0.25">
      <c r="B968" s="74"/>
      <c r="C968" s="14" t="s">
        <v>33</v>
      </c>
      <c r="E968" s="86" t="str">
        <f>IFERROR(VLOOKUP(B967,Calculations!$G$10:$M$448,7,FALSE),0)</f>
        <v xml:space="preserve">  </v>
      </c>
      <c r="F968" s="86"/>
      <c r="H968" s="14" t="s">
        <v>35</v>
      </c>
      <c r="J968" s="86" t="str">
        <f>K970</f>
        <v xml:space="preserve">  </v>
      </c>
      <c r="K968" s="86"/>
      <c r="M968" s="14" t="s">
        <v>94</v>
      </c>
      <c r="N968" s="73"/>
      <c r="O968" s="86" t="str">
        <f>J968</f>
        <v xml:space="preserve">  </v>
      </c>
      <c r="P968" s="92"/>
    </row>
    <row r="969" spans="2:16" ht="15.75" hidden="1" x14ac:dyDescent="0.25">
      <c r="B969" s="74"/>
      <c r="C969" s="73"/>
      <c r="D969" s="14" t="s">
        <v>31</v>
      </c>
      <c r="E969" s="86"/>
      <c r="F969" s="86">
        <f>IFERROR(E967+E968,0)</f>
        <v>0</v>
      </c>
      <c r="H969" s="73"/>
      <c r="I969" s="14" t="s">
        <v>32</v>
      </c>
      <c r="J969" s="86"/>
      <c r="K969" s="86">
        <f>E967</f>
        <v>0</v>
      </c>
      <c r="M969" s="72"/>
      <c r="N969" s="14" t="s">
        <v>31</v>
      </c>
      <c r="O969" s="86"/>
      <c r="P969" s="92">
        <f>F969</f>
        <v>0</v>
      </c>
    </row>
    <row r="970" spans="2:16" ht="15.75" hidden="1" x14ac:dyDescent="0.25">
      <c r="B970" s="74"/>
      <c r="C970" s="73"/>
      <c r="E970" s="86"/>
      <c r="F970" s="86"/>
      <c r="H970" s="73"/>
      <c r="I970" s="14" t="s">
        <v>33</v>
      </c>
      <c r="J970" s="86"/>
      <c r="K970" s="86" t="str">
        <f>E968</f>
        <v xml:space="preserve">  </v>
      </c>
      <c r="M970" s="72"/>
      <c r="N970" s="73"/>
      <c r="O970" s="86"/>
      <c r="P970" s="92"/>
    </row>
    <row r="971" spans="2:16" ht="15.75" hidden="1" x14ac:dyDescent="0.25">
      <c r="B971" s="74"/>
      <c r="C971" s="73"/>
      <c r="E971" s="86"/>
      <c r="F971" s="86"/>
      <c r="H971" s="73"/>
      <c r="J971" s="86"/>
      <c r="K971" s="86"/>
      <c r="M971" s="72"/>
      <c r="N971" s="73"/>
      <c r="O971" s="86"/>
      <c r="P971" s="92"/>
    </row>
    <row r="972" spans="2:16" ht="15.75" hidden="1" x14ac:dyDescent="0.25">
      <c r="B972" s="70" t="str">
        <f>B967</f>
        <v xml:space="preserve">  </v>
      </c>
      <c r="C972" s="133" t="s">
        <v>34</v>
      </c>
      <c r="D972" s="133"/>
      <c r="E972" s="133"/>
      <c r="F972" s="133"/>
      <c r="H972" s="14" t="s">
        <v>103</v>
      </c>
      <c r="J972" s="86" t="str">
        <f>IFERROR(VLOOKUP(B972,Calculations!$Z$10:$AB$448,3,FALSE),0)</f>
        <v xml:space="preserve">  </v>
      </c>
      <c r="K972" s="86"/>
      <c r="M972" s="14" t="s">
        <v>104</v>
      </c>
      <c r="O972" s="86" t="str">
        <f>J972</f>
        <v xml:space="preserve">  </v>
      </c>
      <c r="P972" s="92"/>
    </row>
    <row r="973" spans="2:16" ht="15.75" hidden="1" x14ac:dyDescent="0.25">
      <c r="B973" s="74"/>
      <c r="C973" s="133"/>
      <c r="D973" s="133"/>
      <c r="E973" s="133"/>
      <c r="F973" s="133"/>
      <c r="H973" s="77"/>
      <c r="I973" s="14" t="s">
        <v>91</v>
      </c>
      <c r="J973" s="86"/>
      <c r="K973" s="86" t="str">
        <f>J972</f>
        <v xml:space="preserve">  </v>
      </c>
      <c r="M973" s="77"/>
      <c r="N973" s="14" t="s">
        <v>91</v>
      </c>
      <c r="O973" s="86"/>
      <c r="P973" s="92" t="str">
        <f>O972</f>
        <v xml:space="preserve">  </v>
      </c>
    </row>
    <row r="974" spans="2:16" ht="15.75" hidden="1" x14ac:dyDescent="0.25">
      <c r="B974" s="74"/>
      <c r="C974" s="133"/>
      <c r="D974" s="133"/>
      <c r="E974" s="133"/>
      <c r="F974" s="133"/>
      <c r="H974" s="77"/>
      <c r="J974" s="86"/>
      <c r="K974" s="86"/>
      <c r="M974" s="77"/>
      <c r="O974" s="86"/>
      <c r="P974" s="92"/>
    </row>
    <row r="975" spans="2:16" ht="15.75" hidden="1" x14ac:dyDescent="0.25">
      <c r="B975" s="74"/>
      <c r="C975" s="81"/>
      <c r="D975" s="81"/>
      <c r="E975" s="81"/>
      <c r="F975" s="81"/>
      <c r="H975" s="77"/>
      <c r="J975" s="86"/>
      <c r="K975" s="86"/>
      <c r="M975" s="77"/>
      <c r="O975" s="86"/>
      <c r="P975" s="92"/>
    </row>
    <row r="976" spans="2:16" ht="15.75" hidden="1" x14ac:dyDescent="0.25">
      <c r="B976" s="70" t="str">
        <f>B972</f>
        <v xml:space="preserve">  </v>
      </c>
      <c r="C976" s="14" t="s">
        <v>106</v>
      </c>
      <c r="E976" s="86" t="str">
        <f>IFERROR(VLOOKUP(B976,Calculations!$G$10:$W$448,17,FALSE),0)</f>
        <v xml:space="preserve">  </v>
      </c>
      <c r="F976" s="86"/>
      <c r="H976" s="133" t="s">
        <v>34</v>
      </c>
      <c r="I976" s="133"/>
      <c r="J976" s="133"/>
      <c r="K976" s="133"/>
      <c r="M976" s="14" t="s">
        <v>105</v>
      </c>
      <c r="O976" s="86" t="str">
        <f>E976</f>
        <v xml:space="preserve">  </v>
      </c>
      <c r="P976" s="92"/>
    </row>
    <row r="977" spans="2:16" ht="15.75" hidden="1" x14ac:dyDescent="0.25">
      <c r="B977" s="75"/>
      <c r="C977" s="82"/>
      <c r="D977" s="76" t="s">
        <v>31</v>
      </c>
      <c r="E977" s="89"/>
      <c r="F977" s="89" t="str">
        <f>E976</f>
        <v xml:space="preserve">  </v>
      </c>
      <c r="G977" s="76"/>
      <c r="H977" s="134"/>
      <c r="I977" s="134"/>
      <c r="J977" s="134"/>
      <c r="K977" s="134"/>
      <c r="L977" s="76"/>
      <c r="M977" s="82"/>
      <c r="N977" s="76" t="s">
        <v>31</v>
      </c>
      <c r="O977" s="89"/>
      <c r="P977" s="90" t="str">
        <f>O976</f>
        <v xml:space="preserve">  </v>
      </c>
    </row>
    <row r="978" spans="2:16" ht="15.75" hidden="1" x14ac:dyDescent="0.25">
      <c r="B978" s="60" t="str">
        <f>IFERROR(IF(EOMONTH(B976,1)&gt;Questionnaire!$I$9,"  ",EOMONTH(B976,1)),"  ")</f>
        <v xml:space="preserve">  </v>
      </c>
      <c r="C978" s="61" t="s">
        <v>32</v>
      </c>
      <c r="D978" s="61"/>
      <c r="E978" s="84">
        <f>IFERROR(-VLOOKUP(B978,Calculations!$G$10:$N$448,8,FALSE),0)</f>
        <v>0</v>
      </c>
      <c r="F978" s="84"/>
      <c r="G978" s="61"/>
      <c r="H978" s="61" t="s">
        <v>102</v>
      </c>
      <c r="I978" s="61"/>
      <c r="J978" s="84">
        <f>K980</f>
        <v>0</v>
      </c>
      <c r="K978" s="84"/>
      <c r="L978" s="61"/>
      <c r="M978" s="61" t="s">
        <v>102</v>
      </c>
      <c r="N978" s="68"/>
      <c r="O978" s="84">
        <f>J978</f>
        <v>0</v>
      </c>
      <c r="P978" s="91"/>
    </row>
    <row r="979" spans="2:16" ht="15.75" hidden="1" x14ac:dyDescent="0.25">
      <c r="B979" s="74"/>
      <c r="C979" s="14" t="s">
        <v>33</v>
      </c>
      <c r="E979" s="86" t="str">
        <f>IFERROR(VLOOKUP(B978,Calculations!$G$10:$M$448,7,FALSE),0)</f>
        <v xml:space="preserve">  </v>
      </c>
      <c r="F979" s="86"/>
      <c r="H979" s="14" t="s">
        <v>35</v>
      </c>
      <c r="J979" s="86" t="str">
        <f>K981</f>
        <v xml:space="preserve">  </v>
      </c>
      <c r="K979" s="86"/>
      <c r="M979" s="14" t="s">
        <v>94</v>
      </c>
      <c r="N979" s="73"/>
      <c r="O979" s="86" t="str">
        <f>J979</f>
        <v xml:space="preserve">  </v>
      </c>
      <c r="P979" s="92"/>
    </row>
    <row r="980" spans="2:16" ht="15.75" hidden="1" x14ac:dyDescent="0.25">
      <c r="B980" s="74"/>
      <c r="C980" s="73"/>
      <c r="D980" s="14" t="s">
        <v>31</v>
      </c>
      <c r="E980" s="86"/>
      <c r="F980" s="86">
        <f>IFERROR(E978+E979,0)</f>
        <v>0</v>
      </c>
      <c r="H980" s="73"/>
      <c r="I980" s="14" t="s">
        <v>32</v>
      </c>
      <c r="J980" s="86"/>
      <c r="K980" s="86">
        <f>E978</f>
        <v>0</v>
      </c>
      <c r="M980" s="72"/>
      <c r="N980" s="14" t="s">
        <v>31</v>
      </c>
      <c r="O980" s="86"/>
      <c r="P980" s="92">
        <f>F980</f>
        <v>0</v>
      </c>
    </row>
    <row r="981" spans="2:16" ht="15.75" hidden="1" x14ac:dyDescent="0.25">
      <c r="B981" s="74"/>
      <c r="C981" s="73"/>
      <c r="E981" s="86"/>
      <c r="F981" s="86"/>
      <c r="H981" s="73"/>
      <c r="I981" s="14" t="s">
        <v>33</v>
      </c>
      <c r="J981" s="86"/>
      <c r="K981" s="86" t="str">
        <f>E979</f>
        <v xml:space="preserve">  </v>
      </c>
      <c r="M981" s="72"/>
      <c r="N981" s="73"/>
      <c r="O981" s="86"/>
      <c r="P981" s="92"/>
    </row>
    <row r="982" spans="2:16" ht="15.75" hidden="1" x14ac:dyDescent="0.25">
      <c r="B982" s="74"/>
      <c r="C982" s="73"/>
      <c r="E982" s="86"/>
      <c r="F982" s="86"/>
      <c r="H982" s="73"/>
      <c r="J982" s="86"/>
      <c r="K982" s="86"/>
      <c r="M982" s="72"/>
      <c r="N982" s="73"/>
      <c r="O982" s="86"/>
      <c r="P982" s="92"/>
    </row>
    <row r="983" spans="2:16" ht="15.75" hidden="1" x14ac:dyDescent="0.25">
      <c r="B983" s="70" t="str">
        <f>B978</f>
        <v xml:space="preserve">  </v>
      </c>
      <c r="C983" s="133" t="s">
        <v>34</v>
      </c>
      <c r="D983" s="133"/>
      <c r="E983" s="133"/>
      <c r="F983" s="133"/>
      <c r="H983" s="14" t="s">
        <v>103</v>
      </c>
      <c r="J983" s="86" t="str">
        <f>IFERROR(VLOOKUP(B983,Calculations!$Z$10:$AB$448,3,FALSE),0)</f>
        <v xml:space="preserve">  </v>
      </c>
      <c r="K983" s="86"/>
      <c r="M983" s="14" t="s">
        <v>104</v>
      </c>
      <c r="O983" s="86" t="str">
        <f>J983</f>
        <v xml:space="preserve">  </v>
      </c>
      <c r="P983" s="92"/>
    </row>
    <row r="984" spans="2:16" ht="15.75" hidden="1" x14ac:dyDescent="0.25">
      <c r="B984" s="74"/>
      <c r="C984" s="133"/>
      <c r="D984" s="133"/>
      <c r="E984" s="133"/>
      <c r="F984" s="133"/>
      <c r="H984" s="77"/>
      <c r="I984" s="14" t="s">
        <v>91</v>
      </c>
      <c r="J984" s="86"/>
      <c r="K984" s="86" t="str">
        <f>J983</f>
        <v xml:space="preserve">  </v>
      </c>
      <c r="M984" s="77"/>
      <c r="N984" s="14" t="s">
        <v>91</v>
      </c>
      <c r="O984" s="86"/>
      <c r="P984" s="92" t="str">
        <f>O983</f>
        <v xml:space="preserve">  </v>
      </c>
    </row>
    <row r="985" spans="2:16" ht="15.75" hidden="1" x14ac:dyDescent="0.25">
      <c r="B985" s="74"/>
      <c r="C985" s="133"/>
      <c r="D985" s="133"/>
      <c r="E985" s="133"/>
      <c r="F985" s="133"/>
      <c r="H985" s="77"/>
      <c r="J985" s="86"/>
      <c r="K985" s="86"/>
      <c r="M985" s="77"/>
      <c r="O985" s="86"/>
      <c r="P985" s="92"/>
    </row>
    <row r="986" spans="2:16" ht="15.75" hidden="1" x14ac:dyDescent="0.25">
      <c r="B986" s="74"/>
      <c r="C986" s="81"/>
      <c r="D986" s="81"/>
      <c r="E986" s="81"/>
      <c r="F986" s="81"/>
      <c r="H986" s="77"/>
      <c r="J986" s="86"/>
      <c r="K986" s="86"/>
      <c r="M986" s="77"/>
      <c r="O986" s="86"/>
      <c r="P986" s="92"/>
    </row>
    <row r="987" spans="2:16" ht="15.75" hidden="1" x14ac:dyDescent="0.25">
      <c r="B987" s="70" t="str">
        <f>B983</f>
        <v xml:space="preserve">  </v>
      </c>
      <c r="C987" s="14" t="s">
        <v>106</v>
      </c>
      <c r="E987" s="86">
        <f>IFERROR(VLOOKUP(B996,Calculations!$G$10:$W$448,17,FALSE),0)</f>
        <v>0</v>
      </c>
      <c r="F987" s="86"/>
      <c r="H987" s="133" t="s">
        <v>34</v>
      </c>
      <c r="I987" s="133"/>
      <c r="J987" s="133"/>
      <c r="K987" s="133"/>
      <c r="M987" s="14" t="s">
        <v>105</v>
      </c>
      <c r="O987" s="86">
        <f>E996</f>
        <v>0</v>
      </c>
      <c r="P987" s="92"/>
    </row>
    <row r="988" spans="2:16" ht="15.75" hidden="1" x14ac:dyDescent="0.25">
      <c r="B988" s="75"/>
      <c r="C988" s="82"/>
      <c r="D988" s="76" t="s">
        <v>31</v>
      </c>
      <c r="E988" s="89"/>
      <c r="F988" s="89">
        <f>E996</f>
        <v>0</v>
      </c>
      <c r="G988" s="76"/>
      <c r="H988" s="134"/>
      <c r="I988" s="134"/>
      <c r="J988" s="134"/>
      <c r="K988" s="134"/>
      <c r="L988" s="76"/>
      <c r="M988" s="82"/>
      <c r="N988" s="76" t="s">
        <v>31</v>
      </c>
      <c r="O988" s="89"/>
      <c r="P988" s="90">
        <f>O996</f>
        <v>0</v>
      </c>
    </row>
    <row r="989" spans="2:16" ht="15.75" hidden="1" x14ac:dyDescent="0.25">
      <c r="B989" s="60" t="str">
        <f>IFERROR(IF(EOMONTH(B996,1)&gt;Questionnaire!$I$9,"  ",EOMONTH(B996,1)),"  ")</f>
        <v xml:space="preserve">  </v>
      </c>
      <c r="C989" s="61" t="s">
        <v>32</v>
      </c>
      <c r="D989" s="61"/>
      <c r="E989" s="84">
        <f>IFERROR(-VLOOKUP(B989,Calculations!$G$10:$N$448,8,FALSE),0)</f>
        <v>0</v>
      </c>
      <c r="F989" s="84"/>
      <c r="G989" s="61"/>
      <c r="H989" s="61" t="s">
        <v>102</v>
      </c>
      <c r="I989" s="61"/>
      <c r="J989" s="84">
        <f>K991</f>
        <v>0</v>
      </c>
      <c r="K989" s="84"/>
      <c r="L989" s="61"/>
      <c r="M989" s="61" t="s">
        <v>102</v>
      </c>
      <c r="N989" s="68"/>
      <c r="O989" s="84">
        <f>J989</f>
        <v>0</v>
      </c>
      <c r="P989" s="91"/>
    </row>
    <row r="990" spans="2:16" ht="15.75" hidden="1" x14ac:dyDescent="0.25">
      <c r="B990" s="74"/>
      <c r="C990" s="14" t="s">
        <v>33</v>
      </c>
      <c r="E990" s="86" t="str">
        <f>IFERROR(VLOOKUP(B989,Calculations!$G$10:$M$448,7,FALSE),0)</f>
        <v xml:space="preserve">  </v>
      </c>
      <c r="F990" s="86"/>
      <c r="H990" s="14" t="s">
        <v>35</v>
      </c>
      <c r="J990" s="86" t="str">
        <f>K992</f>
        <v xml:space="preserve">  </v>
      </c>
      <c r="K990" s="86"/>
      <c r="M990" s="14" t="s">
        <v>94</v>
      </c>
      <c r="N990" s="73"/>
      <c r="O990" s="86" t="str">
        <f>J990</f>
        <v xml:space="preserve">  </v>
      </c>
      <c r="P990" s="92"/>
    </row>
    <row r="991" spans="2:16" ht="15.75" hidden="1" x14ac:dyDescent="0.25">
      <c r="B991" s="74"/>
      <c r="C991" s="73"/>
      <c r="D991" s="14" t="s">
        <v>31</v>
      </c>
      <c r="E991" s="86"/>
      <c r="F991" s="86">
        <f>IFERROR(E989+E990,0)</f>
        <v>0</v>
      </c>
      <c r="H991" s="73"/>
      <c r="I991" s="14" t="s">
        <v>32</v>
      </c>
      <c r="J991" s="86"/>
      <c r="K991" s="86">
        <f>E989</f>
        <v>0</v>
      </c>
      <c r="M991" s="72"/>
      <c r="N991" s="14" t="s">
        <v>31</v>
      </c>
      <c r="O991" s="86"/>
      <c r="P991" s="92">
        <f>F991</f>
        <v>0</v>
      </c>
    </row>
    <row r="992" spans="2:16" ht="15.75" hidden="1" x14ac:dyDescent="0.25">
      <c r="B992" s="74"/>
      <c r="C992" s="73"/>
      <c r="E992" s="86"/>
      <c r="F992" s="86"/>
      <c r="H992" s="73"/>
      <c r="I992" s="14" t="s">
        <v>33</v>
      </c>
      <c r="J992" s="86"/>
      <c r="K992" s="86" t="str">
        <f>E990</f>
        <v xml:space="preserve">  </v>
      </c>
      <c r="M992" s="72"/>
      <c r="N992" s="73"/>
      <c r="O992" s="86"/>
      <c r="P992" s="92"/>
    </row>
    <row r="993" spans="2:16" ht="15.75" hidden="1" x14ac:dyDescent="0.25">
      <c r="B993" s="74"/>
      <c r="C993" s="73"/>
      <c r="E993" s="86"/>
      <c r="F993" s="86"/>
      <c r="H993" s="73"/>
      <c r="J993" s="86"/>
      <c r="K993" s="86"/>
      <c r="M993" s="72"/>
      <c r="N993" s="73"/>
      <c r="O993" s="86"/>
      <c r="P993" s="92"/>
    </row>
    <row r="994" spans="2:16" ht="15.75" hidden="1" x14ac:dyDescent="0.25">
      <c r="B994" s="70" t="str">
        <f>B989</f>
        <v xml:space="preserve">  </v>
      </c>
      <c r="C994" s="133" t="s">
        <v>34</v>
      </c>
      <c r="D994" s="133"/>
      <c r="E994" s="133"/>
      <c r="F994" s="133"/>
      <c r="H994" s="14" t="s">
        <v>103</v>
      </c>
      <c r="J994" s="86" t="str">
        <f>IFERROR(VLOOKUP(B994,Calculations!$Z$10:$AB$448,3,FALSE),0)</f>
        <v xml:space="preserve">  </v>
      </c>
      <c r="K994" s="86"/>
      <c r="M994" s="14" t="s">
        <v>104</v>
      </c>
      <c r="O994" s="86" t="str">
        <f>J994</f>
        <v xml:space="preserve">  </v>
      </c>
      <c r="P994" s="92"/>
    </row>
    <row r="995" spans="2:16" ht="15.75" hidden="1" x14ac:dyDescent="0.25">
      <c r="B995" s="74"/>
      <c r="C995" s="133"/>
      <c r="D995" s="133"/>
      <c r="E995" s="133"/>
      <c r="F995" s="133"/>
      <c r="H995" s="77"/>
      <c r="I995" s="14" t="s">
        <v>91</v>
      </c>
      <c r="J995" s="86"/>
      <c r="K995" s="86" t="str">
        <f>J994</f>
        <v xml:space="preserve">  </v>
      </c>
      <c r="M995" s="77"/>
      <c r="N995" s="14" t="s">
        <v>91</v>
      </c>
      <c r="O995" s="86"/>
      <c r="P995" s="92" t="str">
        <f>O994</f>
        <v xml:space="preserve">  </v>
      </c>
    </row>
    <row r="996" spans="2:16" ht="15.75" hidden="1" x14ac:dyDescent="0.25">
      <c r="B996" s="74"/>
      <c r="C996" s="133"/>
      <c r="D996" s="133"/>
      <c r="E996" s="133"/>
      <c r="F996" s="133"/>
      <c r="H996" s="77"/>
      <c r="J996" s="86"/>
      <c r="K996" s="86"/>
      <c r="M996" s="77"/>
      <c r="O996" s="86"/>
      <c r="P996" s="92"/>
    </row>
    <row r="997" spans="2:16" ht="15.75" hidden="1" x14ac:dyDescent="0.25">
      <c r="B997" s="74"/>
      <c r="C997" s="81"/>
      <c r="D997" s="81"/>
      <c r="E997" s="81"/>
      <c r="F997" s="81"/>
      <c r="H997" s="77"/>
      <c r="J997" s="86"/>
      <c r="K997" s="86"/>
      <c r="M997" s="77"/>
      <c r="O997" s="86"/>
      <c r="P997" s="92"/>
    </row>
    <row r="998" spans="2:16" ht="15.75" hidden="1" x14ac:dyDescent="0.25">
      <c r="B998" s="70" t="str">
        <f>B994</f>
        <v xml:space="preserve">  </v>
      </c>
      <c r="C998" s="14" t="s">
        <v>106</v>
      </c>
      <c r="E998" s="86" t="str">
        <f>IFERROR(VLOOKUP(B998,Calculations!$G$10:$W$448,17,FALSE),0)</f>
        <v xml:space="preserve">  </v>
      </c>
      <c r="F998" s="86"/>
      <c r="H998" s="133" t="s">
        <v>34</v>
      </c>
      <c r="I998" s="133"/>
      <c r="J998" s="133"/>
      <c r="K998" s="133"/>
      <c r="M998" s="14" t="s">
        <v>105</v>
      </c>
      <c r="O998" s="86" t="str">
        <f>E998</f>
        <v xml:space="preserve">  </v>
      </c>
      <c r="P998" s="92"/>
    </row>
    <row r="999" spans="2:16" ht="15.75" hidden="1" x14ac:dyDescent="0.25">
      <c r="B999" s="75"/>
      <c r="C999" s="82"/>
      <c r="D999" s="76" t="s">
        <v>31</v>
      </c>
      <c r="E999" s="89"/>
      <c r="F999" s="89" t="str">
        <f>E998</f>
        <v xml:space="preserve">  </v>
      </c>
      <c r="G999" s="76"/>
      <c r="H999" s="134"/>
      <c r="I999" s="134"/>
      <c r="J999" s="134"/>
      <c r="K999" s="134"/>
      <c r="L999" s="76"/>
      <c r="M999" s="82"/>
      <c r="N999" s="76" t="s">
        <v>31</v>
      </c>
      <c r="O999" s="89"/>
      <c r="P999" s="90" t="str">
        <f>O998</f>
        <v xml:space="preserve">  </v>
      </c>
    </row>
    <row r="1000" spans="2:16" ht="15.75" hidden="1" x14ac:dyDescent="0.25">
      <c r="B1000" s="60" t="str">
        <f>IFERROR(IF(EOMONTH(B998,1)&gt;Questionnaire!$I$9,"  ",EOMONTH(B998,1)),"  ")</f>
        <v xml:space="preserve">  </v>
      </c>
      <c r="C1000" s="61" t="s">
        <v>32</v>
      </c>
      <c r="D1000" s="61"/>
      <c r="E1000" s="84">
        <f>IFERROR(-VLOOKUP(B1000,Calculations!$G$10:$N$448,8,FALSE),0)</f>
        <v>0</v>
      </c>
      <c r="F1000" s="84"/>
      <c r="G1000" s="61"/>
      <c r="H1000" s="61" t="s">
        <v>102</v>
      </c>
      <c r="I1000" s="61"/>
      <c r="J1000" s="84">
        <f>K1002</f>
        <v>0</v>
      </c>
      <c r="K1000" s="84"/>
      <c r="L1000" s="61"/>
      <c r="M1000" s="61" t="s">
        <v>102</v>
      </c>
      <c r="N1000" s="68"/>
      <c r="O1000" s="84">
        <f>J1000</f>
        <v>0</v>
      </c>
      <c r="P1000" s="91"/>
    </row>
    <row r="1001" spans="2:16" ht="15.75" hidden="1" x14ac:dyDescent="0.25">
      <c r="B1001" s="74"/>
      <c r="C1001" s="14" t="s">
        <v>33</v>
      </c>
      <c r="E1001" s="86" t="str">
        <f>IFERROR(VLOOKUP(B1000,Calculations!$G$10:$M$448,7,FALSE),0)</f>
        <v xml:space="preserve">  </v>
      </c>
      <c r="F1001" s="86"/>
      <c r="H1001" s="14" t="s">
        <v>35</v>
      </c>
      <c r="J1001" s="86" t="str">
        <f>K1003</f>
        <v xml:space="preserve">  </v>
      </c>
      <c r="K1001" s="86"/>
      <c r="M1001" s="14" t="s">
        <v>94</v>
      </c>
      <c r="N1001" s="73"/>
      <c r="O1001" s="86" t="str">
        <f>J1001</f>
        <v xml:space="preserve">  </v>
      </c>
      <c r="P1001" s="92"/>
    </row>
    <row r="1002" spans="2:16" ht="15.75" hidden="1" x14ac:dyDescent="0.25">
      <c r="B1002" s="74"/>
      <c r="C1002" s="73"/>
      <c r="D1002" s="14" t="s">
        <v>31</v>
      </c>
      <c r="E1002" s="86"/>
      <c r="F1002" s="86">
        <f>IFERROR(E1000+E1001,0)</f>
        <v>0</v>
      </c>
      <c r="H1002" s="73"/>
      <c r="I1002" s="14" t="s">
        <v>32</v>
      </c>
      <c r="J1002" s="86"/>
      <c r="K1002" s="86">
        <f>E1000</f>
        <v>0</v>
      </c>
      <c r="M1002" s="72"/>
      <c r="N1002" s="14" t="s">
        <v>31</v>
      </c>
      <c r="O1002" s="86"/>
      <c r="P1002" s="92">
        <f>F1002</f>
        <v>0</v>
      </c>
    </row>
    <row r="1003" spans="2:16" ht="15.75" hidden="1" x14ac:dyDescent="0.25">
      <c r="B1003" s="74"/>
      <c r="C1003" s="73"/>
      <c r="E1003" s="86"/>
      <c r="F1003" s="86"/>
      <c r="H1003" s="73"/>
      <c r="I1003" s="14" t="s">
        <v>33</v>
      </c>
      <c r="J1003" s="86"/>
      <c r="K1003" s="86" t="str">
        <f>E1001</f>
        <v xml:space="preserve">  </v>
      </c>
      <c r="M1003" s="72"/>
      <c r="N1003" s="73"/>
      <c r="O1003" s="86"/>
      <c r="P1003" s="92"/>
    </row>
    <row r="1004" spans="2:16" ht="15.75" hidden="1" x14ac:dyDescent="0.25">
      <c r="B1004" s="74"/>
      <c r="C1004" s="73"/>
      <c r="E1004" s="86"/>
      <c r="F1004" s="86"/>
      <c r="H1004" s="73"/>
      <c r="J1004" s="86"/>
      <c r="K1004" s="86"/>
      <c r="M1004" s="72"/>
      <c r="N1004" s="73"/>
      <c r="O1004" s="86"/>
      <c r="P1004" s="92"/>
    </row>
    <row r="1005" spans="2:16" ht="15.75" hidden="1" x14ac:dyDescent="0.25">
      <c r="B1005" s="70" t="str">
        <f>B1000</f>
        <v xml:space="preserve">  </v>
      </c>
      <c r="C1005" s="133" t="s">
        <v>34</v>
      </c>
      <c r="D1005" s="133"/>
      <c r="E1005" s="133"/>
      <c r="F1005" s="133"/>
      <c r="H1005" s="14" t="s">
        <v>103</v>
      </c>
      <c r="J1005" s="86" t="str">
        <f>IFERROR(VLOOKUP(B1005,Calculations!$Z$10:$AB$448,3,FALSE),0)</f>
        <v xml:space="preserve">  </v>
      </c>
      <c r="K1005" s="86"/>
      <c r="M1005" s="14" t="s">
        <v>104</v>
      </c>
      <c r="O1005" s="86" t="str">
        <f>J1005</f>
        <v xml:space="preserve">  </v>
      </c>
      <c r="P1005" s="92"/>
    </row>
    <row r="1006" spans="2:16" ht="15.75" hidden="1" x14ac:dyDescent="0.25">
      <c r="B1006" s="74"/>
      <c r="C1006" s="133"/>
      <c r="D1006" s="133"/>
      <c r="E1006" s="133"/>
      <c r="F1006" s="133"/>
      <c r="H1006" s="77"/>
      <c r="I1006" s="14" t="s">
        <v>91</v>
      </c>
      <c r="J1006" s="86"/>
      <c r="K1006" s="86" t="str">
        <f>J1005</f>
        <v xml:space="preserve">  </v>
      </c>
      <c r="M1006" s="77"/>
      <c r="N1006" s="14" t="s">
        <v>91</v>
      </c>
      <c r="O1006" s="86"/>
      <c r="P1006" s="92" t="str">
        <f>O1005</f>
        <v xml:space="preserve">  </v>
      </c>
    </row>
    <row r="1007" spans="2:16" ht="15.75" hidden="1" x14ac:dyDescent="0.25">
      <c r="B1007" s="74"/>
      <c r="C1007" s="133"/>
      <c r="D1007" s="133"/>
      <c r="E1007" s="133"/>
      <c r="F1007" s="133"/>
      <c r="H1007" s="77"/>
      <c r="J1007" s="86"/>
      <c r="K1007" s="86"/>
      <c r="M1007" s="77"/>
      <c r="O1007" s="86"/>
      <c r="P1007" s="92"/>
    </row>
    <row r="1008" spans="2:16" ht="15.75" hidden="1" x14ac:dyDescent="0.25">
      <c r="B1008" s="74"/>
      <c r="C1008" s="81"/>
      <c r="D1008" s="81"/>
      <c r="E1008" s="81"/>
      <c r="F1008" s="81"/>
      <c r="H1008" s="77"/>
      <c r="J1008" s="86"/>
      <c r="K1008" s="86"/>
      <c r="M1008" s="77"/>
      <c r="O1008" s="86"/>
      <c r="P1008" s="92"/>
    </row>
    <row r="1009" spans="2:16" ht="15.75" hidden="1" x14ac:dyDescent="0.25">
      <c r="B1009" s="70" t="str">
        <f>B1005</f>
        <v xml:space="preserve">  </v>
      </c>
      <c r="C1009" s="14" t="s">
        <v>106</v>
      </c>
      <c r="E1009" s="86" t="str">
        <f>IFERROR(VLOOKUP(B1009,Calculations!$G$10:$W$448,17,FALSE),0)</f>
        <v xml:space="preserve">  </v>
      </c>
      <c r="F1009" s="86"/>
      <c r="H1009" s="133" t="s">
        <v>34</v>
      </c>
      <c r="I1009" s="133"/>
      <c r="J1009" s="133"/>
      <c r="K1009" s="133"/>
      <c r="M1009" s="14" t="s">
        <v>105</v>
      </c>
      <c r="O1009" s="86" t="str">
        <f>E1009</f>
        <v xml:space="preserve">  </v>
      </c>
      <c r="P1009" s="92"/>
    </row>
    <row r="1010" spans="2:16" ht="15.75" hidden="1" x14ac:dyDescent="0.25">
      <c r="B1010" s="75"/>
      <c r="C1010" s="82"/>
      <c r="D1010" s="76" t="s">
        <v>31</v>
      </c>
      <c r="E1010" s="89"/>
      <c r="F1010" s="89" t="str">
        <f>E1009</f>
        <v xml:space="preserve">  </v>
      </c>
      <c r="G1010" s="76"/>
      <c r="H1010" s="134"/>
      <c r="I1010" s="134"/>
      <c r="J1010" s="134"/>
      <c r="K1010" s="134"/>
      <c r="L1010" s="76"/>
      <c r="M1010" s="82"/>
      <c r="N1010" s="76" t="s">
        <v>31</v>
      </c>
      <c r="O1010" s="89"/>
      <c r="P1010" s="90" t="str">
        <f>O1009</f>
        <v xml:space="preserve">  </v>
      </c>
    </row>
    <row r="1011" spans="2:16" ht="15.75" hidden="1" x14ac:dyDescent="0.25">
      <c r="B1011" s="60" t="str">
        <f>IFERROR(IF(EOMONTH(B1009,1)&gt;Questionnaire!$I$9,"  ",EOMONTH(B1009,1)),"  ")</f>
        <v xml:space="preserve">  </v>
      </c>
      <c r="C1011" s="61" t="s">
        <v>32</v>
      </c>
      <c r="D1011" s="61"/>
      <c r="E1011" s="84">
        <f>IFERROR(-VLOOKUP(B1011,Calculations!$G$10:$N$448,8,FALSE),0)</f>
        <v>0</v>
      </c>
      <c r="F1011" s="84"/>
      <c r="G1011" s="61"/>
      <c r="H1011" s="61" t="s">
        <v>102</v>
      </c>
      <c r="I1011" s="61"/>
      <c r="J1011" s="84">
        <f>K1013</f>
        <v>0</v>
      </c>
      <c r="K1011" s="84"/>
      <c r="L1011" s="61"/>
      <c r="M1011" s="61" t="s">
        <v>102</v>
      </c>
      <c r="N1011" s="68"/>
      <c r="O1011" s="84">
        <f>J1011</f>
        <v>0</v>
      </c>
      <c r="P1011" s="91"/>
    </row>
    <row r="1012" spans="2:16" ht="15.75" hidden="1" x14ac:dyDescent="0.25">
      <c r="B1012" s="74"/>
      <c r="C1012" s="14" t="s">
        <v>33</v>
      </c>
      <c r="E1012" s="86" t="str">
        <f>IFERROR(VLOOKUP(B1011,Calculations!$G$10:$M$448,7,FALSE),0)</f>
        <v xml:space="preserve">  </v>
      </c>
      <c r="F1012" s="86"/>
      <c r="H1012" s="14" t="s">
        <v>35</v>
      </c>
      <c r="J1012" s="86" t="str">
        <f>K1014</f>
        <v xml:space="preserve">  </v>
      </c>
      <c r="K1012" s="86"/>
      <c r="M1012" s="14" t="s">
        <v>94</v>
      </c>
      <c r="N1012" s="73"/>
      <c r="O1012" s="86" t="str">
        <f>J1012</f>
        <v xml:space="preserve">  </v>
      </c>
      <c r="P1012" s="92"/>
    </row>
    <row r="1013" spans="2:16" ht="15.75" hidden="1" x14ac:dyDescent="0.25">
      <c r="B1013" s="74"/>
      <c r="C1013" s="73"/>
      <c r="D1013" s="14" t="s">
        <v>31</v>
      </c>
      <c r="E1013" s="86"/>
      <c r="F1013" s="86">
        <f>IFERROR(E1011+E1012,0)</f>
        <v>0</v>
      </c>
      <c r="H1013" s="73"/>
      <c r="I1013" s="14" t="s">
        <v>32</v>
      </c>
      <c r="J1013" s="86"/>
      <c r="K1013" s="86">
        <f>E1011</f>
        <v>0</v>
      </c>
      <c r="M1013" s="72"/>
      <c r="N1013" s="14" t="s">
        <v>31</v>
      </c>
      <c r="O1013" s="86"/>
      <c r="P1013" s="92">
        <f>F1013</f>
        <v>0</v>
      </c>
    </row>
    <row r="1014" spans="2:16" ht="15.75" hidden="1" x14ac:dyDescent="0.25">
      <c r="B1014" s="74"/>
      <c r="C1014" s="73"/>
      <c r="E1014" s="86"/>
      <c r="F1014" s="86"/>
      <c r="H1014" s="73"/>
      <c r="I1014" s="14" t="s">
        <v>33</v>
      </c>
      <c r="J1014" s="86"/>
      <c r="K1014" s="86" t="str">
        <f>E1012</f>
        <v xml:space="preserve">  </v>
      </c>
      <c r="M1014" s="72"/>
      <c r="N1014" s="73"/>
      <c r="O1014" s="86"/>
      <c r="P1014" s="92"/>
    </row>
    <row r="1015" spans="2:16" ht="15.75" hidden="1" x14ac:dyDescent="0.25">
      <c r="B1015" s="74"/>
      <c r="C1015" s="73"/>
      <c r="E1015" s="86"/>
      <c r="F1015" s="86"/>
      <c r="H1015" s="73"/>
      <c r="J1015" s="86"/>
      <c r="K1015" s="86"/>
      <c r="M1015" s="72"/>
      <c r="N1015" s="73"/>
      <c r="O1015" s="86"/>
      <c r="P1015" s="92"/>
    </row>
    <row r="1016" spans="2:16" ht="15.75" hidden="1" x14ac:dyDescent="0.25">
      <c r="B1016" s="70" t="str">
        <f>B1011</f>
        <v xml:space="preserve">  </v>
      </c>
      <c r="C1016" s="133" t="s">
        <v>34</v>
      </c>
      <c r="D1016" s="133"/>
      <c r="E1016" s="133"/>
      <c r="F1016" s="133"/>
      <c r="H1016" s="14" t="s">
        <v>103</v>
      </c>
      <c r="J1016" s="86" t="str">
        <f>IFERROR(VLOOKUP(B1016,Calculations!$Z$10:$AB$448,3,FALSE),0)</f>
        <v xml:space="preserve">  </v>
      </c>
      <c r="K1016" s="86"/>
      <c r="M1016" s="14" t="s">
        <v>104</v>
      </c>
      <c r="O1016" s="86" t="str">
        <f>J1016</f>
        <v xml:space="preserve">  </v>
      </c>
      <c r="P1016" s="92"/>
    </row>
    <row r="1017" spans="2:16" ht="15.75" hidden="1" x14ac:dyDescent="0.25">
      <c r="B1017" s="74"/>
      <c r="C1017" s="133"/>
      <c r="D1017" s="133"/>
      <c r="E1017" s="133"/>
      <c r="F1017" s="133"/>
      <c r="H1017" s="77"/>
      <c r="I1017" s="14" t="s">
        <v>91</v>
      </c>
      <c r="J1017" s="86"/>
      <c r="K1017" s="86" t="str">
        <f>J1016</f>
        <v xml:space="preserve">  </v>
      </c>
      <c r="M1017" s="77"/>
      <c r="N1017" s="14" t="s">
        <v>91</v>
      </c>
      <c r="O1017" s="86"/>
      <c r="P1017" s="92" t="str">
        <f>O1016</f>
        <v xml:space="preserve">  </v>
      </c>
    </row>
    <row r="1018" spans="2:16" ht="15.75" hidden="1" x14ac:dyDescent="0.25">
      <c r="B1018" s="74"/>
      <c r="C1018" s="133"/>
      <c r="D1018" s="133"/>
      <c r="E1018" s="133"/>
      <c r="F1018" s="133"/>
      <c r="H1018" s="77"/>
      <c r="J1018" s="86"/>
      <c r="K1018" s="86"/>
      <c r="M1018" s="77"/>
      <c r="O1018" s="86"/>
      <c r="P1018" s="92"/>
    </row>
    <row r="1019" spans="2:16" ht="15.75" hidden="1" x14ac:dyDescent="0.25">
      <c r="B1019" s="74"/>
      <c r="C1019" s="81"/>
      <c r="D1019" s="81"/>
      <c r="E1019" s="81"/>
      <c r="F1019" s="81"/>
      <c r="H1019" s="77"/>
      <c r="J1019" s="86"/>
      <c r="K1019" s="86"/>
      <c r="M1019" s="77"/>
      <c r="O1019" s="86"/>
      <c r="P1019" s="92"/>
    </row>
    <row r="1020" spans="2:16" ht="15.75" hidden="1" x14ac:dyDescent="0.25">
      <c r="B1020" s="70" t="str">
        <f>B1016</f>
        <v xml:space="preserve">  </v>
      </c>
      <c r="C1020" s="14" t="s">
        <v>106</v>
      </c>
      <c r="E1020" s="86" t="str">
        <f>IFERROR(VLOOKUP(B1020,Calculations!$G$10:$W$448,17,FALSE),0)</f>
        <v xml:space="preserve">  </v>
      </c>
      <c r="F1020" s="86"/>
      <c r="H1020" s="133" t="s">
        <v>34</v>
      </c>
      <c r="I1020" s="133"/>
      <c r="J1020" s="133"/>
      <c r="K1020" s="133"/>
      <c r="M1020" s="14" t="s">
        <v>105</v>
      </c>
      <c r="O1020" s="86" t="str">
        <f>E1020</f>
        <v xml:space="preserve">  </v>
      </c>
      <c r="P1020" s="92"/>
    </row>
    <row r="1021" spans="2:16" ht="15.75" hidden="1" x14ac:dyDescent="0.25">
      <c r="B1021" s="75"/>
      <c r="C1021" s="82"/>
      <c r="D1021" s="76" t="s">
        <v>31</v>
      </c>
      <c r="E1021" s="89"/>
      <c r="F1021" s="89" t="str">
        <f>E1020</f>
        <v xml:space="preserve">  </v>
      </c>
      <c r="G1021" s="76"/>
      <c r="H1021" s="134"/>
      <c r="I1021" s="134"/>
      <c r="J1021" s="134"/>
      <c r="K1021" s="134"/>
      <c r="L1021" s="76"/>
      <c r="M1021" s="82"/>
      <c r="N1021" s="76" t="s">
        <v>31</v>
      </c>
      <c r="O1021" s="89"/>
      <c r="P1021" s="90" t="str">
        <f>O1020</f>
        <v xml:space="preserve">  </v>
      </c>
    </row>
    <row r="1022" spans="2:16" ht="15.75" hidden="1" x14ac:dyDescent="0.25">
      <c r="B1022" s="60" t="str">
        <f>IFERROR(IF(EOMONTH(B1020,1)&gt;Questionnaire!$I$9,"  ",EOMONTH(B1020,1)),"  ")</f>
        <v xml:space="preserve">  </v>
      </c>
      <c r="C1022" s="61" t="s">
        <v>32</v>
      </c>
      <c r="D1022" s="61"/>
      <c r="E1022" s="84">
        <f>IFERROR(-VLOOKUP(B1022,Calculations!$G$10:$N$448,8,FALSE),0)</f>
        <v>0</v>
      </c>
      <c r="F1022" s="84"/>
      <c r="G1022" s="61"/>
      <c r="H1022" s="61" t="s">
        <v>102</v>
      </c>
      <c r="I1022" s="61"/>
      <c r="J1022" s="84">
        <f>K1024</f>
        <v>0</v>
      </c>
      <c r="K1022" s="84"/>
      <c r="L1022" s="61"/>
      <c r="M1022" s="61" t="s">
        <v>102</v>
      </c>
      <c r="N1022" s="68"/>
      <c r="O1022" s="84">
        <f>J1022</f>
        <v>0</v>
      </c>
      <c r="P1022" s="91"/>
    </row>
    <row r="1023" spans="2:16" ht="15.75" hidden="1" x14ac:dyDescent="0.25">
      <c r="B1023" s="74"/>
      <c r="C1023" s="14" t="s">
        <v>33</v>
      </c>
      <c r="E1023" s="86" t="str">
        <f>IFERROR(VLOOKUP(B1022,Calculations!$G$10:$M$448,7,FALSE),0)</f>
        <v xml:space="preserve">  </v>
      </c>
      <c r="F1023" s="86"/>
      <c r="H1023" s="14" t="s">
        <v>35</v>
      </c>
      <c r="J1023" s="86" t="str">
        <f>K1025</f>
        <v xml:space="preserve">  </v>
      </c>
      <c r="K1023" s="86"/>
      <c r="M1023" s="14" t="s">
        <v>94</v>
      </c>
      <c r="N1023" s="73"/>
      <c r="O1023" s="86" t="str">
        <f>J1023</f>
        <v xml:space="preserve">  </v>
      </c>
      <c r="P1023" s="92"/>
    </row>
    <row r="1024" spans="2:16" ht="15.75" hidden="1" x14ac:dyDescent="0.25">
      <c r="B1024" s="74"/>
      <c r="C1024" s="73"/>
      <c r="D1024" s="14" t="s">
        <v>31</v>
      </c>
      <c r="E1024" s="86"/>
      <c r="F1024" s="86">
        <f>IFERROR(E1022+E1023,0)</f>
        <v>0</v>
      </c>
      <c r="H1024" s="73"/>
      <c r="I1024" s="14" t="s">
        <v>32</v>
      </c>
      <c r="J1024" s="86"/>
      <c r="K1024" s="86">
        <f>E1022</f>
        <v>0</v>
      </c>
      <c r="M1024" s="72"/>
      <c r="N1024" s="14" t="s">
        <v>31</v>
      </c>
      <c r="O1024" s="86"/>
      <c r="P1024" s="92">
        <f>F1024</f>
        <v>0</v>
      </c>
    </row>
    <row r="1025" spans="2:16" ht="15.75" hidden="1" x14ac:dyDescent="0.25">
      <c r="B1025" s="74"/>
      <c r="C1025" s="73"/>
      <c r="E1025" s="86"/>
      <c r="F1025" s="86"/>
      <c r="H1025" s="73"/>
      <c r="I1025" s="14" t="s">
        <v>33</v>
      </c>
      <c r="J1025" s="86"/>
      <c r="K1025" s="86" t="str">
        <f>E1023</f>
        <v xml:space="preserve">  </v>
      </c>
      <c r="M1025" s="72"/>
      <c r="N1025" s="73"/>
      <c r="O1025" s="86"/>
      <c r="P1025" s="92"/>
    </row>
    <row r="1026" spans="2:16" ht="15.75" hidden="1" x14ac:dyDescent="0.25">
      <c r="B1026" s="74"/>
      <c r="C1026" s="73"/>
      <c r="E1026" s="86"/>
      <c r="F1026" s="86"/>
      <c r="H1026" s="73"/>
      <c r="J1026" s="86"/>
      <c r="K1026" s="86"/>
      <c r="M1026" s="72"/>
      <c r="N1026" s="73"/>
      <c r="O1026" s="86"/>
      <c r="P1026" s="92"/>
    </row>
    <row r="1027" spans="2:16" ht="15.75" hidden="1" x14ac:dyDescent="0.25">
      <c r="B1027" s="70" t="str">
        <f>B1022</f>
        <v xml:space="preserve">  </v>
      </c>
      <c r="C1027" s="133" t="s">
        <v>34</v>
      </c>
      <c r="D1027" s="133"/>
      <c r="E1027" s="133"/>
      <c r="F1027" s="133"/>
      <c r="H1027" s="14" t="s">
        <v>103</v>
      </c>
      <c r="J1027" s="86" t="str">
        <f>IFERROR(VLOOKUP(B1027,Calculations!$Z$10:$AB$448,3,FALSE),0)</f>
        <v xml:space="preserve">  </v>
      </c>
      <c r="K1027" s="86"/>
      <c r="M1027" s="14" t="s">
        <v>104</v>
      </c>
      <c r="O1027" s="86" t="str">
        <f>J1027</f>
        <v xml:space="preserve">  </v>
      </c>
      <c r="P1027" s="92"/>
    </row>
    <row r="1028" spans="2:16" ht="15.75" hidden="1" x14ac:dyDescent="0.25">
      <c r="B1028" s="74"/>
      <c r="C1028" s="133"/>
      <c r="D1028" s="133"/>
      <c r="E1028" s="133"/>
      <c r="F1028" s="133"/>
      <c r="H1028" s="77"/>
      <c r="I1028" s="14" t="s">
        <v>91</v>
      </c>
      <c r="J1028" s="86"/>
      <c r="K1028" s="86" t="str">
        <f>J1027</f>
        <v xml:space="preserve">  </v>
      </c>
      <c r="M1028" s="77"/>
      <c r="N1028" s="14" t="s">
        <v>91</v>
      </c>
      <c r="O1028" s="86"/>
      <c r="P1028" s="92" t="str">
        <f>O1027</f>
        <v xml:space="preserve">  </v>
      </c>
    </row>
    <row r="1029" spans="2:16" ht="15.75" hidden="1" x14ac:dyDescent="0.25">
      <c r="B1029" s="74"/>
      <c r="C1029" s="133"/>
      <c r="D1029" s="133"/>
      <c r="E1029" s="133"/>
      <c r="F1029" s="133"/>
      <c r="H1029" s="77"/>
      <c r="J1029" s="86"/>
      <c r="K1029" s="86"/>
      <c r="M1029" s="77"/>
      <c r="O1029" s="86"/>
      <c r="P1029" s="92"/>
    </row>
    <row r="1030" spans="2:16" ht="15.75" hidden="1" x14ac:dyDescent="0.25">
      <c r="B1030" s="74"/>
      <c r="C1030" s="81"/>
      <c r="D1030" s="81"/>
      <c r="E1030" s="81"/>
      <c r="F1030" s="81"/>
      <c r="H1030" s="77"/>
      <c r="J1030" s="86"/>
      <c r="K1030" s="86"/>
      <c r="M1030" s="77"/>
      <c r="O1030" s="86"/>
      <c r="P1030" s="92"/>
    </row>
    <row r="1031" spans="2:16" ht="15.75" hidden="1" x14ac:dyDescent="0.25">
      <c r="B1031" s="70" t="str">
        <f>B1027</f>
        <v xml:space="preserve">  </v>
      </c>
      <c r="C1031" s="14" t="s">
        <v>106</v>
      </c>
      <c r="E1031" s="86" t="str">
        <f>IFERROR(VLOOKUP(B1031,Calculations!$G$10:$W$448,17,FALSE),0)</f>
        <v xml:space="preserve">  </v>
      </c>
      <c r="F1031" s="86"/>
      <c r="H1031" s="133" t="s">
        <v>34</v>
      </c>
      <c r="I1031" s="133"/>
      <c r="J1031" s="133"/>
      <c r="K1031" s="133"/>
      <c r="M1031" s="14" t="s">
        <v>105</v>
      </c>
      <c r="O1031" s="86" t="str">
        <f>E1031</f>
        <v xml:space="preserve">  </v>
      </c>
      <c r="P1031" s="92"/>
    </row>
    <row r="1032" spans="2:16" ht="15.75" hidden="1" x14ac:dyDescent="0.25">
      <c r="B1032" s="75"/>
      <c r="C1032" s="82"/>
      <c r="D1032" s="76" t="s">
        <v>31</v>
      </c>
      <c r="E1032" s="89"/>
      <c r="F1032" s="89" t="str">
        <f>E1031</f>
        <v xml:space="preserve">  </v>
      </c>
      <c r="G1032" s="76"/>
      <c r="H1032" s="134"/>
      <c r="I1032" s="134"/>
      <c r="J1032" s="134"/>
      <c r="K1032" s="134"/>
      <c r="L1032" s="76"/>
      <c r="M1032" s="82"/>
      <c r="N1032" s="76" t="s">
        <v>31</v>
      </c>
      <c r="O1032" s="89"/>
      <c r="P1032" s="90" t="str">
        <f>O1031</f>
        <v xml:space="preserve">  </v>
      </c>
    </row>
    <row r="1033" spans="2:16" ht="15.75" hidden="1" x14ac:dyDescent="0.25">
      <c r="B1033" s="60" t="str">
        <f>IFERROR(IF(EOMONTH(B1031,1)&gt;Questionnaire!$I$9,"  ",EOMONTH(B1031,1)),"  ")</f>
        <v xml:space="preserve">  </v>
      </c>
      <c r="C1033" s="61" t="s">
        <v>32</v>
      </c>
      <c r="D1033" s="61"/>
      <c r="E1033" s="84">
        <f>IFERROR(-VLOOKUP(B1033,Calculations!$G$10:$N$448,8,FALSE),0)</f>
        <v>0</v>
      </c>
      <c r="F1033" s="84"/>
      <c r="G1033" s="61"/>
      <c r="H1033" s="61" t="s">
        <v>102</v>
      </c>
      <c r="I1033" s="61"/>
      <c r="J1033" s="84">
        <f>K1035</f>
        <v>0</v>
      </c>
      <c r="K1033" s="84"/>
      <c r="L1033" s="61"/>
      <c r="M1033" s="61" t="s">
        <v>102</v>
      </c>
      <c r="N1033" s="68"/>
      <c r="O1033" s="84">
        <f>J1033</f>
        <v>0</v>
      </c>
      <c r="P1033" s="91"/>
    </row>
    <row r="1034" spans="2:16" ht="15.75" hidden="1" x14ac:dyDescent="0.25">
      <c r="B1034" s="74"/>
      <c r="C1034" s="14" t="s">
        <v>33</v>
      </c>
      <c r="E1034" s="86" t="str">
        <f>IFERROR(VLOOKUP(B1033,Calculations!$G$10:$M$448,7,FALSE),0)</f>
        <v xml:space="preserve">  </v>
      </c>
      <c r="F1034" s="86"/>
      <c r="H1034" s="14" t="s">
        <v>35</v>
      </c>
      <c r="J1034" s="86" t="str">
        <f>K1036</f>
        <v xml:space="preserve">  </v>
      </c>
      <c r="K1034" s="86"/>
      <c r="M1034" s="14" t="s">
        <v>94</v>
      </c>
      <c r="N1034" s="73"/>
      <c r="O1034" s="86" t="str">
        <f>J1034</f>
        <v xml:space="preserve">  </v>
      </c>
      <c r="P1034" s="92"/>
    </row>
    <row r="1035" spans="2:16" ht="15.75" hidden="1" x14ac:dyDescent="0.25">
      <c r="B1035" s="74"/>
      <c r="C1035" s="73"/>
      <c r="D1035" s="14" t="s">
        <v>31</v>
      </c>
      <c r="E1035" s="86"/>
      <c r="F1035" s="86">
        <f>IFERROR(E1033+E1034,0)</f>
        <v>0</v>
      </c>
      <c r="H1035" s="73"/>
      <c r="I1035" s="14" t="s">
        <v>32</v>
      </c>
      <c r="J1035" s="86"/>
      <c r="K1035" s="86">
        <f>E1033</f>
        <v>0</v>
      </c>
      <c r="M1035" s="72"/>
      <c r="N1035" s="14" t="s">
        <v>31</v>
      </c>
      <c r="O1035" s="86"/>
      <c r="P1035" s="92">
        <f>F1035</f>
        <v>0</v>
      </c>
    </row>
    <row r="1036" spans="2:16" ht="15.75" hidden="1" x14ac:dyDescent="0.25">
      <c r="B1036" s="74"/>
      <c r="C1036" s="73"/>
      <c r="E1036" s="86"/>
      <c r="F1036" s="86"/>
      <c r="H1036" s="73"/>
      <c r="I1036" s="14" t="s">
        <v>33</v>
      </c>
      <c r="J1036" s="86"/>
      <c r="K1036" s="86" t="str">
        <f>E1034</f>
        <v xml:space="preserve">  </v>
      </c>
      <c r="M1036" s="72"/>
      <c r="N1036" s="73"/>
      <c r="O1036" s="86"/>
      <c r="P1036" s="92"/>
    </row>
    <row r="1037" spans="2:16" ht="15.75" hidden="1" x14ac:dyDescent="0.25">
      <c r="B1037" s="74"/>
      <c r="C1037" s="73"/>
      <c r="E1037" s="86"/>
      <c r="F1037" s="86"/>
      <c r="H1037" s="73"/>
      <c r="J1037" s="86"/>
      <c r="K1037" s="86"/>
      <c r="M1037" s="72"/>
      <c r="N1037" s="73"/>
      <c r="O1037" s="86"/>
      <c r="P1037" s="92"/>
    </row>
    <row r="1038" spans="2:16" ht="15.75" hidden="1" x14ac:dyDescent="0.25">
      <c r="B1038" s="70" t="str">
        <f>B1033</f>
        <v xml:space="preserve">  </v>
      </c>
      <c r="C1038" s="133" t="s">
        <v>34</v>
      </c>
      <c r="D1038" s="133"/>
      <c r="E1038" s="133"/>
      <c r="F1038" s="133"/>
      <c r="H1038" s="14" t="s">
        <v>103</v>
      </c>
      <c r="J1038" s="86" t="str">
        <f>IFERROR(VLOOKUP(B1038,Calculations!$Z$10:$AB$448,3,FALSE),0)</f>
        <v xml:space="preserve">  </v>
      </c>
      <c r="K1038" s="86"/>
      <c r="M1038" s="14" t="s">
        <v>104</v>
      </c>
      <c r="O1038" s="86" t="str">
        <f>J1038</f>
        <v xml:space="preserve">  </v>
      </c>
      <c r="P1038" s="92"/>
    </row>
    <row r="1039" spans="2:16" ht="15.75" hidden="1" x14ac:dyDescent="0.25">
      <c r="B1039" s="74"/>
      <c r="C1039" s="133"/>
      <c r="D1039" s="133"/>
      <c r="E1039" s="133"/>
      <c r="F1039" s="133"/>
      <c r="H1039" s="77"/>
      <c r="I1039" s="14" t="s">
        <v>91</v>
      </c>
      <c r="J1039" s="86"/>
      <c r="K1039" s="86" t="str">
        <f>J1038</f>
        <v xml:space="preserve">  </v>
      </c>
      <c r="M1039" s="77"/>
      <c r="N1039" s="14" t="s">
        <v>91</v>
      </c>
      <c r="O1039" s="86"/>
      <c r="P1039" s="92" t="str">
        <f>O1038</f>
        <v xml:space="preserve">  </v>
      </c>
    </row>
    <row r="1040" spans="2:16" ht="15.75" hidden="1" x14ac:dyDescent="0.25">
      <c r="B1040" s="74"/>
      <c r="C1040" s="133"/>
      <c r="D1040" s="133"/>
      <c r="E1040" s="133"/>
      <c r="F1040" s="133"/>
      <c r="H1040" s="77"/>
      <c r="J1040" s="86"/>
      <c r="K1040" s="86"/>
      <c r="M1040" s="77"/>
      <c r="O1040" s="86"/>
      <c r="P1040" s="92"/>
    </row>
    <row r="1041" spans="2:16" ht="15.75" hidden="1" x14ac:dyDescent="0.25">
      <c r="B1041" s="74"/>
      <c r="C1041" s="81"/>
      <c r="D1041" s="81"/>
      <c r="E1041" s="81"/>
      <c r="F1041" s="81"/>
      <c r="H1041" s="77"/>
      <c r="J1041" s="86"/>
      <c r="K1041" s="86"/>
      <c r="M1041" s="77"/>
      <c r="O1041" s="86"/>
      <c r="P1041" s="92"/>
    </row>
    <row r="1042" spans="2:16" ht="15.75" hidden="1" x14ac:dyDescent="0.25">
      <c r="B1042" s="70" t="str">
        <f>B1038</f>
        <v xml:space="preserve">  </v>
      </c>
      <c r="C1042" s="14" t="s">
        <v>106</v>
      </c>
      <c r="E1042" s="86" t="str">
        <f>IFERROR(VLOOKUP(B1042,Calculations!$G$10:$W$448,17,FALSE),0)</f>
        <v xml:space="preserve">  </v>
      </c>
      <c r="F1042" s="86"/>
      <c r="H1042" s="133" t="s">
        <v>34</v>
      </c>
      <c r="I1042" s="133"/>
      <c r="J1042" s="133"/>
      <c r="K1042" s="133"/>
      <c r="M1042" s="14" t="s">
        <v>105</v>
      </c>
      <c r="O1042" s="86" t="str">
        <f>E1042</f>
        <v xml:space="preserve">  </v>
      </c>
      <c r="P1042" s="92"/>
    </row>
    <row r="1043" spans="2:16" ht="15.75" hidden="1" x14ac:dyDescent="0.25">
      <c r="B1043" s="75"/>
      <c r="C1043" s="82"/>
      <c r="D1043" s="76" t="s">
        <v>31</v>
      </c>
      <c r="E1043" s="89"/>
      <c r="F1043" s="89" t="str">
        <f>E1042</f>
        <v xml:space="preserve">  </v>
      </c>
      <c r="G1043" s="76"/>
      <c r="H1043" s="134"/>
      <c r="I1043" s="134"/>
      <c r="J1043" s="134"/>
      <c r="K1043" s="134"/>
      <c r="L1043" s="76"/>
      <c r="M1043" s="82"/>
      <c r="N1043" s="76" t="s">
        <v>31</v>
      </c>
      <c r="O1043" s="89"/>
      <c r="P1043" s="90" t="str">
        <f>O1042</f>
        <v xml:space="preserve">  </v>
      </c>
    </row>
    <row r="1044" spans="2:16" ht="15.75" hidden="1" x14ac:dyDescent="0.25">
      <c r="B1044" s="60" t="str">
        <f>IFERROR(IF(EOMONTH(B1042,1)&gt;Questionnaire!$I$9,"  ",EOMONTH(B1042,1)),"  ")</f>
        <v xml:space="preserve">  </v>
      </c>
      <c r="C1044" s="61" t="s">
        <v>32</v>
      </c>
      <c r="D1044" s="61"/>
      <c r="E1044" s="84">
        <f>IFERROR(-VLOOKUP(B1044,Calculations!$G$10:$N$448,8,FALSE),0)</f>
        <v>0</v>
      </c>
      <c r="F1044" s="84"/>
      <c r="G1044" s="61"/>
      <c r="H1044" s="61" t="s">
        <v>102</v>
      </c>
      <c r="I1044" s="61"/>
      <c r="J1044" s="84">
        <f>K1046</f>
        <v>0</v>
      </c>
      <c r="K1044" s="84"/>
      <c r="L1044" s="61"/>
      <c r="M1044" s="61" t="s">
        <v>102</v>
      </c>
      <c r="N1044" s="68"/>
      <c r="O1044" s="84">
        <f>J1044</f>
        <v>0</v>
      </c>
      <c r="P1044" s="91"/>
    </row>
    <row r="1045" spans="2:16" ht="15.75" hidden="1" x14ac:dyDescent="0.25">
      <c r="B1045" s="74"/>
      <c r="C1045" s="14" t="s">
        <v>33</v>
      </c>
      <c r="E1045" s="86" t="str">
        <f>IFERROR(VLOOKUP(B1044,Calculations!$G$10:$M$448,7,FALSE),0)</f>
        <v xml:space="preserve">  </v>
      </c>
      <c r="F1045" s="86"/>
      <c r="H1045" s="14" t="s">
        <v>35</v>
      </c>
      <c r="J1045" s="86" t="str">
        <f>K1047</f>
        <v xml:space="preserve">  </v>
      </c>
      <c r="K1045" s="86"/>
      <c r="M1045" s="14" t="s">
        <v>94</v>
      </c>
      <c r="N1045" s="73"/>
      <c r="O1045" s="86" t="str">
        <f>J1045</f>
        <v xml:space="preserve">  </v>
      </c>
      <c r="P1045" s="92"/>
    </row>
    <row r="1046" spans="2:16" ht="15.75" hidden="1" x14ac:dyDescent="0.25">
      <c r="B1046" s="74"/>
      <c r="C1046" s="73"/>
      <c r="D1046" s="14" t="s">
        <v>31</v>
      </c>
      <c r="E1046" s="86"/>
      <c r="F1046" s="86">
        <f>IFERROR(E1044+E1045,0)</f>
        <v>0</v>
      </c>
      <c r="H1046" s="73"/>
      <c r="I1046" s="14" t="s">
        <v>32</v>
      </c>
      <c r="J1046" s="86"/>
      <c r="K1046" s="86">
        <f>E1044</f>
        <v>0</v>
      </c>
      <c r="M1046" s="72"/>
      <c r="N1046" s="14" t="s">
        <v>31</v>
      </c>
      <c r="O1046" s="86"/>
      <c r="P1046" s="92">
        <f>F1046</f>
        <v>0</v>
      </c>
    </row>
    <row r="1047" spans="2:16" ht="15.75" hidden="1" x14ac:dyDescent="0.25">
      <c r="B1047" s="74"/>
      <c r="C1047" s="73"/>
      <c r="E1047" s="86"/>
      <c r="F1047" s="86"/>
      <c r="H1047" s="73"/>
      <c r="I1047" s="14" t="s">
        <v>33</v>
      </c>
      <c r="J1047" s="86"/>
      <c r="K1047" s="86" t="str">
        <f>E1045</f>
        <v xml:space="preserve">  </v>
      </c>
      <c r="M1047" s="72"/>
      <c r="N1047" s="73"/>
      <c r="O1047" s="86"/>
      <c r="P1047" s="92"/>
    </row>
    <row r="1048" spans="2:16" ht="15.75" hidden="1" x14ac:dyDescent="0.25">
      <c r="B1048" s="74"/>
      <c r="C1048" s="73"/>
      <c r="E1048" s="86"/>
      <c r="F1048" s="86"/>
      <c r="H1048" s="73"/>
      <c r="J1048" s="86"/>
      <c r="K1048" s="86"/>
      <c r="M1048" s="72"/>
      <c r="N1048" s="73"/>
      <c r="O1048" s="86"/>
      <c r="P1048" s="92"/>
    </row>
    <row r="1049" spans="2:16" ht="15.75" hidden="1" x14ac:dyDescent="0.25">
      <c r="B1049" s="70" t="str">
        <f>B1044</f>
        <v xml:space="preserve">  </v>
      </c>
      <c r="C1049" s="133" t="s">
        <v>34</v>
      </c>
      <c r="D1049" s="133"/>
      <c r="E1049" s="133"/>
      <c r="F1049" s="133"/>
      <c r="H1049" s="14" t="s">
        <v>103</v>
      </c>
      <c r="J1049" s="86" t="str">
        <f>IFERROR(VLOOKUP(B1049,Calculations!$Z$10:$AB$448,3,FALSE),0)</f>
        <v xml:space="preserve">  </v>
      </c>
      <c r="K1049" s="86"/>
      <c r="M1049" s="14" t="s">
        <v>104</v>
      </c>
      <c r="O1049" s="86" t="str">
        <f>J1049</f>
        <v xml:space="preserve">  </v>
      </c>
      <c r="P1049" s="92"/>
    </row>
    <row r="1050" spans="2:16" ht="15.75" hidden="1" x14ac:dyDescent="0.25">
      <c r="B1050" s="74"/>
      <c r="C1050" s="133"/>
      <c r="D1050" s="133"/>
      <c r="E1050" s="133"/>
      <c r="F1050" s="133"/>
      <c r="H1050" s="77"/>
      <c r="I1050" s="14" t="s">
        <v>91</v>
      </c>
      <c r="J1050" s="86"/>
      <c r="K1050" s="86" t="str">
        <f>J1049</f>
        <v xml:space="preserve">  </v>
      </c>
      <c r="M1050" s="77"/>
      <c r="N1050" s="14" t="s">
        <v>91</v>
      </c>
      <c r="O1050" s="86"/>
      <c r="P1050" s="92" t="str">
        <f>O1049</f>
        <v xml:space="preserve">  </v>
      </c>
    </row>
    <row r="1051" spans="2:16" ht="15.75" hidden="1" x14ac:dyDescent="0.25">
      <c r="B1051" s="74"/>
      <c r="C1051" s="133"/>
      <c r="D1051" s="133"/>
      <c r="E1051" s="133"/>
      <c r="F1051" s="133"/>
      <c r="H1051" s="77"/>
      <c r="J1051" s="86"/>
      <c r="K1051" s="86"/>
      <c r="M1051" s="77"/>
      <c r="O1051" s="86"/>
      <c r="P1051" s="92"/>
    </row>
    <row r="1052" spans="2:16" ht="15.75" hidden="1" x14ac:dyDescent="0.25">
      <c r="B1052" s="74"/>
      <c r="C1052" s="81"/>
      <c r="D1052" s="81"/>
      <c r="E1052" s="81"/>
      <c r="F1052" s="81"/>
      <c r="H1052" s="77"/>
      <c r="J1052" s="86"/>
      <c r="K1052" s="86"/>
      <c r="M1052" s="77"/>
      <c r="O1052" s="86"/>
      <c r="P1052" s="92"/>
    </row>
    <row r="1053" spans="2:16" ht="15.75" hidden="1" x14ac:dyDescent="0.25">
      <c r="B1053" s="70" t="str">
        <f>B1049</f>
        <v xml:space="preserve">  </v>
      </c>
      <c r="C1053" s="14" t="s">
        <v>106</v>
      </c>
      <c r="E1053" s="86" t="str">
        <f>IFERROR(VLOOKUP(B1053,Calculations!$G$10:$W$448,17,FALSE),0)</f>
        <v xml:space="preserve">  </v>
      </c>
      <c r="F1053" s="86"/>
      <c r="H1053" s="133" t="s">
        <v>34</v>
      </c>
      <c r="I1053" s="133"/>
      <c r="J1053" s="133"/>
      <c r="K1053" s="133"/>
      <c r="M1053" s="14" t="s">
        <v>105</v>
      </c>
      <c r="O1053" s="86" t="str">
        <f>E1053</f>
        <v xml:space="preserve">  </v>
      </c>
      <c r="P1053" s="92"/>
    </row>
    <row r="1054" spans="2:16" ht="15.75" hidden="1" x14ac:dyDescent="0.25">
      <c r="B1054" s="75"/>
      <c r="C1054" s="82"/>
      <c r="D1054" s="76" t="s">
        <v>31</v>
      </c>
      <c r="E1054" s="89"/>
      <c r="F1054" s="89" t="str">
        <f>E1053</f>
        <v xml:space="preserve">  </v>
      </c>
      <c r="G1054" s="76"/>
      <c r="H1054" s="134"/>
      <c r="I1054" s="134"/>
      <c r="J1054" s="134"/>
      <c r="K1054" s="134"/>
      <c r="L1054" s="76"/>
      <c r="M1054" s="82"/>
      <c r="N1054" s="76" t="s">
        <v>31</v>
      </c>
      <c r="O1054" s="89"/>
      <c r="P1054" s="90" t="str">
        <f>O1053</f>
        <v xml:space="preserve">  </v>
      </c>
    </row>
    <row r="1055" spans="2:16" ht="15.75" hidden="1" x14ac:dyDescent="0.25">
      <c r="B1055" s="60" t="str">
        <f>IFERROR(IF(EOMONTH(B1053,1)&gt;Questionnaire!$I$9,"  ",EOMONTH(B1053,1)),"  ")</f>
        <v xml:space="preserve">  </v>
      </c>
      <c r="C1055" s="61" t="s">
        <v>32</v>
      </c>
      <c r="D1055" s="61"/>
      <c r="E1055" s="84">
        <f>IFERROR(-VLOOKUP(B1055,Calculations!$G$10:$N$448,8,FALSE),0)</f>
        <v>0</v>
      </c>
      <c r="F1055" s="84"/>
      <c r="G1055" s="61"/>
      <c r="H1055" s="61" t="s">
        <v>102</v>
      </c>
      <c r="I1055" s="61"/>
      <c r="J1055" s="84">
        <f>K1057</f>
        <v>0</v>
      </c>
      <c r="K1055" s="84"/>
      <c r="L1055" s="61"/>
      <c r="M1055" s="61" t="s">
        <v>102</v>
      </c>
      <c r="N1055" s="68"/>
      <c r="O1055" s="84">
        <f>J1055</f>
        <v>0</v>
      </c>
      <c r="P1055" s="91"/>
    </row>
    <row r="1056" spans="2:16" ht="15.75" hidden="1" x14ac:dyDescent="0.25">
      <c r="B1056" s="74"/>
      <c r="C1056" s="14" t="s">
        <v>33</v>
      </c>
      <c r="E1056" s="86" t="str">
        <f>IFERROR(VLOOKUP(B1055,Calculations!$G$10:$M$448,7,FALSE),0)</f>
        <v xml:space="preserve">  </v>
      </c>
      <c r="F1056" s="86"/>
      <c r="H1056" s="14" t="s">
        <v>35</v>
      </c>
      <c r="J1056" s="86" t="str">
        <f>K1058</f>
        <v xml:space="preserve">  </v>
      </c>
      <c r="K1056" s="86"/>
      <c r="M1056" s="14" t="s">
        <v>94</v>
      </c>
      <c r="N1056" s="73"/>
      <c r="O1056" s="86" t="str">
        <f>J1056</f>
        <v xml:space="preserve">  </v>
      </c>
      <c r="P1056" s="92"/>
    </row>
    <row r="1057" spans="2:16" ht="15.75" hidden="1" x14ac:dyDescent="0.25">
      <c r="B1057" s="74"/>
      <c r="C1057" s="73"/>
      <c r="D1057" s="14" t="s">
        <v>31</v>
      </c>
      <c r="E1057" s="86"/>
      <c r="F1057" s="86">
        <f>IFERROR(E1055+E1056,0)</f>
        <v>0</v>
      </c>
      <c r="H1057" s="73"/>
      <c r="I1057" s="14" t="s">
        <v>32</v>
      </c>
      <c r="J1057" s="86"/>
      <c r="K1057" s="86">
        <f>E1055</f>
        <v>0</v>
      </c>
      <c r="M1057" s="72"/>
      <c r="N1057" s="14" t="s">
        <v>31</v>
      </c>
      <c r="O1057" s="86"/>
      <c r="P1057" s="92">
        <f>F1057</f>
        <v>0</v>
      </c>
    </row>
    <row r="1058" spans="2:16" ht="15.75" hidden="1" x14ac:dyDescent="0.25">
      <c r="B1058" s="74"/>
      <c r="C1058" s="73"/>
      <c r="E1058" s="86"/>
      <c r="F1058" s="86"/>
      <c r="H1058" s="73"/>
      <c r="I1058" s="14" t="s">
        <v>33</v>
      </c>
      <c r="J1058" s="86"/>
      <c r="K1058" s="86" t="str">
        <f>E1056</f>
        <v xml:space="preserve">  </v>
      </c>
      <c r="M1058" s="72"/>
      <c r="N1058" s="73"/>
      <c r="O1058" s="86"/>
      <c r="P1058" s="92"/>
    </row>
    <row r="1059" spans="2:16" ht="15.75" hidden="1" x14ac:dyDescent="0.25">
      <c r="B1059" s="74"/>
      <c r="C1059" s="73"/>
      <c r="E1059" s="86"/>
      <c r="F1059" s="86"/>
      <c r="H1059" s="73"/>
      <c r="J1059" s="86"/>
      <c r="K1059" s="86"/>
      <c r="M1059" s="72"/>
      <c r="N1059" s="73"/>
      <c r="O1059" s="86"/>
      <c r="P1059" s="92"/>
    </row>
    <row r="1060" spans="2:16" ht="15.75" hidden="1" x14ac:dyDescent="0.25">
      <c r="B1060" s="70" t="str">
        <f>B1055</f>
        <v xml:space="preserve">  </v>
      </c>
      <c r="C1060" s="133" t="s">
        <v>34</v>
      </c>
      <c r="D1060" s="133"/>
      <c r="E1060" s="133"/>
      <c r="F1060" s="133"/>
      <c r="H1060" s="14" t="s">
        <v>103</v>
      </c>
      <c r="J1060" s="86" t="str">
        <f>IFERROR(VLOOKUP(B1060,Calculations!$Z$10:$AB$448,3,FALSE),0)</f>
        <v xml:space="preserve">  </v>
      </c>
      <c r="K1060" s="86"/>
      <c r="M1060" s="14" t="s">
        <v>104</v>
      </c>
      <c r="O1060" s="86" t="str">
        <f>J1060</f>
        <v xml:space="preserve">  </v>
      </c>
      <c r="P1060" s="92"/>
    </row>
    <row r="1061" spans="2:16" ht="15.75" hidden="1" x14ac:dyDescent="0.25">
      <c r="B1061" s="74"/>
      <c r="C1061" s="133"/>
      <c r="D1061" s="133"/>
      <c r="E1061" s="133"/>
      <c r="F1061" s="133"/>
      <c r="H1061" s="77"/>
      <c r="I1061" s="14" t="s">
        <v>91</v>
      </c>
      <c r="J1061" s="86"/>
      <c r="K1061" s="86" t="str">
        <f>J1060</f>
        <v xml:space="preserve">  </v>
      </c>
      <c r="M1061" s="77"/>
      <c r="N1061" s="14" t="s">
        <v>91</v>
      </c>
      <c r="O1061" s="86"/>
      <c r="P1061" s="92" t="str">
        <f>O1060</f>
        <v xml:space="preserve">  </v>
      </c>
    </row>
    <row r="1062" spans="2:16" ht="15.75" hidden="1" x14ac:dyDescent="0.25">
      <c r="B1062" s="74"/>
      <c r="C1062" s="133"/>
      <c r="D1062" s="133"/>
      <c r="E1062" s="133"/>
      <c r="F1062" s="133"/>
      <c r="H1062" s="77"/>
      <c r="J1062" s="86"/>
      <c r="K1062" s="86"/>
      <c r="M1062" s="77"/>
      <c r="O1062" s="86"/>
      <c r="P1062" s="92"/>
    </row>
    <row r="1063" spans="2:16" ht="15.75" hidden="1" x14ac:dyDescent="0.25">
      <c r="B1063" s="74"/>
      <c r="C1063" s="81"/>
      <c r="D1063" s="81"/>
      <c r="E1063" s="81"/>
      <c r="F1063" s="81"/>
      <c r="H1063" s="77"/>
      <c r="J1063" s="86"/>
      <c r="K1063" s="86"/>
      <c r="M1063" s="77"/>
      <c r="O1063" s="86"/>
      <c r="P1063" s="92"/>
    </row>
    <row r="1064" spans="2:16" ht="15.75" hidden="1" x14ac:dyDescent="0.25">
      <c r="B1064" s="70" t="str">
        <f>B1060</f>
        <v xml:space="preserve">  </v>
      </c>
      <c r="C1064" s="14" t="s">
        <v>106</v>
      </c>
      <c r="E1064" s="86" t="str">
        <f>IFERROR(VLOOKUP(B1064,Calculations!$G$10:$W$448,17,FALSE),0)</f>
        <v xml:space="preserve">  </v>
      </c>
      <c r="F1064" s="86"/>
      <c r="H1064" s="133" t="s">
        <v>34</v>
      </c>
      <c r="I1064" s="133"/>
      <c r="J1064" s="133"/>
      <c r="K1064" s="133"/>
      <c r="M1064" s="14" t="s">
        <v>105</v>
      </c>
      <c r="O1064" s="86" t="str">
        <f>E1064</f>
        <v xml:space="preserve">  </v>
      </c>
      <c r="P1064" s="92"/>
    </row>
    <row r="1065" spans="2:16" ht="15.75" hidden="1" x14ac:dyDescent="0.25">
      <c r="B1065" s="75"/>
      <c r="C1065" s="82"/>
      <c r="D1065" s="76" t="s">
        <v>31</v>
      </c>
      <c r="E1065" s="89"/>
      <c r="F1065" s="89" t="str">
        <f>E1064</f>
        <v xml:space="preserve">  </v>
      </c>
      <c r="G1065" s="76"/>
      <c r="H1065" s="134"/>
      <c r="I1065" s="134"/>
      <c r="J1065" s="134"/>
      <c r="K1065" s="134"/>
      <c r="L1065" s="76"/>
      <c r="M1065" s="82"/>
      <c r="N1065" s="76" t="s">
        <v>31</v>
      </c>
      <c r="O1065" s="89"/>
      <c r="P1065" s="90" t="str">
        <f>O1064</f>
        <v xml:space="preserve">  </v>
      </c>
    </row>
    <row r="1066" spans="2:16" ht="15.75" hidden="1" x14ac:dyDescent="0.25">
      <c r="B1066" s="60" t="str">
        <f>IFERROR(IF(EOMONTH(B1064,1)&gt;Questionnaire!$I$9,"  ",EOMONTH(B1064,1)),"  ")</f>
        <v xml:space="preserve">  </v>
      </c>
      <c r="C1066" s="61" t="s">
        <v>32</v>
      </c>
      <c r="D1066" s="61"/>
      <c r="E1066" s="84">
        <f>IFERROR(-VLOOKUP(B1066,Calculations!$G$10:$N$448,8,FALSE),0)</f>
        <v>0</v>
      </c>
      <c r="F1066" s="84"/>
      <c r="G1066" s="61"/>
      <c r="H1066" s="61" t="s">
        <v>102</v>
      </c>
      <c r="I1066" s="61"/>
      <c r="J1066" s="84">
        <f>K1068</f>
        <v>0</v>
      </c>
      <c r="K1066" s="84"/>
      <c r="L1066" s="61"/>
      <c r="M1066" s="61" t="s">
        <v>102</v>
      </c>
      <c r="N1066" s="68"/>
      <c r="O1066" s="84">
        <f>J1066</f>
        <v>0</v>
      </c>
      <c r="P1066" s="91"/>
    </row>
    <row r="1067" spans="2:16" ht="15.75" hidden="1" x14ac:dyDescent="0.25">
      <c r="B1067" s="74"/>
      <c r="C1067" s="14" t="s">
        <v>33</v>
      </c>
      <c r="E1067" s="86" t="str">
        <f>IFERROR(VLOOKUP(B1066,Calculations!$G$10:$M$448,7,FALSE),0)</f>
        <v xml:space="preserve">  </v>
      </c>
      <c r="F1067" s="86"/>
      <c r="H1067" s="14" t="s">
        <v>35</v>
      </c>
      <c r="J1067" s="86" t="str">
        <f>K1069</f>
        <v xml:space="preserve">  </v>
      </c>
      <c r="K1067" s="86"/>
      <c r="M1067" s="14" t="s">
        <v>94</v>
      </c>
      <c r="N1067" s="73"/>
      <c r="O1067" s="86" t="str">
        <f>J1067</f>
        <v xml:space="preserve">  </v>
      </c>
      <c r="P1067" s="92"/>
    </row>
    <row r="1068" spans="2:16" ht="15.75" hidden="1" x14ac:dyDescent="0.25">
      <c r="B1068" s="74"/>
      <c r="C1068" s="73"/>
      <c r="D1068" s="14" t="s">
        <v>31</v>
      </c>
      <c r="E1068" s="86"/>
      <c r="F1068" s="86">
        <f>IFERROR(E1066+E1067,0)</f>
        <v>0</v>
      </c>
      <c r="H1068" s="73"/>
      <c r="I1068" s="14" t="s">
        <v>32</v>
      </c>
      <c r="J1068" s="86"/>
      <c r="K1068" s="86">
        <f>E1066</f>
        <v>0</v>
      </c>
      <c r="M1068" s="72"/>
      <c r="N1068" s="14" t="s">
        <v>31</v>
      </c>
      <c r="O1068" s="86"/>
      <c r="P1068" s="92">
        <f>F1068</f>
        <v>0</v>
      </c>
    </row>
    <row r="1069" spans="2:16" ht="15.75" hidden="1" x14ac:dyDescent="0.25">
      <c r="B1069" s="74"/>
      <c r="C1069" s="73"/>
      <c r="E1069" s="86"/>
      <c r="F1069" s="86"/>
      <c r="H1069" s="73"/>
      <c r="I1069" s="14" t="s">
        <v>33</v>
      </c>
      <c r="J1069" s="86"/>
      <c r="K1069" s="86" t="str">
        <f>E1067</f>
        <v xml:space="preserve">  </v>
      </c>
      <c r="M1069" s="72"/>
      <c r="N1069" s="73"/>
      <c r="O1069" s="86"/>
      <c r="P1069" s="92"/>
    </row>
    <row r="1070" spans="2:16" ht="15.75" hidden="1" x14ac:dyDescent="0.25">
      <c r="B1070" s="74"/>
      <c r="C1070" s="73"/>
      <c r="E1070" s="86"/>
      <c r="F1070" s="86"/>
      <c r="H1070" s="73"/>
      <c r="J1070" s="86"/>
      <c r="K1070" s="86"/>
      <c r="M1070" s="72"/>
      <c r="N1070" s="73"/>
      <c r="O1070" s="86"/>
      <c r="P1070" s="92"/>
    </row>
    <row r="1071" spans="2:16" ht="15.75" hidden="1" x14ac:dyDescent="0.25">
      <c r="B1071" s="70" t="str">
        <f>B1066</f>
        <v xml:space="preserve">  </v>
      </c>
      <c r="C1071" s="133" t="s">
        <v>34</v>
      </c>
      <c r="D1071" s="133"/>
      <c r="E1071" s="133"/>
      <c r="F1071" s="133"/>
      <c r="H1071" s="14" t="s">
        <v>103</v>
      </c>
      <c r="J1071" s="86" t="str">
        <f>IFERROR(VLOOKUP(B1071,Calculations!$Z$10:$AB$448,3,FALSE),0)</f>
        <v xml:space="preserve">  </v>
      </c>
      <c r="K1071" s="86"/>
      <c r="M1071" s="14" t="s">
        <v>104</v>
      </c>
      <c r="O1071" s="86" t="str">
        <f>J1071</f>
        <v xml:space="preserve">  </v>
      </c>
      <c r="P1071" s="92"/>
    </row>
    <row r="1072" spans="2:16" ht="15.75" hidden="1" x14ac:dyDescent="0.25">
      <c r="B1072" s="74"/>
      <c r="C1072" s="133"/>
      <c r="D1072" s="133"/>
      <c r="E1072" s="133"/>
      <c r="F1072" s="133"/>
      <c r="H1072" s="77"/>
      <c r="I1072" s="14" t="s">
        <v>91</v>
      </c>
      <c r="J1072" s="86"/>
      <c r="K1072" s="86" t="str">
        <f>J1071</f>
        <v xml:space="preserve">  </v>
      </c>
      <c r="M1072" s="77"/>
      <c r="N1072" s="14" t="s">
        <v>91</v>
      </c>
      <c r="O1072" s="86"/>
      <c r="P1072" s="92" t="str">
        <f>O1071</f>
        <v xml:space="preserve">  </v>
      </c>
    </row>
    <row r="1073" spans="2:16" ht="15.75" hidden="1" x14ac:dyDescent="0.25">
      <c r="B1073" s="74"/>
      <c r="C1073" s="133"/>
      <c r="D1073" s="133"/>
      <c r="E1073" s="133"/>
      <c r="F1073" s="133"/>
      <c r="H1073" s="77"/>
      <c r="J1073" s="86"/>
      <c r="K1073" s="86"/>
      <c r="M1073" s="77"/>
      <c r="O1073" s="86"/>
      <c r="P1073" s="92"/>
    </row>
    <row r="1074" spans="2:16" ht="15.75" hidden="1" x14ac:dyDescent="0.25">
      <c r="B1074" s="74"/>
      <c r="C1074" s="81"/>
      <c r="D1074" s="81"/>
      <c r="E1074" s="81"/>
      <c r="F1074" s="81"/>
      <c r="H1074" s="77"/>
      <c r="J1074" s="86"/>
      <c r="K1074" s="86"/>
      <c r="M1074" s="77"/>
      <c r="O1074" s="86"/>
      <c r="P1074" s="92"/>
    </row>
    <row r="1075" spans="2:16" ht="15.75" hidden="1" x14ac:dyDescent="0.25">
      <c r="B1075" s="70" t="str">
        <f>B1071</f>
        <v xml:space="preserve">  </v>
      </c>
      <c r="C1075" s="14" t="s">
        <v>106</v>
      </c>
      <c r="E1075" s="86" t="str">
        <f>IFERROR(VLOOKUP(B1075,Calculations!$G$10:$W$448,17,FALSE),0)</f>
        <v xml:space="preserve">  </v>
      </c>
      <c r="F1075" s="86"/>
      <c r="H1075" s="133" t="s">
        <v>34</v>
      </c>
      <c r="I1075" s="133"/>
      <c r="J1075" s="133"/>
      <c r="K1075" s="133"/>
      <c r="M1075" s="14" t="s">
        <v>105</v>
      </c>
      <c r="O1075" s="86" t="str">
        <f>E1075</f>
        <v xml:space="preserve">  </v>
      </c>
      <c r="P1075" s="92"/>
    </row>
    <row r="1076" spans="2:16" ht="15.75" hidden="1" x14ac:dyDescent="0.25">
      <c r="B1076" s="75"/>
      <c r="C1076" s="82"/>
      <c r="D1076" s="76" t="s">
        <v>31</v>
      </c>
      <c r="E1076" s="89"/>
      <c r="F1076" s="89" t="str">
        <f>E1075</f>
        <v xml:space="preserve">  </v>
      </c>
      <c r="G1076" s="76"/>
      <c r="H1076" s="134"/>
      <c r="I1076" s="134"/>
      <c r="J1076" s="134"/>
      <c r="K1076" s="134"/>
      <c r="L1076" s="76"/>
      <c r="M1076" s="82"/>
      <c r="N1076" s="76" t="s">
        <v>31</v>
      </c>
      <c r="O1076" s="89"/>
      <c r="P1076" s="90" t="str">
        <f>O1075</f>
        <v xml:space="preserve">  </v>
      </c>
    </row>
    <row r="1077" spans="2:16" ht="15.75" hidden="1" x14ac:dyDescent="0.25">
      <c r="B1077" s="60" t="str">
        <f>IFERROR(IF(EOMONTH(B1075,1)&gt;Questionnaire!$I$9,"  ",EOMONTH(B1075,1)),"  ")</f>
        <v xml:space="preserve">  </v>
      </c>
      <c r="C1077" s="61" t="s">
        <v>32</v>
      </c>
      <c r="D1077" s="61"/>
      <c r="E1077" s="84">
        <f>IFERROR(-VLOOKUP(B1077,Calculations!$G$10:$N$448,8,FALSE),0)</f>
        <v>0</v>
      </c>
      <c r="F1077" s="84"/>
      <c r="G1077" s="61"/>
      <c r="H1077" s="61" t="s">
        <v>102</v>
      </c>
      <c r="I1077" s="61"/>
      <c r="J1077" s="84">
        <f>K1079</f>
        <v>0</v>
      </c>
      <c r="K1077" s="84"/>
      <c r="L1077" s="61"/>
      <c r="M1077" s="61" t="s">
        <v>102</v>
      </c>
      <c r="N1077" s="68"/>
      <c r="O1077" s="84">
        <f>J1077</f>
        <v>0</v>
      </c>
      <c r="P1077" s="91"/>
    </row>
    <row r="1078" spans="2:16" ht="15.75" hidden="1" x14ac:dyDescent="0.25">
      <c r="B1078" s="74"/>
      <c r="C1078" s="14" t="s">
        <v>33</v>
      </c>
      <c r="E1078" s="86" t="str">
        <f>IFERROR(VLOOKUP(B1077,Calculations!$G$10:$M$448,7,FALSE),0)</f>
        <v xml:space="preserve">  </v>
      </c>
      <c r="F1078" s="86"/>
      <c r="H1078" s="14" t="s">
        <v>35</v>
      </c>
      <c r="J1078" s="86" t="str">
        <f>K1080</f>
        <v xml:space="preserve">  </v>
      </c>
      <c r="K1078" s="86"/>
      <c r="M1078" s="14" t="s">
        <v>94</v>
      </c>
      <c r="N1078" s="73"/>
      <c r="O1078" s="86" t="str">
        <f>J1078</f>
        <v xml:space="preserve">  </v>
      </c>
      <c r="P1078" s="92"/>
    </row>
    <row r="1079" spans="2:16" ht="15.75" hidden="1" x14ac:dyDescent="0.25">
      <c r="B1079" s="74"/>
      <c r="C1079" s="73"/>
      <c r="D1079" s="14" t="s">
        <v>31</v>
      </c>
      <c r="E1079" s="86"/>
      <c r="F1079" s="86">
        <f>IFERROR(E1077+E1078,0)</f>
        <v>0</v>
      </c>
      <c r="H1079" s="73"/>
      <c r="I1079" s="14" t="s">
        <v>32</v>
      </c>
      <c r="J1079" s="86"/>
      <c r="K1079" s="86">
        <f>E1077</f>
        <v>0</v>
      </c>
      <c r="M1079" s="72"/>
      <c r="N1079" s="14" t="s">
        <v>31</v>
      </c>
      <c r="O1079" s="86"/>
      <c r="P1079" s="92">
        <f>F1079</f>
        <v>0</v>
      </c>
    </row>
    <row r="1080" spans="2:16" ht="15.75" hidden="1" x14ac:dyDescent="0.25">
      <c r="B1080" s="74"/>
      <c r="C1080" s="73"/>
      <c r="E1080" s="86"/>
      <c r="F1080" s="86"/>
      <c r="H1080" s="73"/>
      <c r="I1080" s="14" t="s">
        <v>33</v>
      </c>
      <c r="J1080" s="86"/>
      <c r="K1080" s="86" t="str">
        <f>E1078</f>
        <v xml:space="preserve">  </v>
      </c>
      <c r="M1080" s="72"/>
      <c r="N1080" s="73"/>
      <c r="O1080" s="86"/>
      <c r="P1080" s="92"/>
    </row>
    <row r="1081" spans="2:16" ht="15.75" hidden="1" x14ac:dyDescent="0.25">
      <c r="B1081" s="74"/>
      <c r="C1081" s="73"/>
      <c r="E1081" s="86"/>
      <c r="F1081" s="86"/>
      <c r="H1081" s="73"/>
      <c r="J1081" s="86"/>
      <c r="K1081" s="86"/>
      <c r="M1081" s="72"/>
      <c r="N1081" s="73"/>
      <c r="O1081" s="86"/>
      <c r="P1081" s="92"/>
    </row>
    <row r="1082" spans="2:16" ht="15.75" hidden="1" x14ac:dyDescent="0.25">
      <c r="B1082" s="70" t="str">
        <f>B1077</f>
        <v xml:space="preserve">  </v>
      </c>
      <c r="C1082" s="133" t="s">
        <v>34</v>
      </c>
      <c r="D1082" s="133"/>
      <c r="E1082" s="133"/>
      <c r="F1082" s="133"/>
      <c r="H1082" s="14" t="s">
        <v>103</v>
      </c>
      <c r="J1082" s="86" t="str">
        <f>IFERROR(VLOOKUP(B1082,Calculations!$Z$10:$AB$448,3,FALSE),0)</f>
        <v xml:space="preserve">  </v>
      </c>
      <c r="K1082" s="86"/>
      <c r="M1082" s="14" t="s">
        <v>104</v>
      </c>
      <c r="O1082" s="86" t="str">
        <f>J1082</f>
        <v xml:space="preserve">  </v>
      </c>
      <c r="P1082" s="92"/>
    </row>
    <row r="1083" spans="2:16" ht="15.75" hidden="1" x14ac:dyDescent="0.25">
      <c r="B1083" s="74"/>
      <c r="C1083" s="133"/>
      <c r="D1083" s="133"/>
      <c r="E1083" s="133"/>
      <c r="F1083" s="133"/>
      <c r="H1083" s="77"/>
      <c r="I1083" s="14" t="s">
        <v>91</v>
      </c>
      <c r="J1083" s="86"/>
      <c r="K1083" s="86" t="str">
        <f>J1082</f>
        <v xml:space="preserve">  </v>
      </c>
      <c r="M1083" s="77"/>
      <c r="N1083" s="14" t="s">
        <v>91</v>
      </c>
      <c r="O1083" s="86"/>
      <c r="P1083" s="92" t="str">
        <f>O1082</f>
        <v xml:space="preserve">  </v>
      </c>
    </row>
    <row r="1084" spans="2:16" ht="15.75" hidden="1" x14ac:dyDescent="0.25">
      <c r="B1084" s="74"/>
      <c r="C1084" s="133"/>
      <c r="D1084" s="133"/>
      <c r="E1084" s="133"/>
      <c r="F1084" s="133"/>
      <c r="H1084" s="77"/>
      <c r="J1084" s="86"/>
      <c r="K1084" s="86"/>
      <c r="M1084" s="77"/>
      <c r="O1084" s="86"/>
      <c r="P1084" s="92"/>
    </row>
    <row r="1085" spans="2:16" ht="15.75" hidden="1" x14ac:dyDescent="0.25">
      <c r="B1085" s="74"/>
      <c r="C1085" s="81"/>
      <c r="D1085" s="81"/>
      <c r="E1085" s="81"/>
      <c r="F1085" s="81"/>
      <c r="H1085" s="77"/>
      <c r="J1085" s="86"/>
      <c r="K1085" s="86"/>
      <c r="M1085" s="77"/>
      <c r="O1085" s="86"/>
      <c r="P1085" s="92"/>
    </row>
    <row r="1086" spans="2:16" ht="15.75" hidden="1" x14ac:dyDescent="0.25">
      <c r="B1086" s="70" t="str">
        <f>B1082</f>
        <v xml:space="preserve">  </v>
      </c>
      <c r="C1086" s="14" t="s">
        <v>106</v>
      </c>
      <c r="E1086" s="86" t="str">
        <f>IFERROR(VLOOKUP(B1086,Calculations!$G$10:$W$448,17,FALSE),0)</f>
        <v xml:space="preserve">  </v>
      </c>
      <c r="F1086" s="86"/>
      <c r="H1086" s="133" t="s">
        <v>34</v>
      </c>
      <c r="I1086" s="133"/>
      <c r="J1086" s="133"/>
      <c r="K1086" s="133"/>
      <c r="M1086" s="14" t="s">
        <v>105</v>
      </c>
      <c r="O1086" s="86" t="str">
        <f>E1086</f>
        <v xml:space="preserve">  </v>
      </c>
      <c r="P1086" s="92"/>
    </row>
    <row r="1087" spans="2:16" ht="15.75" hidden="1" x14ac:dyDescent="0.25">
      <c r="B1087" s="75"/>
      <c r="C1087" s="82"/>
      <c r="D1087" s="76" t="s">
        <v>31</v>
      </c>
      <c r="E1087" s="89"/>
      <c r="F1087" s="89" t="str">
        <f>E1086</f>
        <v xml:space="preserve">  </v>
      </c>
      <c r="G1087" s="76"/>
      <c r="H1087" s="134"/>
      <c r="I1087" s="134"/>
      <c r="J1087" s="134"/>
      <c r="K1087" s="134"/>
      <c r="L1087" s="76"/>
      <c r="M1087" s="82"/>
      <c r="N1087" s="76" t="s">
        <v>31</v>
      </c>
      <c r="O1087" s="89"/>
      <c r="P1087" s="90" t="str">
        <f>O1086</f>
        <v xml:space="preserve">  </v>
      </c>
    </row>
    <row r="1088" spans="2:16" ht="15.75" hidden="1" x14ac:dyDescent="0.25">
      <c r="B1088" s="60" t="str">
        <f>IFERROR(IF(EOMONTH(B1086,1)&gt;Questionnaire!$I$9,"  ",EOMONTH(B1086,1)),"  ")</f>
        <v xml:space="preserve">  </v>
      </c>
      <c r="C1088" s="61" t="s">
        <v>32</v>
      </c>
      <c r="D1088" s="61"/>
      <c r="E1088" s="84">
        <f>IFERROR(-VLOOKUP(B1088,Calculations!$G$10:$N$448,8,FALSE),0)</f>
        <v>0</v>
      </c>
      <c r="F1088" s="84"/>
      <c r="G1088" s="61"/>
      <c r="H1088" s="61" t="s">
        <v>102</v>
      </c>
      <c r="I1088" s="61"/>
      <c r="J1088" s="84">
        <f>K1090</f>
        <v>0</v>
      </c>
      <c r="K1088" s="84"/>
      <c r="L1088" s="61"/>
      <c r="M1088" s="61" t="s">
        <v>102</v>
      </c>
      <c r="N1088" s="68"/>
      <c r="O1088" s="84">
        <f>J1088</f>
        <v>0</v>
      </c>
      <c r="P1088" s="91"/>
    </row>
    <row r="1089" spans="2:16" ht="15.75" hidden="1" x14ac:dyDescent="0.25">
      <c r="B1089" s="74"/>
      <c r="C1089" s="14" t="s">
        <v>33</v>
      </c>
      <c r="E1089" s="86" t="str">
        <f>IFERROR(VLOOKUP(B1088,Calculations!$G$10:$M$448,7,FALSE),0)</f>
        <v xml:space="preserve">  </v>
      </c>
      <c r="F1089" s="86"/>
      <c r="H1089" s="14" t="s">
        <v>35</v>
      </c>
      <c r="J1089" s="86" t="str">
        <f>K1091</f>
        <v xml:space="preserve">  </v>
      </c>
      <c r="K1089" s="86"/>
      <c r="M1089" s="14" t="s">
        <v>94</v>
      </c>
      <c r="N1089" s="73"/>
      <c r="O1089" s="86" t="str">
        <f>J1089</f>
        <v xml:space="preserve">  </v>
      </c>
      <c r="P1089" s="92"/>
    </row>
    <row r="1090" spans="2:16" ht="15.75" hidden="1" x14ac:dyDescent="0.25">
      <c r="B1090" s="74"/>
      <c r="C1090" s="73"/>
      <c r="D1090" s="14" t="s">
        <v>31</v>
      </c>
      <c r="E1090" s="86"/>
      <c r="F1090" s="86">
        <f>IFERROR(E1088+E1089,0)</f>
        <v>0</v>
      </c>
      <c r="H1090" s="73"/>
      <c r="I1090" s="14" t="s">
        <v>32</v>
      </c>
      <c r="J1090" s="86"/>
      <c r="K1090" s="86">
        <f>E1088</f>
        <v>0</v>
      </c>
      <c r="M1090" s="72"/>
      <c r="N1090" s="14" t="s">
        <v>31</v>
      </c>
      <c r="O1090" s="86"/>
      <c r="P1090" s="92">
        <f>F1090</f>
        <v>0</v>
      </c>
    </row>
    <row r="1091" spans="2:16" ht="15.75" hidden="1" x14ac:dyDescent="0.25">
      <c r="B1091" s="74"/>
      <c r="C1091" s="73"/>
      <c r="E1091" s="86"/>
      <c r="F1091" s="86"/>
      <c r="H1091" s="73"/>
      <c r="I1091" s="14" t="s">
        <v>33</v>
      </c>
      <c r="J1091" s="86"/>
      <c r="K1091" s="86" t="str">
        <f>E1089</f>
        <v xml:space="preserve">  </v>
      </c>
      <c r="M1091" s="72"/>
      <c r="N1091" s="73"/>
      <c r="O1091" s="86"/>
      <c r="P1091" s="92"/>
    </row>
    <row r="1092" spans="2:16" ht="15.75" hidden="1" x14ac:dyDescent="0.25">
      <c r="B1092" s="74"/>
      <c r="C1092" s="73"/>
      <c r="E1092" s="86"/>
      <c r="F1092" s="86"/>
      <c r="H1092" s="73"/>
      <c r="J1092" s="86"/>
      <c r="K1092" s="86"/>
      <c r="M1092" s="72"/>
      <c r="N1092" s="73"/>
      <c r="O1092" s="86"/>
      <c r="P1092" s="92"/>
    </row>
    <row r="1093" spans="2:16" ht="15.75" hidden="1" x14ac:dyDescent="0.25">
      <c r="B1093" s="70" t="str">
        <f>B1088</f>
        <v xml:space="preserve">  </v>
      </c>
      <c r="C1093" s="133" t="s">
        <v>34</v>
      </c>
      <c r="D1093" s="133"/>
      <c r="E1093" s="133"/>
      <c r="F1093" s="133"/>
      <c r="H1093" s="14" t="s">
        <v>103</v>
      </c>
      <c r="J1093" s="86" t="str">
        <f>IFERROR(VLOOKUP(B1093,Calculations!$Z$10:$AB$448,3,FALSE),0)</f>
        <v xml:space="preserve">  </v>
      </c>
      <c r="K1093" s="86"/>
      <c r="M1093" s="14" t="s">
        <v>104</v>
      </c>
      <c r="O1093" s="86" t="str">
        <f>J1093</f>
        <v xml:space="preserve">  </v>
      </c>
      <c r="P1093" s="92"/>
    </row>
    <row r="1094" spans="2:16" ht="15.75" hidden="1" x14ac:dyDescent="0.25">
      <c r="B1094" s="74"/>
      <c r="C1094" s="133"/>
      <c r="D1094" s="133"/>
      <c r="E1094" s="133"/>
      <c r="F1094" s="133"/>
      <c r="H1094" s="77"/>
      <c r="I1094" s="14" t="s">
        <v>91</v>
      </c>
      <c r="J1094" s="86"/>
      <c r="K1094" s="86" t="str">
        <f>J1093</f>
        <v xml:space="preserve">  </v>
      </c>
      <c r="M1094" s="77"/>
      <c r="N1094" s="14" t="s">
        <v>91</v>
      </c>
      <c r="O1094" s="86"/>
      <c r="P1094" s="92" t="str">
        <f>O1093</f>
        <v xml:space="preserve">  </v>
      </c>
    </row>
    <row r="1095" spans="2:16" ht="15.75" hidden="1" x14ac:dyDescent="0.25">
      <c r="B1095" s="74"/>
      <c r="C1095" s="133"/>
      <c r="D1095" s="133"/>
      <c r="E1095" s="133"/>
      <c r="F1095" s="133"/>
      <c r="H1095" s="77"/>
      <c r="J1095" s="86"/>
      <c r="K1095" s="86"/>
      <c r="M1095" s="77"/>
      <c r="O1095" s="86"/>
      <c r="P1095" s="92"/>
    </row>
    <row r="1096" spans="2:16" ht="15.75" hidden="1" x14ac:dyDescent="0.25">
      <c r="B1096" s="74"/>
      <c r="C1096" s="81"/>
      <c r="D1096" s="81"/>
      <c r="E1096" s="81"/>
      <c r="F1096" s="81"/>
      <c r="H1096" s="77"/>
      <c r="J1096" s="86"/>
      <c r="K1096" s="86"/>
      <c r="M1096" s="77"/>
      <c r="O1096" s="86"/>
      <c r="P1096" s="92"/>
    </row>
    <row r="1097" spans="2:16" ht="15.75" hidden="1" x14ac:dyDescent="0.25">
      <c r="B1097" s="70" t="str">
        <f>B1093</f>
        <v xml:space="preserve">  </v>
      </c>
      <c r="C1097" s="14" t="s">
        <v>106</v>
      </c>
      <c r="E1097" s="86" t="str">
        <f>IFERROR(VLOOKUP(B1097,Calculations!$G$10:$W$448,17,FALSE),0)</f>
        <v xml:space="preserve">  </v>
      </c>
      <c r="F1097" s="86"/>
      <c r="H1097" s="133" t="s">
        <v>34</v>
      </c>
      <c r="I1097" s="133"/>
      <c r="J1097" s="133"/>
      <c r="K1097" s="133"/>
      <c r="M1097" s="14" t="s">
        <v>105</v>
      </c>
      <c r="O1097" s="86" t="str">
        <f>E1097</f>
        <v xml:space="preserve">  </v>
      </c>
      <c r="P1097" s="92"/>
    </row>
    <row r="1098" spans="2:16" ht="15.75" hidden="1" x14ac:dyDescent="0.25">
      <c r="B1098" s="75"/>
      <c r="C1098" s="82"/>
      <c r="D1098" s="76" t="s">
        <v>31</v>
      </c>
      <c r="E1098" s="89"/>
      <c r="F1098" s="89" t="str">
        <f>E1097</f>
        <v xml:space="preserve">  </v>
      </c>
      <c r="G1098" s="76"/>
      <c r="H1098" s="134"/>
      <c r="I1098" s="134"/>
      <c r="J1098" s="134"/>
      <c r="K1098" s="134"/>
      <c r="L1098" s="76"/>
      <c r="M1098" s="82"/>
      <c r="N1098" s="76" t="s">
        <v>31</v>
      </c>
      <c r="O1098" s="89"/>
      <c r="P1098" s="90" t="str">
        <f>O1097</f>
        <v xml:space="preserve">  </v>
      </c>
    </row>
    <row r="1099" spans="2:16" ht="15.75" hidden="1" x14ac:dyDescent="0.25">
      <c r="B1099" s="60" t="str">
        <f>IFERROR(IF(EOMONTH(B1097,1)&gt;Questionnaire!$I$9,"  ",EOMONTH(B1097,1)),"  ")</f>
        <v xml:space="preserve">  </v>
      </c>
      <c r="C1099" s="61" t="s">
        <v>32</v>
      </c>
      <c r="D1099" s="61"/>
      <c r="E1099" s="84">
        <f>IFERROR(-VLOOKUP(B1099,Calculations!$G$10:$N$448,8,FALSE),0)</f>
        <v>0</v>
      </c>
      <c r="F1099" s="84"/>
      <c r="G1099" s="61"/>
      <c r="H1099" s="61" t="s">
        <v>102</v>
      </c>
      <c r="I1099" s="61"/>
      <c r="J1099" s="84">
        <f>K1101</f>
        <v>0</v>
      </c>
      <c r="K1099" s="84"/>
      <c r="L1099" s="61"/>
      <c r="M1099" s="61" t="s">
        <v>102</v>
      </c>
      <c r="N1099" s="68"/>
      <c r="O1099" s="84">
        <f>J1099</f>
        <v>0</v>
      </c>
      <c r="P1099" s="91"/>
    </row>
    <row r="1100" spans="2:16" ht="15.75" hidden="1" x14ac:dyDescent="0.25">
      <c r="B1100" s="74"/>
      <c r="C1100" s="14" t="s">
        <v>33</v>
      </c>
      <c r="E1100" s="86" t="str">
        <f>IFERROR(VLOOKUP(B1099,Calculations!$G$10:$M$448,7,FALSE),0)</f>
        <v xml:space="preserve">  </v>
      </c>
      <c r="F1100" s="86"/>
      <c r="H1100" s="14" t="s">
        <v>35</v>
      </c>
      <c r="J1100" s="86" t="str">
        <f>K1102</f>
        <v xml:space="preserve">  </v>
      </c>
      <c r="K1100" s="86"/>
      <c r="M1100" s="14" t="s">
        <v>94</v>
      </c>
      <c r="N1100" s="73"/>
      <c r="O1100" s="86" t="str">
        <f>J1100</f>
        <v xml:space="preserve">  </v>
      </c>
      <c r="P1100" s="92"/>
    </row>
    <row r="1101" spans="2:16" ht="15.75" hidden="1" x14ac:dyDescent="0.25">
      <c r="B1101" s="74"/>
      <c r="C1101" s="73"/>
      <c r="D1101" s="14" t="s">
        <v>31</v>
      </c>
      <c r="E1101" s="86"/>
      <c r="F1101" s="86">
        <f>IFERROR(E1099+E1100,0)</f>
        <v>0</v>
      </c>
      <c r="H1101" s="73"/>
      <c r="I1101" s="14" t="s">
        <v>32</v>
      </c>
      <c r="J1101" s="86"/>
      <c r="K1101" s="86">
        <f>E1099</f>
        <v>0</v>
      </c>
      <c r="M1101" s="72"/>
      <c r="N1101" s="14" t="s">
        <v>31</v>
      </c>
      <c r="O1101" s="86"/>
      <c r="P1101" s="92">
        <f>F1101</f>
        <v>0</v>
      </c>
    </row>
    <row r="1102" spans="2:16" ht="15.75" hidden="1" x14ac:dyDescent="0.25">
      <c r="B1102" s="74"/>
      <c r="C1102" s="73"/>
      <c r="E1102" s="86"/>
      <c r="F1102" s="86"/>
      <c r="H1102" s="73"/>
      <c r="I1102" s="14" t="s">
        <v>33</v>
      </c>
      <c r="J1102" s="86"/>
      <c r="K1102" s="86" t="str">
        <f>E1100</f>
        <v xml:space="preserve">  </v>
      </c>
      <c r="M1102" s="72"/>
      <c r="N1102" s="73"/>
      <c r="O1102" s="86"/>
      <c r="P1102" s="92"/>
    </row>
    <row r="1103" spans="2:16" ht="15.75" hidden="1" x14ac:dyDescent="0.25">
      <c r="B1103" s="74"/>
      <c r="C1103" s="73"/>
      <c r="E1103" s="86"/>
      <c r="F1103" s="86"/>
      <c r="H1103" s="73"/>
      <c r="J1103" s="86"/>
      <c r="K1103" s="86"/>
      <c r="M1103" s="72"/>
      <c r="N1103" s="73"/>
      <c r="O1103" s="86"/>
      <c r="P1103" s="92"/>
    </row>
    <row r="1104" spans="2:16" ht="15.75" hidden="1" x14ac:dyDescent="0.25">
      <c r="B1104" s="70" t="str">
        <f>B1099</f>
        <v xml:space="preserve">  </v>
      </c>
      <c r="C1104" s="133" t="s">
        <v>34</v>
      </c>
      <c r="D1104" s="133"/>
      <c r="E1104" s="133"/>
      <c r="F1104" s="133"/>
      <c r="H1104" s="14" t="s">
        <v>103</v>
      </c>
      <c r="J1104" s="86" t="str">
        <f>IFERROR(VLOOKUP(B1104,Calculations!$Z$10:$AB$448,3,FALSE),0)</f>
        <v xml:space="preserve">  </v>
      </c>
      <c r="K1104" s="86"/>
      <c r="M1104" s="14" t="s">
        <v>104</v>
      </c>
      <c r="O1104" s="86" t="str">
        <f>J1104</f>
        <v xml:space="preserve">  </v>
      </c>
      <c r="P1104" s="92"/>
    </row>
    <row r="1105" spans="2:16" ht="15.75" hidden="1" x14ac:dyDescent="0.25">
      <c r="B1105" s="74"/>
      <c r="C1105" s="133"/>
      <c r="D1105" s="133"/>
      <c r="E1105" s="133"/>
      <c r="F1105" s="133"/>
      <c r="H1105" s="77"/>
      <c r="I1105" s="14" t="s">
        <v>91</v>
      </c>
      <c r="J1105" s="86"/>
      <c r="K1105" s="86" t="str">
        <f>J1104</f>
        <v xml:space="preserve">  </v>
      </c>
      <c r="M1105" s="77"/>
      <c r="N1105" s="14" t="s">
        <v>91</v>
      </c>
      <c r="O1105" s="86"/>
      <c r="P1105" s="92" t="str">
        <f>O1104</f>
        <v xml:space="preserve">  </v>
      </c>
    </row>
    <row r="1106" spans="2:16" ht="15.75" hidden="1" x14ac:dyDescent="0.25">
      <c r="B1106" s="74"/>
      <c r="C1106" s="133"/>
      <c r="D1106" s="133"/>
      <c r="E1106" s="133"/>
      <c r="F1106" s="133"/>
      <c r="H1106" s="77"/>
      <c r="J1106" s="86"/>
      <c r="K1106" s="86"/>
      <c r="M1106" s="77"/>
      <c r="O1106" s="86"/>
      <c r="P1106" s="92"/>
    </row>
    <row r="1107" spans="2:16" ht="15.75" hidden="1" x14ac:dyDescent="0.25">
      <c r="B1107" s="74"/>
      <c r="C1107" s="81"/>
      <c r="D1107" s="81"/>
      <c r="E1107" s="81"/>
      <c r="F1107" s="81"/>
      <c r="H1107" s="77"/>
      <c r="J1107" s="86"/>
      <c r="K1107" s="86"/>
      <c r="M1107" s="77"/>
      <c r="O1107" s="86"/>
      <c r="P1107" s="92"/>
    </row>
    <row r="1108" spans="2:16" ht="15.75" hidden="1" x14ac:dyDescent="0.25">
      <c r="B1108" s="70" t="str">
        <f>B1104</f>
        <v xml:space="preserve">  </v>
      </c>
      <c r="C1108" s="14" t="s">
        <v>106</v>
      </c>
      <c r="E1108" s="86" t="str">
        <f>IFERROR(VLOOKUP(B1108,Calculations!$G$10:$W$448,17,FALSE),0)</f>
        <v xml:space="preserve">  </v>
      </c>
      <c r="F1108" s="86"/>
      <c r="H1108" s="133" t="s">
        <v>34</v>
      </c>
      <c r="I1108" s="133"/>
      <c r="J1108" s="133"/>
      <c r="K1108" s="133"/>
      <c r="M1108" s="14" t="s">
        <v>105</v>
      </c>
      <c r="O1108" s="86" t="str">
        <f>E1108</f>
        <v xml:space="preserve">  </v>
      </c>
      <c r="P1108" s="92"/>
    </row>
    <row r="1109" spans="2:16" ht="15.75" hidden="1" x14ac:dyDescent="0.25">
      <c r="B1109" s="75"/>
      <c r="C1109" s="82"/>
      <c r="D1109" s="76" t="s">
        <v>31</v>
      </c>
      <c r="E1109" s="89"/>
      <c r="F1109" s="89" t="str">
        <f>E1108</f>
        <v xml:space="preserve">  </v>
      </c>
      <c r="G1109" s="76"/>
      <c r="H1109" s="134"/>
      <c r="I1109" s="134"/>
      <c r="J1109" s="134"/>
      <c r="K1109" s="134"/>
      <c r="L1109" s="76"/>
      <c r="M1109" s="82"/>
      <c r="N1109" s="76" t="s">
        <v>31</v>
      </c>
      <c r="O1109" s="89"/>
      <c r="P1109" s="90" t="str">
        <f>O1108</f>
        <v xml:space="preserve">  </v>
      </c>
    </row>
    <row r="1110" spans="2:16" ht="15.75" hidden="1" x14ac:dyDescent="0.25">
      <c r="B1110" s="60" t="str">
        <f>IFERROR(IF(EOMONTH(B1108,1)&gt;Questionnaire!$I$9,"  ",EOMONTH(B1108,1)),"  ")</f>
        <v xml:space="preserve">  </v>
      </c>
      <c r="C1110" s="61" t="s">
        <v>32</v>
      </c>
      <c r="D1110" s="61"/>
      <c r="E1110" s="84">
        <f>IFERROR(-VLOOKUP(B1110,Calculations!$G$10:$N$448,8,FALSE),0)</f>
        <v>0</v>
      </c>
      <c r="F1110" s="84"/>
      <c r="G1110" s="61"/>
      <c r="H1110" s="61" t="s">
        <v>102</v>
      </c>
      <c r="I1110" s="61"/>
      <c r="J1110" s="84">
        <f>K1112</f>
        <v>0</v>
      </c>
      <c r="K1110" s="84"/>
      <c r="L1110" s="61"/>
      <c r="M1110" s="61" t="s">
        <v>102</v>
      </c>
      <c r="N1110" s="68"/>
      <c r="O1110" s="84">
        <f>J1110</f>
        <v>0</v>
      </c>
      <c r="P1110" s="91"/>
    </row>
    <row r="1111" spans="2:16" ht="15.75" hidden="1" x14ac:dyDescent="0.25">
      <c r="B1111" s="74"/>
      <c r="C1111" s="14" t="s">
        <v>33</v>
      </c>
      <c r="E1111" s="86" t="str">
        <f>IFERROR(VLOOKUP(B1110,Calculations!$G$10:$M$448,7,FALSE),0)</f>
        <v xml:space="preserve">  </v>
      </c>
      <c r="F1111" s="86"/>
      <c r="H1111" s="14" t="s">
        <v>35</v>
      </c>
      <c r="J1111" s="86" t="str">
        <f>K1113</f>
        <v xml:space="preserve">  </v>
      </c>
      <c r="K1111" s="86"/>
      <c r="M1111" s="14" t="s">
        <v>94</v>
      </c>
      <c r="N1111" s="73"/>
      <c r="O1111" s="86" t="str">
        <f>J1111</f>
        <v xml:space="preserve">  </v>
      </c>
      <c r="P1111" s="92"/>
    </row>
    <row r="1112" spans="2:16" ht="15.75" hidden="1" x14ac:dyDescent="0.25">
      <c r="B1112" s="74"/>
      <c r="C1112" s="73"/>
      <c r="D1112" s="14" t="s">
        <v>31</v>
      </c>
      <c r="E1112" s="86"/>
      <c r="F1112" s="86">
        <f>IFERROR(E1110+E1111,0)</f>
        <v>0</v>
      </c>
      <c r="H1112" s="73"/>
      <c r="I1112" s="14" t="s">
        <v>32</v>
      </c>
      <c r="J1112" s="86"/>
      <c r="K1112" s="86">
        <f>E1110</f>
        <v>0</v>
      </c>
      <c r="M1112" s="72"/>
      <c r="N1112" s="14" t="s">
        <v>31</v>
      </c>
      <c r="O1112" s="86"/>
      <c r="P1112" s="92">
        <f>F1112</f>
        <v>0</v>
      </c>
    </row>
    <row r="1113" spans="2:16" ht="15.75" hidden="1" x14ac:dyDescent="0.25">
      <c r="B1113" s="74"/>
      <c r="C1113" s="73"/>
      <c r="E1113" s="86"/>
      <c r="F1113" s="86"/>
      <c r="H1113" s="73"/>
      <c r="I1113" s="14" t="s">
        <v>33</v>
      </c>
      <c r="J1113" s="86"/>
      <c r="K1113" s="86" t="str">
        <f>E1111</f>
        <v xml:space="preserve">  </v>
      </c>
      <c r="M1113" s="72"/>
      <c r="N1113" s="73"/>
      <c r="O1113" s="86"/>
      <c r="P1113" s="92"/>
    </row>
    <row r="1114" spans="2:16" ht="15.75" hidden="1" x14ac:dyDescent="0.25">
      <c r="B1114" s="74"/>
      <c r="C1114" s="73"/>
      <c r="E1114" s="86"/>
      <c r="F1114" s="86"/>
      <c r="H1114" s="73"/>
      <c r="J1114" s="86"/>
      <c r="K1114" s="86"/>
      <c r="M1114" s="72"/>
      <c r="N1114" s="73"/>
      <c r="O1114" s="86"/>
      <c r="P1114" s="92"/>
    </row>
    <row r="1115" spans="2:16" ht="15.75" hidden="1" x14ac:dyDescent="0.25">
      <c r="B1115" s="70" t="str">
        <f>B1110</f>
        <v xml:space="preserve">  </v>
      </c>
      <c r="C1115" s="133" t="s">
        <v>34</v>
      </c>
      <c r="D1115" s="133"/>
      <c r="E1115" s="133"/>
      <c r="F1115" s="133"/>
      <c r="H1115" s="14" t="s">
        <v>103</v>
      </c>
      <c r="J1115" s="86" t="str">
        <f>IFERROR(VLOOKUP(B1115,Calculations!$Z$10:$AB$448,3,FALSE),0)</f>
        <v xml:space="preserve">  </v>
      </c>
      <c r="K1115" s="86"/>
      <c r="M1115" s="14" t="s">
        <v>104</v>
      </c>
      <c r="O1115" s="86" t="str">
        <f>J1115</f>
        <v xml:space="preserve">  </v>
      </c>
      <c r="P1115" s="92"/>
    </row>
    <row r="1116" spans="2:16" ht="15.75" hidden="1" x14ac:dyDescent="0.25">
      <c r="B1116" s="74"/>
      <c r="C1116" s="133"/>
      <c r="D1116" s="133"/>
      <c r="E1116" s="133"/>
      <c r="F1116" s="133"/>
      <c r="H1116" s="77"/>
      <c r="I1116" s="14" t="s">
        <v>91</v>
      </c>
      <c r="J1116" s="86"/>
      <c r="K1116" s="86" t="str">
        <f>J1115</f>
        <v xml:space="preserve">  </v>
      </c>
      <c r="M1116" s="77"/>
      <c r="N1116" s="14" t="s">
        <v>91</v>
      </c>
      <c r="O1116" s="86"/>
      <c r="P1116" s="92" t="str">
        <f>O1115</f>
        <v xml:space="preserve">  </v>
      </c>
    </row>
    <row r="1117" spans="2:16" ht="15.75" hidden="1" x14ac:dyDescent="0.25">
      <c r="B1117" s="74"/>
      <c r="C1117" s="133"/>
      <c r="D1117" s="133"/>
      <c r="E1117" s="133"/>
      <c r="F1117" s="133"/>
      <c r="H1117" s="77"/>
      <c r="J1117" s="86"/>
      <c r="K1117" s="86"/>
      <c r="M1117" s="77"/>
      <c r="O1117" s="86"/>
      <c r="P1117" s="92"/>
    </row>
    <row r="1118" spans="2:16" ht="15.75" hidden="1" x14ac:dyDescent="0.25">
      <c r="B1118" s="74"/>
      <c r="C1118" s="81"/>
      <c r="D1118" s="81"/>
      <c r="E1118" s="81"/>
      <c r="F1118" s="81"/>
      <c r="H1118" s="77"/>
      <c r="J1118" s="86"/>
      <c r="K1118" s="86"/>
      <c r="M1118" s="77"/>
      <c r="O1118" s="86"/>
      <c r="P1118" s="92"/>
    </row>
    <row r="1119" spans="2:16" ht="15.75" hidden="1" x14ac:dyDescent="0.25">
      <c r="B1119" s="70" t="str">
        <f>B1115</f>
        <v xml:space="preserve">  </v>
      </c>
      <c r="C1119" s="14" t="s">
        <v>106</v>
      </c>
      <c r="E1119" s="86" t="str">
        <f>IFERROR(VLOOKUP(B1119,Calculations!$G$10:$W$448,17,FALSE),0)</f>
        <v xml:space="preserve">  </v>
      </c>
      <c r="F1119" s="86"/>
      <c r="H1119" s="133" t="s">
        <v>34</v>
      </c>
      <c r="I1119" s="133"/>
      <c r="J1119" s="133"/>
      <c r="K1119" s="133"/>
      <c r="M1119" s="14" t="s">
        <v>105</v>
      </c>
      <c r="O1119" s="86" t="str">
        <f>E1119</f>
        <v xml:space="preserve">  </v>
      </c>
      <c r="P1119" s="92"/>
    </row>
    <row r="1120" spans="2:16" ht="15.75" hidden="1" x14ac:dyDescent="0.25">
      <c r="B1120" s="75"/>
      <c r="C1120" s="82"/>
      <c r="D1120" s="76" t="s">
        <v>31</v>
      </c>
      <c r="E1120" s="89"/>
      <c r="F1120" s="89" t="str">
        <f>E1119</f>
        <v xml:space="preserve">  </v>
      </c>
      <c r="G1120" s="76"/>
      <c r="H1120" s="134"/>
      <c r="I1120" s="134"/>
      <c r="J1120" s="134"/>
      <c r="K1120" s="134"/>
      <c r="L1120" s="76"/>
      <c r="M1120" s="82"/>
      <c r="N1120" s="76" t="s">
        <v>31</v>
      </c>
      <c r="O1120" s="89"/>
      <c r="P1120" s="90" t="str">
        <f>O1119</f>
        <v xml:space="preserve">  </v>
      </c>
    </row>
    <row r="1121" spans="2:16" ht="15.75" hidden="1" x14ac:dyDescent="0.25">
      <c r="B1121" s="60" t="str">
        <f>IFERROR(IF(EOMONTH(B1119,1)&gt;Questionnaire!$I$9,"  ",EOMONTH(B1119,1)),"  ")</f>
        <v xml:space="preserve">  </v>
      </c>
      <c r="C1121" s="61" t="s">
        <v>32</v>
      </c>
      <c r="D1121" s="61"/>
      <c r="E1121" s="84">
        <f>IFERROR(-VLOOKUP(B1121,Calculations!$G$10:$N$448,8,FALSE),0)</f>
        <v>0</v>
      </c>
      <c r="F1121" s="84"/>
      <c r="G1121" s="61"/>
      <c r="H1121" s="61" t="s">
        <v>102</v>
      </c>
      <c r="I1121" s="61"/>
      <c r="J1121" s="84">
        <f>K1123</f>
        <v>0</v>
      </c>
      <c r="K1121" s="84"/>
      <c r="L1121" s="61"/>
      <c r="M1121" s="61" t="s">
        <v>102</v>
      </c>
      <c r="N1121" s="68"/>
      <c r="O1121" s="84">
        <f>J1121</f>
        <v>0</v>
      </c>
      <c r="P1121" s="91"/>
    </row>
    <row r="1122" spans="2:16" ht="15.75" hidden="1" x14ac:dyDescent="0.25">
      <c r="B1122" s="74"/>
      <c r="C1122" s="14" t="s">
        <v>33</v>
      </c>
      <c r="E1122" s="86" t="str">
        <f>IFERROR(VLOOKUP(B1121,Calculations!$G$10:$M$448,7,FALSE),0)</f>
        <v xml:space="preserve">  </v>
      </c>
      <c r="F1122" s="86"/>
      <c r="H1122" s="14" t="s">
        <v>35</v>
      </c>
      <c r="J1122" s="86" t="str">
        <f>K1124</f>
        <v xml:space="preserve">  </v>
      </c>
      <c r="K1122" s="86"/>
      <c r="M1122" s="14" t="s">
        <v>94</v>
      </c>
      <c r="N1122" s="73"/>
      <c r="O1122" s="86" t="str">
        <f>J1122</f>
        <v xml:space="preserve">  </v>
      </c>
      <c r="P1122" s="92"/>
    </row>
    <row r="1123" spans="2:16" ht="15.75" hidden="1" x14ac:dyDescent="0.25">
      <c r="B1123" s="74"/>
      <c r="C1123" s="73"/>
      <c r="D1123" s="14" t="s">
        <v>31</v>
      </c>
      <c r="E1123" s="86"/>
      <c r="F1123" s="86">
        <f>IFERROR(E1121+E1122,0)</f>
        <v>0</v>
      </c>
      <c r="H1123" s="73"/>
      <c r="I1123" s="14" t="s">
        <v>32</v>
      </c>
      <c r="J1123" s="86"/>
      <c r="K1123" s="86">
        <f>E1121</f>
        <v>0</v>
      </c>
      <c r="M1123" s="72"/>
      <c r="N1123" s="14" t="s">
        <v>31</v>
      </c>
      <c r="O1123" s="86"/>
      <c r="P1123" s="92">
        <f>F1123</f>
        <v>0</v>
      </c>
    </row>
    <row r="1124" spans="2:16" ht="15.75" hidden="1" x14ac:dyDescent="0.25">
      <c r="B1124" s="74"/>
      <c r="C1124" s="73"/>
      <c r="E1124" s="86"/>
      <c r="F1124" s="86"/>
      <c r="H1124" s="73"/>
      <c r="I1124" s="14" t="s">
        <v>33</v>
      </c>
      <c r="J1124" s="86"/>
      <c r="K1124" s="86" t="str">
        <f>E1122</f>
        <v xml:space="preserve">  </v>
      </c>
      <c r="M1124" s="72"/>
      <c r="N1124" s="73"/>
      <c r="O1124" s="86"/>
      <c r="P1124" s="92"/>
    </row>
    <row r="1125" spans="2:16" ht="15.75" hidden="1" x14ac:dyDescent="0.25">
      <c r="B1125" s="74"/>
      <c r="C1125" s="73"/>
      <c r="E1125" s="86"/>
      <c r="F1125" s="86"/>
      <c r="H1125" s="73"/>
      <c r="J1125" s="86"/>
      <c r="K1125" s="86"/>
      <c r="M1125" s="72"/>
      <c r="N1125" s="73"/>
      <c r="O1125" s="86"/>
      <c r="P1125" s="92"/>
    </row>
    <row r="1126" spans="2:16" ht="15.75" hidden="1" x14ac:dyDescent="0.25">
      <c r="B1126" s="70" t="str">
        <f>B1121</f>
        <v xml:space="preserve">  </v>
      </c>
      <c r="C1126" s="133" t="s">
        <v>34</v>
      </c>
      <c r="D1126" s="133"/>
      <c r="E1126" s="133"/>
      <c r="F1126" s="133"/>
      <c r="H1126" s="14" t="s">
        <v>103</v>
      </c>
      <c r="J1126" s="86" t="str">
        <f>IFERROR(VLOOKUP(B1126,Calculations!$Z$10:$AB$448,3,FALSE),0)</f>
        <v xml:space="preserve">  </v>
      </c>
      <c r="K1126" s="86"/>
      <c r="M1126" s="14" t="s">
        <v>104</v>
      </c>
      <c r="O1126" s="86" t="str">
        <f>J1126</f>
        <v xml:space="preserve">  </v>
      </c>
      <c r="P1126" s="92"/>
    </row>
    <row r="1127" spans="2:16" ht="15.75" hidden="1" x14ac:dyDescent="0.25">
      <c r="B1127" s="74"/>
      <c r="C1127" s="133"/>
      <c r="D1127" s="133"/>
      <c r="E1127" s="133"/>
      <c r="F1127" s="133"/>
      <c r="H1127" s="77"/>
      <c r="I1127" s="14" t="s">
        <v>91</v>
      </c>
      <c r="J1127" s="86"/>
      <c r="K1127" s="86" t="str">
        <f>J1126</f>
        <v xml:space="preserve">  </v>
      </c>
      <c r="M1127" s="77"/>
      <c r="N1127" s="14" t="s">
        <v>91</v>
      </c>
      <c r="O1127" s="86"/>
      <c r="P1127" s="92" t="str">
        <f>O1126</f>
        <v xml:space="preserve">  </v>
      </c>
    </row>
    <row r="1128" spans="2:16" ht="15.75" hidden="1" x14ac:dyDescent="0.25">
      <c r="B1128" s="74"/>
      <c r="C1128" s="133"/>
      <c r="D1128" s="133"/>
      <c r="E1128" s="133"/>
      <c r="F1128" s="133"/>
      <c r="H1128" s="77"/>
      <c r="J1128" s="86"/>
      <c r="K1128" s="86"/>
      <c r="M1128" s="77"/>
      <c r="O1128" s="86"/>
      <c r="P1128" s="92"/>
    </row>
    <row r="1129" spans="2:16" ht="15.75" hidden="1" x14ac:dyDescent="0.25">
      <c r="B1129" s="74"/>
      <c r="C1129" s="81"/>
      <c r="D1129" s="81"/>
      <c r="E1129" s="81"/>
      <c r="F1129" s="81"/>
      <c r="H1129" s="77"/>
      <c r="J1129" s="86"/>
      <c r="K1129" s="86"/>
      <c r="M1129" s="77"/>
      <c r="O1129" s="86"/>
      <c r="P1129" s="92"/>
    </row>
    <row r="1130" spans="2:16" ht="15.75" hidden="1" x14ac:dyDescent="0.25">
      <c r="B1130" s="70" t="str">
        <f>B1126</f>
        <v xml:space="preserve">  </v>
      </c>
      <c r="C1130" s="14" t="s">
        <v>106</v>
      </c>
      <c r="E1130" s="86" t="str">
        <f>IFERROR(VLOOKUP(B1130,Calculations!$G$10:$W$448,17,FALSE),0)</f>
        <v xml:space="preserve">  </v>
      </c>
      <c r="F1130" s="86"/>
      <c r="H1130" s="133" t="s">
        <v>34</v>
      </c>
      <c r="I1130" s="133"/>
      <c r="J1130" s="133"/>
      <c r="K1130" s="133"/>
      <c r="M1130" s="14" t="s">
        <v>105</v>
      </c>
      <c r="O1130" s="86" t="str">
        <f>E1130</f>
        <v xml:space="preserve">  </v>
      </c>
      <c r="P1130" s="92"/>
    </row>
    <row r="1131" spans="2:16" ht="15.75" hidden="1" x14ac:dyDescent="0.25">
      <c r="B1131" s="75"/>
      <c r="C1131" s="82"/>
      <c r="D1131" s="76" t="s">
        <v>31</v>
      </c>
      <c r="E1131" s="89"/>
      <c r="F1131" s="89" t="str">
        <f>E1130</f>
        <v xml:space="preserve">  </v>
      </c>
      <c r="G1131" s="76"/>
      <c r="H1131" s="134"/>
      <c r="I1131" s="134"/>
      <c r="J1131" s="134"/>
      <c r="K1131" s="134"/>
      <c r="L1131" s="76"/>
      <c r="M1131" s="82"/>
      <c r="N1131" s="76" t="s">
        <v>31</v>
      </c>
      <c r="O1131" s="89"/>
      <c r="P1131" s="90" t="str">
        <f>O1130</f>
        <v xml:space="preserve">  </v>
      </c>
    </row>
    <row r="1132" spans="2:16" ht="15.75" hidden="1" x14ac:dyDescent="0.25">
      <c r="B1132" s="60" t="str">
        <f>IFERROR(IF(EOMONTH(B1130,1)&gt;Questionnaire!$I$9,"  ",EOMONTH(B1130,1)),"  ")</f>
        <v xml:space="preserve">  </v>
      </c>
      <c r="C1132" s="61" t="s">
        <v>32</v>
      </c>
      <c r="D1132" s="61"/>
      <c r="E1132" s="84">
        <f>IFERROR(-VLOOKUP(B1132,Calculations!$G$10:$N$448,8,FALSE),0)</f>
        <v>0</v>
      </c>
      <c r="F1132" s="84"/>
      <c r="G1132" s="61"/>
      <c r="H1132" s="61" t="s">
        <v>102</v>
      </c>
      <c r="I1132" s="61"/>
      <c r="J1132" s="84">
        <f>K1134</f>
        <v>0</v>
      </c>
      <c r="K1132" s="84"/>
      <c r="L1132" s="61"/>
      <c r="M1132" s="61" t="s">
        <v>102</v>
      </c>
      <c r="N1132" s="68"/>
      <c r="O1132" s="84">
        <f>J1132</f>
        <v>0</v>
      </c>
      <c r="P1132" s="91"/>
    </row>
    <row r="1133" spans="2:16" ht="15.75" hidden="1" x14ac:dyDescent="0.25">
      <c r="B1133" s="74"/>
      <c r="C1133" s="14" t="s">
        <v>33</v>
      </c>
      <c r="E1133" s="86" t="str">
        <f>IFERROR(VLOOKUP(B1132,Calculations!$G$10:$M$448,7,FALSE),0)</f>
        <v xml:space="preserve">  </v>
      </c>
      <c r="F1133" s="86"/>
      <c r="H1133" s="14" t="s">
        <v>35</v>
      </c>
      <c r="J1133" s="86" t="str">
        <f>K1135</f>
        <v xml:space="preserve">  </v>
      </c>
      <c r="K1133" s="86"/>
      <c r="M1133" s="14" t="s">
        <v>94</v>
      </c>
      <c r="N1133" s="73"/>
      <c r="O1133" s="86" t="str">
        <f>J1133</f>
        <v xml:space="preserve">  </v>
      </c>
      <c r="P1133" s="92"/>
    </row>
    <row r="1134" spans="2:16" ht="15.75" hidden="1" x14ac:dyDescent="0.25">
      <c r="B1134" s="74"/>
      <c r="C1134" s="73"/>
      <c r="D1134" s="14" t="s">
        <v>31</v>
      </c>
      <c r="E1134" s="86"/>
      <c r="F1134" s="86">
        <f>IFERROR(E1132+E1133,0)</f>
        <v>0</v>
      </c>
      <c r="H1134" s="73"/>
      <c r="I1134" s="14" t="s">
        <v>32</v>
      </c>
      <c r="J1134" s="86"/>
      <c r="K1134" s="86">
        <f>E1132</f>
        <v>0</v>
      </c>
      <c r="M1134" s="72"/>
      <c r="N1134" s="14" t="s">
        <v>31</v>
      </c>
      <c r="O1134" s="86"/>
      <c r="P1134" s="92">
        <f>F1134</f>
        <v>0</v>
      </c>
    </row>
    <row r="1135" spans="2:16" ht="15.75" hidden="1" x14ac:dyDescent="0.25">
      <c r="B1135" s="74"/>
      <c r="C1135" s="73"/>
      <c r="E1135" s="86"/>
      <c r="F1135" s="86"/>
      <c r="H1135" s="73"/>
      <c r="I1135" s="14" t="s">
        <v>33</v>
      </c>
      <c r="J1135" s="86"/>
      <c r="K1135" s="86" t="str">
        <f>E1133</f>
        <v xml:space="preserve">  </v>
      </c>
      <c r="M1135" s="72"/>
      <c r="N1135" s="73"/>
      <c r="O1135" s="86"/>
      <c r="P1135" s="92"/>
    </row>
    <row r="1136" spans="2:16" ht="15.75" hidden="1" x14ac:dyDescent="0.25">
      <c r="B1136" s="74"/>
      <c r="C1136" s="73"/>
      <c r="E1136" s="86"/>
      <c r="F1136" s="86"/>
      <c r="H1136" s="73"/>
      <c r="J1136" s="86"/>
      <c r="K1136" s="86"/>
      <c r="M1136" s="72"/>
      <c r="N1136" s="73"/>
      <c r="O1136" s="86"/>
      <c r="P1136" s="92"/>
    </row>
    <row r="1137" spans="2:16" ht="15.75" hidden="1" x14ac:dyDescent="0.25">
      <c r="B1137" s="70" t="str">
        <f>B1132</f>
        <v xml:space="preserve">  </v>
      </c>
      <c r="C1137" s="133" t="s">
        <v>34</v>
      </c>
      <c r="D1137" s="133"/>
      <c r="E1137" s="133"/>
      <c r="F1137" s="133"/>
      <c r="H1137" s="14" t="s">
        <v>103</v>
      </c>
      <c r="J1137" s="86" t="str">
        <f>IFERROR(VLOOKUP(B1137,Calculations!$Z$10:$AB$448,3,FALSE),0)</f>
        <v xml:space="preserve">  </v>
      </c>
      <c r="K1137" s="86"/>
      <c r="M1137" s="14" t="s">
        <v>104</v>
      </c>
      <c r="O1137" s="86" t="str">
        <f>J1137</f>
        <v xml:space="preserve">  </v>
      </c>
      <c r="P1137" s="92"/>
    </row>
    <row r="1138" spans="2:16" ht="15.75" hidden="1" x14ac:dyDescent="0.25">
      <c r="B1138" s="74"/>
      <c r="C1138" s="133"/>
      <c r="D1138" s="133"/>
      <c r="E1138" s="133"/>
      <c r="F1138" s="133"/>
      <c r="H1138" s="77"/>
      <c r="I1138" s="14" t="s">
        <v>91</v>
      </c>
      <c r="J1138" s="86"/>
      <c r="K1138" s="86" t="str">
        <f>J1137</f>
        <v xml:space="preserve">  </v>
      </c>
      <c r="M1138" s="77"/>
      <c r="N1138" s="14" t="s">
        <v>91</v>
      </c>
      <c r="O1138" s="86"/>
      <c r="P1138" s="92" t="str">
        <f>O1137</f>
        <v xml:space="preserve">  </v>
      </c>
    </row>
    <row r="1139" spans="2:16" ht="15.75" hidden="1" x14ac:dyDescent="0.25">
      <c r="B1139" s="74"/>
      <c r="C1139" s="133"/>
      <c r="D1139" s="133"/>
      <c r="E1139" s="133"/>
      <c r="F1139" s="133"/>
      <c r="H1139" s="77"/>
      <c r="J1139" s="86"/>
      <c r="K1139" s="86"/>
      <c r="M1139" s="77"/>
      <c r="O1139" s="86"/>
      <c r="P1139" s="92"/>
    </row>
    <row r="1140" spans="2:16" ht="15.75" hidden="1" x14ac:dyDescent="0.25">
      <c r="B1140" s="74"/>
      <c r="C1140" s="81"/>
      <c r="D1140" s="81"/>
      <c r="E1140" s="81"/>
      <c r="F1140" s="81"/>
      <c r="H1140" s="77"/>
      <c r="J1140" s="86"/>
      <c r="K1140" s="86"/>
      <c r="M1140" s="77"/>
      <c r="O1140" s="86"/>
      <c r="P1140" s="92"/>
    </row>
    <row r="1141" spans="2:16" ht="15.75" hidden="1" x14ac:dyDescent="0.25">
      <c r="B1141" s="70" t="str">
        <f>B1137</f>
        <v xml:space="preserve">  </v>
      </c>
      <c r="C1141" s="14" t="s">
        <v>106</v>
      </c>
      <c r="E1141" s="86" t="str">
        <f>IFERROR(VLOOKUP(B1141,Calculations!$G$10:$W$448,17,FALSE),0)</f>
        <v xml:space="preserve">  </v>
      </c>
      <c r="F1141" s="86"/>
      <c r="H1141" s="133" t="s">
        <v>34</v>
      </c>
      <c r="I1141" s="133"/>
      <c r="J1141" s="133"/>
      <c r="K1141" s="133"/>
      <c r="M1141" s="14" t="s">
        <v>105</v>
      </c>
      <c r="O1141" s="86" t="str">
        <f>E1141</f>
        <v xml:space="preserve">  </v>
      </c>
      <c r="P1141" s="92"/>
    </row>
    <row r="1142" spans="2:16" ht="15.75" hidden="1" x14ac:dyDescent="0.25">
      <c r="B1142" s="75"/>
      <c r="C1142" s="82"/>
      <c r="D1142" s="76" t="s">
        <v>31</v>
      </c>
      <c r="E1142" s="89"/>
      <c r="F1142" s="89" t="str">
        <f>E1141</f>
        <v xml:space="preserve">  </v>
      </c>
      <c r="G1142" s="76"/>
      <c r="H1142" s="134"/>
      <c r="I1142" s="134"/>
      <c r="J1142" s="134"/>
      <c r="K1142" s="134"/>
      <c r="L1142" s="76"/>
      <c r="M1142" s="82"/>
      <c r="N1142" s="76" t="s">
        <v>31</v>
      </c>
      <c r="O1142" s="89"/>
      <c r="P1142" s="90" t="str">
        <f>O1141</f>
        <v xml:space="preserve">  </v>
      </c>
    </row>
    <row r="1143" spans="2:16" ht="15.75" hidden="1" x14ac:dyDescent="0.25">
      <c r="B1143" s="60" t="str">
        <f>IFERROR(IF(EOMONTH(B1141,1)&gt;Questionnaire!$I$9,"  ",EOMONTH(B1141,1)),"  ")</f>
        <v xml:space="preserve">  </v>
      </c>
      <c r="C1143" s="61" t="s">
        <v>32</v>
      </c>
      <c r="D1143" s="61"/>
      <c r="E1143" s="84">
        <f>IFERROR(-VLOOKUP(B1143,Calculations!$G$10:$N$448,8,FALSE),0)</f>
        <v>0</v>
      </c>
      <c r="F1143" s="84"/>
      <c r="G1143" s="61"/>
      <c r="H1143" s="61" t="s">
        <v>102</v>
      </c>
      <c r="I1143" s="61"/>
      <c r="J1143" s="84">
        <f>K1145</f>
        <v>0</v>
      </c>
      <c r="K1143" s="84"/>
      <c r="L1143" s="61"/>
      <c r="M1143" s="61" t="s">
        <v>102</v>
      </c>
      <c r="N1143" s="68"/>
      <c r="O1143" s="84">
        <f>J1143</f>
        <v>0</v>
      </c>
      <c r="P1143" s="91"/>
    </row>
    <row r="1144" spans="2:16" ht="15.75" hidden="1" x14ac:dyDescent="0.25">
      <c r="B1144" s="74"/>
      <c r="C1144" s="14" t="s">
        <v>33</v>
      </c>
      <c r="E1144" s="86" t="str">
        <f>IFERROR(VLOOKUP(B1143,Calculations!$G$10:$M$448,7,FALSE),0)</f>
        <v xml:space="preserve">  </v>
      </c>
      <c r="F1144" s="86"/>
      <c r="H1144" s="14" t="s">
        <v>35</v>
      </c>
      <c r="J1144" s="86" t="str">
        <f>K1146</f>
        <v xml:space="preserve">  </v>
      </c>
      <c r="K1144" s="86"/>
      <c r="M1144" s="14" t="s">
        <v>94</v>
      </c>
      <c r="N1144" s="73"/>
      <c r="O1144" s="86" t="str">
        <f>J1144</f>
        <v xml:space="preserve">  </v>
      </c>
      <c r="P1144" s="92"/>
    </row>
    <row r="1145" spans="2:16" ht="15.75" hidden="1" x14ac:dyDescent="0.25">
      <c r="B1145" s="74"/>
      <c r="C1145" s="73"/>
      <c r="D1145" s="14" t="s">
        <v>31</v>
      </c>
      <c r="E1145" s="86"/>
      <c r="F1145" s="86">
        <f>IFERROR(E1143+E1144,0)</f>
        <v>0</v>
      </c>
      <c r="H1145" s="73"/>
      <c r="I1145" s="14" t="s">
        <v>32</v>
      </c>
      <c r="J1145" s="86"/>
      <c r="K1145" s="86">
        <f>E1143</f>
        <v>0</v>
      </c>
      <c r="M1145" s="72"/>
      <c r="N1145" s="14" t="s">
        <v>31</v>
      </c>
      <c r="O1145" s="86"/>
      <c r="P1145" s="92">
        <f>F1145</f>
        <v>0</v>
      </c>
    </row>
    <row r="1146" spans="2:16" ht="15.75" hidden="1" x14ac:dyDescent="0.25">
      <c r="B1146" s="74"/>
      <c r="C1146" s="73"/>
      <c r="E1146" s="86"/>
      <c r="F1146" s="86"/>
      <c r="H1146" s="73"/>
      <c r="I1146" s="14" t="s">
        <v>33</v>
      </c>
      <c r="J1146" s="86"/>
      <c r="K1146" s="86" t="str">
        <f>E1144</f>
        <v xml:space="preserve">  </v>
      </c>
      <c r="M1146" s="72"/>
      <c r="N1146" s="73"/>
      <c r="O1146" s="86"/>
      <c r="P1146" s="92"/>
    </row>
    <row r="1147" spans="2:16" ht="15.75" hidden="1" x14ac:dyDescent="0.25">
      <c r="B1147" s="74"/>
      <c r="C1147" s="73"/>
      <c r="E1147" s="86"/>
      <c r="F1147" s="86"/>
      <c r="H1147" s="73"/>
      <c r="J1147" s="86"/>
      <c r="K1147" s="86"/>
      <c r="M1147" s="72"/>
      <c r="N1147" s="73"/>
      <c r="O1147" s="86"/>
      <c r="P1147" s="92"/>
    </row>
    <row r="1148" spans="2:16" ht="15.75" hidden="1" x14ac:dyDescent="0.25">
      <c r="B1148" s="70" t="str">
        <f>B1143</f>
        <v xml:space="preserve">  </v>
      </c>
      <c r="C1148" s="133" t="s">
        <v>34</v>
      </c>
      <c r="D1148" s="133"/>
      <c r="E1148" s="133"/>
      <c r="F1148" s="133"/>
      <c r="H1148" s="14" t="s">
        <v>103</v>
      </c>
      <c r="J1148" s="86" t="str">
        <f>IFERROR(VLOOKUP(B1148,Calculations!$Z$10:$AB$448,3,FALSE),0)</f>
        <v xml:space="preserve">  </v>
      </c>
      <c r="K1148" s="86"/>
      <c r="M1148" s="14" t="s">
        <v>104</v>
      </c>
      <c r="O1148" s="86" t="str">
        <f>J1148</f>
        <v xml:space="preserve">  </v>
      </c>
      <c r="P1148" s="92"/>
    </row>
    <row r="1149" spans="2:16" ht="15.75" hidden="1" x14ac:dyDescent="0.25">
      <c r="B1149" s="74"/>
      <c r="C1149" s="133"/>
      <c r="D1149" s="133"/>
      <c r="E1149" s="133"/>
      <c r="F1149" s="133"/>
      <c r="H1149" s="77"/>
      <c r="I1149" s="14" t="s">
        <v>91</v>
      </c>
      <c r="J1149" s="86"/>
      <c r="K1149" s="86" t="str">
        <f>J1148</f>
        <v xml:space="preserve">  </v>
      </c>
      <c r="M1149" s="77"/>
      <c r="N1149" s="14" t="s">
        <v>91</v>
      </c>
      <c r="O1149" s="86"/>
      <c r="P1149" s="92" t="str">
        <f>O1148</f>
        <v xml:space="preserve">  </v>
      </c>
    </row>
    <row r="1150" spans="2:16" ht="15.75" hidden="1" x14ac:dyDescent="0.25">
      <c r="B1150" s="74"/>
      <c r="C1150" s="133"/>
      <c r="D1150" s="133"/>
      <c r="E1150" s="133"/>
      <c r="F1150" s="133"/>
      <c r="H1150" s="77"/>
      <c r="J1150" s="86"/>
      <c r="K1150" s="86"/>
      <c r="M1150" s="77"/>
      <c r="O1150" s="86"/>
      <c r="P1150" s="92"/>
    </row>
    <row r="1151" spans="2:16" ht="15.75" hidden="1" x14ac:dyDescent="0.25">
      <c r="B1151" s="74"/>
      <c r="C1151" s="81"/>
      <c r="D1151" s="81"/>
      <c r="E1151" s="81"/>
      <c r="F1151" s="81"/>
      <c r="H1151" s="77"/>
      <c r="J1151" s="86"/>
      <c r="K1151" s="86"/>
      <c r="M1151" s="77"/>
      <c r="O1151" s="86"/>
      <c r="P1151" s="92"/>
    </row>
    <row r="1152" spans="2:16" ht="15.75" hidden="1" x14ac:dyDescent="0.25">
      <c r="B1152" s="70" t="str">
        <f>B1148</f>
        <v xml:space="preserve">  </v>
      </c>
      <c r="C1152" s="14" t="s">
        <v>106</v>
      </c>
      <c r="E1152" s="86" t="str">
        <f>IFERROR(VLOOKUP(B1152,Calculations!$G$10:$W$448,17,FALSE),0)</f>
        <v xml:space="preserve">  </v>
      </c>
      <c r="F1152" s="86"/>
      <c r="H1152" s="133" t="s">
        <v>34</v>
      </c>
      <c r="I1152" s="133"/>
      <c r="J1152" s="133"/>
      <c r="K1152" s="133"/>
      <c r="M1152" s="14" t="s">
        <v>105</v>
      </c>
      <c r="O1152" s="86" t="str">
        <f>E1152</f>
        <v xml:space="preserve">  </v>
      </c>
      <c r="P1152" s="92"/>
    </row>
    <row r="1153" spans="2:16" ht="15.75" hidden="1" x14ac:dyDescent="0.25">
      <c r="B1153" s="75"/>
      <c r="C1153" s="82"/>
      <c r="D1153" s="76" t="s">
        <v>31</v>
      </c>
      <c r="E1153" s="89"/>
      <c r="F1153" s="89" t="str">
        <f>E1152</f>
        <v xml:space="preserve">  </v>
      </c>
      <c r="G1153" s="76"/>
      <c r="H1153" s="134"/>
      <c r="I1153" s="134"/>
      <c r="J1153" s="134"/>
      <c r="K1153" s="134"/>
      <c r="L1153" s="76"/>
      <c r="M1153" s="82"/>
      <c r="N1153" s="76" t="s">
        <v>31</v>
      </c>
      <c r="O1153" s="89"/>
      <c r="P1153" s="90" t="str">
        <f>O1152</f>
        <v xml:space="preserve">  </v>
      </c>
    </row>
    <row r="1154" spans="2:16" ht="15.75" hidden="1" x14ac:dyDescent="0.25">
      <c r="B1154" s="60" t="str">
        <f>IFERROR(IF(EOMONTH(B1152,1)&gt;Questionnaire!$I$9,"  ",EOMONTH(B1152,1)),"  ")</f>
        <v xml:space="preserve">  </v>
      </c>
      <c r="C1154" s="61" t="s">
        <v>32</v>
      </c>
      <c r="D1154" s="61"/>
      <c r="E1154" s="84">
        <f>IFERROR(-VLOOKUP(B1154,Calculations!$G$10:$N$448,8,FALSE),0)</f>
        <v>0</v>
      </c>
      <c r="F1154" s="84"/>
      <c r="G1154" s="61"/>
      <c r="H1154" s="61" t="s">
        <v>102</v>
      </c>
      <c r="I1154" s="61"/>
      <c r="J1154" s="84">
        <f>K1156</f>
        <v>0</v>
      </c>
      <c r="K1154" s="84"/>
      <c r="L1154" s="61"/>
      <c r="M1154" s="61" t="s">
        <v>102</v>
      </c>
      <c r="N1154" s="68"/>
      <c r="O1154" s="84">
        <f>J1154</f>
        <v>0</v>
      </c>
      <c r="P1154" s="91"/>
    </row>
    <row r="1155" spans="2:16" ht="15.75" hidden="1" x14ac:dyDescent="0.25">
      <c r="B1155" s="74"/>
      <c r="C1155" s="14" t="s">
        <v>33</v>
      </c>
      <c r="E1155" s="86" t="str">
        <f>IFERROR(VLOOKUP(B1154,Calculations!$G$10:$M$448,7,FALSE),0)</f>
        <v xml:space="preserve">  </v>
      </c>
      <c r="F1155" s="86"/>
      <c r="H1155" s="14" t="s">
        <v>35</v>
      </c>
      <c r="J1155" s="86" t="str">
        <f>K1157</f>
        <v xml:space="preserve">  </v>
      </c>
      <c r="K1155" s="86"/>
      <c r="M1155" s="14" t="s">
        <v>94</v>
      </c>
      <c r="N1155" s="73"/>
      <c r="O1155" s="86" t="str">
        <f>J1155</f>
        <v xml:space="preserve">  </v>
      </c>
      <c r="P1155" s="92"/>
    </row>
    <row r="1156" spans="2:16" ht="15.75" hidden="1" x14ac:dyDescent="0.25">
      <c r="B1156" s="74"/>
      <c r="C1156" s="73"/>
      <c r="D1156" s="14" t="s">
        <v>31</v>
      </c>
      <c r="E1156" s="86"/>
      <c r="F1156" s="86">
        <f>IFERROR(E1154+E1155,0)</f>
        <v>0</v>
      </c>
      <c r="H1156" s="73"/>
      <c r="I1156" s="14" t="s">
        <v>32</v>
      </c>
      <c r="J1156" s="86"/>
      <c r="K1156" s="86">
        <f>E1154</f>
        <v>0</v>
      </c>
      <c r="M1156" s="72"/>
      <c r="N1156" s="14" t="s">
        <v>31</v>
      </c>
      <c r="O1156" s="86"/>
      <c r="P1156" s="92">
        <f>F1156</f>
        <v>0</v>
      </c>
    </row>
    <row r="1157" spans="2:16" ht="15.75" hidden="1" x14ac:dyDescent="0.25">
      <c r="B1157" s="74"/>
      <c r="C1157" s="73"/>
      <c r="E1157" s="86"/>
      <c r="F1157" s="86"/>
      <c r="H1157" s="73"/>
      <c r="I1157" s="14" t="s">
        <v>33</v>
      </c>
      <c r="J1157" s="86"/>
      <c r="K1157" s="86" t="str">
        <f>E1155</f>
        <v xml:space="preserve">  </v>
      </c>
      <c r="M1157" s="72"/>
      <c r="N1157" s="73"/>
      <c r="O1157" s="86"/>
      <c r="P1157" s="92"/>
    </row>
    <row r="1158" spans="2:16" ht="15.75" hidden="1" x14ac:dyDescent="0.25">
      <c r="B1158" s="74"/>
      <c r="C1158" s="73"/>
      <c r="E1158" s="86"/>
      <c r="F1158" s="86"/>
      <c r="H1158" s="73"/>
      <c r="J1158" s="86"/>
      <c r="K1158" s="86"/>
      <c r="M1158" s="72"/>
      <c r="N1158" s="73"/>
      <c r="O1158" s="86"/>
      <c r="P1158" s="92"/>
    </row>
    <row r="1159" spans="2:16" ht="15.75" hidden="1" x14ac:dyDescent="0.25">
      <c r="B1159" s="70" t="str">
        <f>B1154</f>
        <v xml:space="preserve">  </v>
      </c>
      <c r="C1159" s="133" t="s">
        <v>34</v>
      </c>
      <c r="D1159" s="133"/>
      <c r="E1159" s="133"/>
      <c r="F1159" s="133"/>
      <c r="H1159" s="14" t="s">
        <v>103</v>
      </c>
      <c r="J1159" s="86" t="str">
        <f>IFERROR(VLOOKUP(B1159,Calculations!$Z$10:$AB$448,3,FALSE),0)</f>
        <v xml:space="preserve">  </v>
      </c>
      <c r="K1159" s="86"/>
      <c r="M1159" s="14" t="s">
        <v>104</v>
      </c>
      <c r="O1159" s="86" t="str">
        <f>J1159</f>
        <v xml:space="preserve">  </v>
      </c>
      <c r="P1159" s="92"/>
    </row>
    <row r="1160" spans="2:16" ht="15.75" hidden="1" x14ac:dyDescent="0.25">
      <c r="B1160" s="74"/>
      <c r="C1160" s="133"/>
      <c r="D1160" s="133"/>
      <c r="E1160" s="133"/>
      <c r="F1160" s="133"/>
      <c r="H1160" s="77"/>
      <c r="I1160" s="14" t="s">
        <v>91</v>
      </c>
      <c r="J1160" s="86"/>
      <c r="K1160" s="86" t="str">
        <f>J1159</f>
        <v xml:space="preserve">  </v>
      </c>
      <c r="M1160" s="77"/>
      <c r="N1160" s="14" t="s">
        <v>91</v>
      </c>
      <c r="O1160" s="86"/>
      <c r="P1160" s="92" t="str">
        <f>O1159</f>
        <v xml:space="preserve">  </v>
      </c>
    </row>
    <row r="1161" spans="2:16" ht="15.75" hidden="1" x14ac:dyDescent="0.25">
      <c r="B1161" s="74"/>
      <c r="C1161" s="133"/>
      <c r="D1161" s="133"/>
      <c r="E1161" s="133"/>
      <c r="F1161" s="133"/>
      <c r="H1161" s="77"/>
      <c r="J1161" s="86"/>
      <c r="K1161" s="86"/>
      <c r="M1161" s="77"/>
      <c r="O1161" s="86"/>
      <c r="P1161" s="92"/>
    </row>
    <row r="1162" spans="2:16" ht="15.75" hidden="1" x14ac:dyDescent="0.25">
      <c r="B1162" s="74"/>
      <c r="C1162" s="81"/>
      <c r="D1162" s="81"/>
      <c r="E1162" s="81"/>
      <c r="F1162" s="81"/>
      <c r="H1162" s="77"/>
      <c r="J1162" s="86"/>
      <c r="K1162" s="86"/>
      <c r="M1162" s="77"/>
      <c r="O1162" s="86"/>
      <c r="P1162" s="92"/>
    </row>
    <row r="1163" spans="2:16" ht="15.75" hidden="1" x14ac:dyDescent="0.25">
      <c r="B1163" s="70" t="str">
        <f>B1159</f>
        <v xml:space="preserve">  </v>
      </c>
      <c r="C1163" s="14" t="s">
        <v>106</v>
      </c>
      <c r="E1163" s="86" t="str">
        <f>IFERROR(VLOOKUP(B1163,Calculations!$G$10:$W$448,17,FALSE),0)</f>
        <v xml:space="preserve">  </v>
      </c>
      <c r="F1163" s="86"/>
      <c r="H1163" s="133" t="s">
        <v>34</v>
      </c>
      <c r="I1163" s="133"/>
      <c r="J1163" s="133"/>
      <c r="K1163" s="133"/>
      <c r="M1163" s="14" t="s">
        <v>105</v>
      </c>
      <c r="O1163" s="86" t="str">
        <f>E1163</f>
        <v xml:space="preserve">  </v>
      </c>
      <c r="P1163" s="92"/>
    </row>
    <row r="1164" spans="2:16" ht="15.75" hidden="1" x14ac:dyDescent="0.25">
      <c r="B1164" s="75"/>
      <c r="C1164" s="82"/>
      <c r="D1164" s="76" t="s">
        <v>31</v>
      </c>
      <c r="E1164" s="89"/>
      <c r="F1164" s="89" t="str">
        <f>E1163</f>
        <v xml:space="preserve">  </v>
      </c>
      <c r="G1164" s="76"/>
      <c r="H1164" s="134"/>
      <c r="I1164" s="134"/>
      <c r="J1164" s="134"/>
      <c r="K1164" s="134"/>
      <c r="L1164" s="76"/>
      <c r="M1164" s="82"/>
      <c r="N1164" s="76" t="s">
        <v>31</v>
      </c>
      <c r="O1164" s="89"/>
      <c r="P1164" s="90" t="str">
        <f>O1163</f>
        <v xml:space="preserve">  </v>
      </c>
    </row>
    <row r="1165" spans="2:16" ht="15.75" hidden="1" x14ac:dyDescent="0.25">
      <c r="B1165" s="60" t="str">
        <f>IFERROR(IF(EOMONTH(B1163,1)&gt;Questionnaire!$I$9,"  ",EOMONTH(B1163,1)),"  ")</f>
        <v xml:space="preserve">  </v>
      </c>
      <c r="C1165" s="61" t="s">
        <v>32</v>
      </c>
      <c r="D1165" s="61"/>
      <c r="E1165" s="84">
        <f>IFERROR(-VLOOKUP(B1165,Calculations!$G$10:$N$448,8,FALSE),0)</f>
        <v>0</v>
      </c>
      <c r="F1165" s="84"/>
      <c r="G1165" s="61"/>
      <c r="H1165" s="61" t="s">
        <v>102</v>
      </c>
      <c r="I1165" s="61"/>
      <c r="J1165" s="84">
        <f>K1167</f>
        <v>0</v>
      </c>
      <c r="K1165" s="84"/>
      <c r="L1165" s="61"/>
      <c r="M1165" s="61" t="s">
        <v>102</v>
      </c>
      <c r="N1165" s="68"/>
      <c r="O1165" s="84">
        <f>J1165</f>
        <v>0</v>
      </c>
      <c r="P1165" s="91"/>
    </row>
    <row r="1166" spans="2:16" ht="15.75" hidden="1" x14ac:dyDescent="0.25">
      <c r="B1166" s="74"/>
      <c r="C1166" s="14" t="s">
        <v>33</v>
      </c>
      <c r="E1166" s="86" t="str">
        <f>IFERROR(VLOOKUP(B1165,Calculations!$G$10:$M$448,7,FALSE),0)</f>
        <v xml:space="preserve">  </v>
      </c>
      <c r="F1166" s="86"/>
      <c r="H1166" s="14" t="s">
        <v>35</v>
      </c>
      <c r="J1166" s="86" t="str">
        <f>K1168</f>
        <v xml:space="preserve">  </v>
      </c>
      <c r="K1166" s="86"/>
      <c r="M1166" s="14" t="s">
        <v>94</v>
      </c>
      <c r="N1166" s="73"/>
      <c r="O1166" s="86" t="str">
        <f>J1166</f>
        <v xml:space="preserve">  </v>
      </c>
      <c r="P1166" s="92"/>
    </row>
    <row r="1167" spans="2:16" ht="15.75" hidden="1" x14ac:dyDescent="0.25">
      <c r="B1167" s="74"/>
      <c r="C1167" s="73"/>
      <c r="D1167" s="14" t="s">
        <v>31</v>
      </c>
      <c r="E1167" s="86"/>
      <c r="F1167" s="86">
        <f>IFERROR(E1165+E1166,0)</f>
        <v>0</v>
      </c>
      <c r="H1167" s="73"/>
      <c r="I1167" s="14" t="s">
        <v>32</v>
      </c>
      <c r="J1167" s="86"/>
      <c r="K1167" s="86">
        <f>E1165</f>
        <v>0</v>
      </c>
      <c r="M1167" s="72"/>
      <c r="N1167" s="14" t="s">
        <v>31</v>
      </c>
      <c r="O1167" s="86"/>
      <c r="P1167" s="92">
        <f>F1167</f>
        <v>0</v>
      </c>
    </row>
    <row r="1168" spans="2:16" ht="15.75" hidden="1" x14ac:dyDescent="0.25">
      <c r="B1168" s="74"/>
      <c r="C1168" s="73"/>
      <c r="E1168" s="86"/>
      <c r="F1168" s="86"/>
      <c r="H1168" s="73"/>
      <c r="I1168" s="14" t="s">
        <v>33</v>
      </c>
      <c r="J1168" s="86"/>
      <c r="K1168" s="86" t="str">
        <f>E1166</f>
        <v xml:space="preserve">  </v>
      </c>
      <c r="M1168" s="72"/>
      <c r="N1168" s="73"/>
      <c r="O1168" s="86"/>
      <c r="P1168" s="92"/>
    </row>
    <row r="1169" spans="2:16" ht="15.75" hidden="1" x14ac:dyDescent="0.25">
      <c r="B1169" s="74"/>
      <c r="C1169" s="73"/>
      <c r="E1169" s="86"/>
      <c r="F1169" s="86"/>
      <c r="H1169" s="73"/>
      <c r="J1169" s="86"/>
      <c r="K1169" s="86"/>
      <c r="M1169" s="72"/>
      <c r="N1169" s="73"/>
      <c r="O1169" s="86"/>
      <c r="P1169" s="92"/>
    </row>
    <row r="1170" spans="2:16" ht="15.75" hidden="1" x14ac:dyDescent="0.25">
      <c r="B1170" s="70" t="str">
        <f>B1165</f>
        <v xml:space="preserve">  </v>
      </c>
      <c r="C1170" s="133" t="s">
        <v>34</v>
      </c>
      <c r="D1170" s="133"/>
      <c r="E1170" s="133"/>
      <c r="F1170" s="133"/>
      <c r="H1170" s="14" t="s">
        <v>103</v>
      </c>
      <c r="J1170" s="86" t="str">
        <f>IFERROR(VLOOKUP(B1170,Calculations!$Z$10:$AB$448,3,FALSE),0)</f>
        <v xml:space="preserve">  </v>
      </c>
      <c r="K1170" s="86"/>
      <c r="M1170" s="14" t="s">
        <v>104</v>
      </c>
      <c r="O1170" s="86" t="str">
        <f>J1170</f>
        <v xml:space="preserve">  </v>
      </c>
      <c r="P1170" s="92"/>
    </row>
    <row r="1171" spans="2:16" ht="15.75" hidden="1" x14ac:dyDescent="0.25">
      <c r="B1171" s="74"/>
      <c r="C1171" s="133"/>
      <c r="D1171" s="133"/>
      <c r="E1171" s="133"/>
      <c r="F1171" s="133"/>
      <c r="H1171" s="77"/>
      <c r="I1171" s="14" t="s">
        <v>91</v>
      </c>
      <c r="J1171" s="86"/>
      <c r="K1171" s="86" t="str">
        <f>J1170</f>
        <v xml:space="preserve">  </v>
      </c>
      <c r="M1171" s="77"/>
      <c r="N1171" s="14" t="s">
        <v>91</v>
      </c>
      <c r="O1171" s="86"/>
      <c r="P1171" s="92" t="str">
        <f>O1170</f>
        <v xml:space="preserve">  </v>
      </c>
    </row>
    <row r="1172" spans="2:16" ht="15.75" hidden="1" x14ac:dyDescent="0.25">
      <c r="B1172" s="74"/>
      <c r="C1172" s="133"/>
      <c r="D1172" s="133"/>
      <c r="E1172" s="133"/>
      <c r="F1172" s="133"/>
      <c r="H1172" s="77"/>
      <c r="J1172" s="86"/>
      <c r="K1172" s="86"/>
      <c r="M1172" s="77"/>
      <c r="O1172" s="86"/>
      <c r="P1172" s="92"/>
    </row>
    <row r="1173" spans="2:16" ht="15.75" hidden="1" x14ac:dyDescent="0.25">
      <c r="B1173" s="74"/>
      <c r="C1173" s="81"/>
      <c r="D1173" s="81"/>
      <c r="E1173" s="81"/>
      <c r="F1173" s="81"/>
      <c r="H1173" s="77"/>
      <c r="J1173" s="86"/>
      <c r="K1173" s="86"/>
      <c r="M1173" s="77"/>
      <c r="O1173" s="86"/>
      <c r="P1173" s="92"/>
    </row>
    <row r="1174" spans="2:16" ht="15.75" hidden="1" x14ac:dyDescent="0.25">
      <c r="B1174" s="70" t="str">
        <f>B1170</f>
        <v xml:space="preserve">  </v>
      </c>
      <c r="C1174" s="14" t="s">
        <v>106</v>
      </c>
      <c r="E1174" s="86" t="str">
        <f>IFERROR(VLOOKUP(B1174,Calculations!$G$10:$W$448,17,FALSE),0)</f>
        <v xml:space="preserve">  </v>
      </c>
      <c r="F1174" s="86"/>
      <c r="H1174" s="133" t="s">
        <v>34</v>
      </c>
      <c r="I1174" s="133"/>
      <c r="J1174" s="133"/>
      <c r="K1174" s="133"/>
      <c r="M1174" s="14" t="s">
        <v>105</v>
      </c>
      <c r="O1174" s="86" t="str">
        <f>E1174</f>
        <v xml:space="preserve">  </v>
      </c>
      <c r="P1174" s="92"/>
    </row>
    <row r="1175" spans="2:16" ht="15.75" hidden="1" x14ac:dyDescent="0.25">
      <c r="B1175" s="75"/>
      <c r="C1175" s="82"/>
      <c r="D1175" s="76" t="s">
        <v>31</v>
      </c>
      <c r="E1175" s="89"/>
      <c r="F1175" s="89" t="str">
        <f>E1174</f>
        <v xml:space="preserve">  </v>
      </c>
      <c r="G1175" s="76"/>
      <c r="H1175" s="134"/>
      <c r="I1175" s="134"/>
      <c r="J1175" s="134"/>
      <c r="K1175" s="134"/>
      <c r="L1175" s="76"/>
      <c r="M1175" s="82"/>
      <c r="N1175" s="76" t="s">
        <v>31</v>
      </c>
      <c r="O1175" s="89"/>
      <c r="P1175" s="90" t="str">
        <f>O1174</f>
        <v xml:space="preserve">  </v>
      </c>
    </row>
    <row r="1176" spans="2:16" ht="15.75" hidden="1" x14ac:dyDescent="0.25">
      <c r="B1176" s="60" t="str">
        <f>IFERROR(IF(EOMONTH(B1174,1)&gt;Questionnaire!$I$9,"  ",EOMONTH(B1174,1)),"  ")</f>
        <v xml:space="preserve">  </v>
      </c>
      <c r="C1176" s="61" t="s">
        <v>32</v>
      </c>
      <c r="D1176" s="61"/>
      <c r="E1176" s="84">
        <f>IFERROR(-VLOOKUP(B1176,Calculations!$G$10:$N$448,8,FALSE),0)</f>
        <v>0</v>
      </c>
      <c r="F1176" s="84"/>
      <c r="G1176" s="61"/>
      <c r="H1176" s="61" t="s">
        <v>102</v>
      </c>
      <c r="I1176" s="61"/>
      <c r="J1176" s="84">
        <f>K1178</f>
        <v>0</v>
      </c>
      <c r="K1176" s="84"/>
      <c r="L1176" s="61"/>
      <c r="M1176" s="61" t="s">
        <v>102</v>
      </c>
      <c r="N1176" s="68"/>
      <c r="O1176" s="84">
        <f>J1176</f>
        <v>0</v>
      </c>
      <c r="P1176" s="91"/>
    </row>
    <row r="1177" spans="2:16" ht="15.75" hidden="1" x14ac:dyDescent="0.25">
      <c r="B1177" s="74"/>
      <c r="C1177" s="14" t="s">
        <v>33</v>
      </c>
      <c r="E1177" s="86" t="str">
        <f>IFERROR(VLOOKUP(B1176,Calculations!$G$10:$M$448,7,FALSE),0)</f>
        <v xml:space="preserve">  </v>
      </c>
      <c r="F1177" s="86"/>
      <c r="H1177" s="14" t="s">
        <v>35</v>
      </c>
      <c r="J1177" s="86" t="str">
        <f>K1179</f>
        <v xml:space="preserve">  </v>
      </c>
      <c r="K1177" s="86"/>
      <c r="M1177" s="14" t="s">
        <v>94</v>
      </c>
      <c r="N1177" s="73"/>
      <c r="O1177" s="86" t="str">
        <f>J1177</f>
        <v xml:space="preserve">  </v>
      </c>
      <c r="P1177" s="92"/>
    </row>
    <row r="1178" spans="2:16" ht="15.75" hidden="1" x14ac:dyDescent="0.25">
      <c r="B1178" s="74"/>
      <c r="C1178" s="73"/>
      <c r="D1178" s="14" t="s">
        <v>31</v>
      </c>
      <c r="E1178" s="86"/>
      <c r="F1178" s="86">
        <f>IFERROR(E1176+E1177,0)</f>
        <v>0</v>
      </c>
      <c r="H1178" s="73"/>
      <c r="I1178" s="14" t="s">
        <v>32</v>
      </c>
      <c r="J1178" s="86"/>
      <c r="K1178" s="86">
        <f>E1176</f>
        <v>0</v>
      </c>
      <c r="M1178" s="72"/>
      <c r="N1178" s="14" t="s">
        <v>31</v>
      </c>
      <c r="O1178" s="86"/>
      <c r="P1178" s="92">
        <f>F1178</f>
        <v>0</v>
      </c>
    </row>
    <row r="1179" spans="2:16" ht="15.75" hidden="1" x14ac:dyDescent="0.25">
      <c r="B1179" s="74"/>
      <c r="C1179" s="73"/>
      <c r="E1179" s="86"/>
      <c r="F1179" s="86"/>
      <c r="H1179" s="73"/>
      <c r="I1179" s="14" t="s">
        <v>33</v>
      </c>
      <c r="J1179" s="86"/>
      <c r="K1179" s="86" t="str">
        <f>E1177</f>
        <v xml:space="preserve">  </v>
      </c>
      <c r="M1179" s="72"/>
      <c r="N1179" s="73"/>
      <c r="O1179" s="86"/>
      <c r="P1179" s="92"/>
    </row>
    <row r="1180" spans="2:16" ht="15.75" hidden="1" x14ac:dyDescent="0.25">
      <c r="B1180" s="74"/>
      <c r="C1180" s="73"/>
      <c r="E1180" s="86"/>
      <c r="F1180" s="86"/>
      <c r="H1180" s="73"/>
      <c r="J1180" s="86"/>
      <c r="K1180" s="86"/>
      <c r="M1180" s="72"/>
      <c r="N1180" s="73"/>
      <c r="O1180" s="86"/>
      <c r="P1180" s="92"/>
    </row>
    <row r="1181" spans="2:16" ht="15.75" hidden="1" x14ac:dyDescent="0.25">
      <c r="B1181" s="70" t="str">
        <f>B1176</f>
        <v xml:space="preserve">  </v>
      </c>
      <c r="C1181" s="133" t="s">
        <v>34</v>
      </c>
      <c r="D1181" s="133"/>
      <c r="E1181" s="133"/>
      <c r="F1181" s="133"/>
      <c r="H1181" s="14" t="s">
        <v>103</v>
      </c>
      <c r="J1181" s="86" t="str">
        <f>IFERROR(VLOOKUP(B1181,Calculations!$Z$10:$AB$448,3,FALSE),0)</f>
        <v xml:space="preserve">  </v>
      </c>
      <c r="K1181" s="86"/>
      <c r="M1181" s="14" t="s">
        <v>104</v>
      </c>
      <c r="O1181" s="86" t="str">
        <f>J1181</f>
        <v xml:space="preserve">  </v>
      </c>
      <c r="P1181" s="92"/>
    </row>
    <row r="1182" spans="2:16" ht="15.75" hidden="1" x14ac:dyDescent="0.25">
      <c r="B1182" s="74"/>
      <c r="C1182" s="133"/>
      <c r="D1182" s="133"/>
      <c r="E1182" s="133"/>
      <c r="F1182" s="133"/>
      <c r="H1182" s="77"/>
      <c r="I1182" s="14" t="s">
        <v>91</v>
      </c>
      <c r="J1182" s="86"/>
      <c r="K1182" s="86" t="str">
        <f>J1181</f>
        <v xml:space="preserve">  </v>
      </c>
      <c r="M1182" s="77"/>
      <c r="N1182" s="14" t="s">
        <v>91</v>
      </c>
      <c r="O1182" s="86"/>
      <c r="P1182" s="92" t="str">
        <f>O1181</f>
        <v xml:space="preserve">  </v>
      </c>
    </row>
    <row r="1183" spans="2:16" ht="15.75" hidden="1" x14ac:dyDescent="0.25">
      <c r="B1183" s="74"/>
      <c r="C1183" s="133"/>
      <c r="D1183" s="133"/>
      <c r="E1183" s="133"/>
      <c r="F1183" s="133"/>
      <c r="H1183" s="77"/>
      <c r="J1183" s="86"/>
      <c r="K1183" s="86"/>
      <c r="M1183" s="77"/>
      <c r="O1183" s="86"/>
      <c r="P1183" s="92"/>
    </row>
    <row r="1184" spans="2:16" ht="15.75" hidden="1" x14ac:dyDescent="0.25">
      <c r="B1184" s="74"/>
      <c r="C1184" s="81"/>
      <c r="D1184" s="81"/>
      <c r="E1184" s="81"/>
      <c r="F1184" s="81"/>
      <c r="H1184" s="77"/>
      <c r="J1184" s="86"/>
      <c r="K1184" s="86"/>
      <c r="M1184" s="77"/>
      <c r="O1184" s="86"/>
      <c r="P1184" s="92"/>
    </row>
    <row r="1185" spans="2:16" ht="15.75" hidden="1" x14ac:dyDescent="0.25">
      <c r="B1185" s="70" t="str">
        <f>B1181</f>
        <v xml:space="preserve">  </v>
      </c>
      <c r="C1185" s="14" t="s">
        <v>106</v>
      </c>
      <c r="E1185" s="86" t="str">
        <f>IFERROR(VLOOKUP(B1185,Calculations!$G$10:$W$448,17,FALSE),0)</f>
        <v xml:space="preserve">  </v>
      </c>
      <c r="F1185" s="86"/>
      <c r="H1185" s="133" t="s">
        <v>34</v>
      </c>
      <c r="I1185" s="133"/>
      <c r="J1185" s="133"/>
      <c r="K1185" s="133"/>
      <c r="M1185" s="14" t="s">
        <v>105</v>
      </c>
      <c r="O1185" s="86" t="str">
        <f>E1185</f>
        <v xml:space="preserve">  </v>
      </c>
      <c r="P1185" s="92"/>
    </row>
    <row r="1186" spans="2:16" ht="15.75" hidden="1" x14ac:dyDescent="0.25">
      <c r="B1186" s="75"/>
      <c r="C1186" s="82"/>
      <c r="D1186" s="76" t="s">
        <v>31</v>
      </c>
      <c r="E1186" s="89"/>
      <c r="F1186" s="89" t="str">
        <f>E1185</f>
        <v xml:space="preserve">  </v>
      </c>
      <c r="G1186" s="76"/>
      <c r="H1186" s="134"/>
      <c r="I1186" s="134"/>
      <c r="J1186" s="134"/>
      <c r="K1186" s="134"/>
      <c r="L1186" s="76"/>
      <c r="M1186" s="82"/>
      <c r="N1186" s="76" t="s">
        <v>31</v>
      </c>
      <c r="O1186" s="89"/>
      <c r="P1186" s="90" t="str">
        <f>O1185</f>
        <v xml:space="preserve">  </v>
      </c>
    </row>
    <row r="1187" spans="2:16" ht="15.75" hidden="1" x14ac:dyDescent="0.25">
      <c r="B1187" s="60" t="str">
        <f>IFERROR(IF(EOMONTH(B1185,1)&gt;Questionnaire!$I$9,"  ",EOMONTH(B1185,1)),"  ")</f>
        <v xml:space="preserve">  </v>
      </c>
      <c r="C1187" s="61" t="s">
        <v>32</v>
      </c>
      <c r="D1187" s="61"/>
      <c r="E1187" s="84">
        <f>IFERROR(-VLOOKUP(B1196,Calculations!$G$10:$N$448,8,FALSE),0)</f>
        <v>0</v>
      </c>
      <c r="F1187" s="84"/>
      <c r="G1187" s="61"/>
      <c r="H1187" s="61" t="s">
        <v>102</v>
      </c>
      <c r="I1187" s="61"/>
      <c r="J1187" s="84" t="str">
        <f>K1189</f>
        <v xml:space="preserve">  </v>
      </c>
      <c r="K1187" s="84"/>
      <c r="L1187" s="61"/>
      <c r="M1187" s="61" t="s">
        <v>102</v>
      </c>
      <c r="N1187" s="68"/>
      <c r="O1187" s="84">
        <f>J1196</f>
        <v>0</v>
      </c>
      <c r="P1187" s="91"/>
    </row>
    <row r="1188" spans="2:16" ht="15.75" hidden="1" x14ac:dyDescent="0.25">
      <c r="B1188" s="74"/>
      <c r="C1188" s="14" t="s">
        <v>33</v>
      </c>
      <c r="E1188" s="86" t="str">
        <f>IFERROR(VLOOKUP(B1196,Calculations!$G$10:$M$448,7,FALSE),0)</f>
        <v xml:space="preserve">  </v>
      </c>
      <c r="F1188" s="86"/>
      <c r="H1188" s="14" t="s">
        <v>35</v>
      </c>
      <c r="J1188" s="86" t="str">
        <f>K1190</f>
        <v xml:space="preserve">  </v>
      </c>
      <c r="K1188" s="86"/>
      <c r="M1188" s="14" t="s">
        <v>94</v>
      </c>
      <c r="N1188" s="73"/>
      <c r="O1188" s="86" t="str">
        <f>J1188</f>
        <v xml:space="preserve">  </v>
      </c>
      <c r="P1188" s="92"/>
    </row>
    <row r="1189" spans="2:16" ht="15.75" hidden="1" x14ac:dyDescent="0.25">
      <c r="B1189" s="74"/>
      <c r="C1189" s="73"/>
      <c r="D1189" s="14" t="s">
        <v>31</v>
      </c>
      <c r="E1189" s="86"/>
      <c r="F1189" s="86">
        <f>IFERROR(E1196+E1188,0)</f>
        <v>0</v>
      </c>
      <c r="H1189" s="73"/>
      <c r="I1189" s="14" t="s">
        <v>32</v>
      </c>
      <c r="J1189" s="86"/>
      <c r="K1189" s="86" t="str">
        <f>E1196</f>
        <v xml:space="preserve">  </v>
      </c>
      <c r="M1189" s="72"/>
      <c r="N1189" s="14" t="s">
        <v>31</v>
      </c>
      <c r="O1189" s="86"/>
      <c r="P1189" s="92">
        <f>F1189</f>
        <v>0</v>
      </c>
    </row>
    <row r="1190" spans="2:16" ht="15.75" hidden="1" x14ac:dyDescent="0.25">
      <c r="B1190" s="74"/>
      <c r="C1190" s="73"/>
      <c r="E1190" s="86"/>
      <c r="F1190" s="86"/>
      <c r="H1190" s="73"/>
      <c r="I1190" s="14" t="s">
        <v>33</v>
      </c>
      <c r="J1190" s="86"/>
      <c r="K1190" s="86" t="str">
        <f>E1188</f>
        <v xml:space="preserve">  </v>
      </c>
      <c r="M1190" s="72"/>
      <c r="N1190" s="73"/>
      <c r="O1190" s="86"/>
      <c r="P1190" s="92"/>
    </row>
    <row r="1191" spans="2:16" ht="15.75" hidden="1" x14ac:dyDescent="0.25">
      <c r="B1191" s="74"/>
      <c r="C1191" s="73"/>
      <c r="E1191" s="86"/>
      <c r="F1191" s="86"/>
      <c r="H1191" s="73"/>
      <c r="J1191" s="86"/>
      <c r="K1191" s="86"/>
      <c r="M1191" s="72"/>
      <c r="N1191" s="73"/>
      <c r="O1191" s="86"/>
      <c r="P1191" s="92"/>
    </row>
    <row r="1192" spans="2:16" ht="15.75" hidden="1" x14ac:dyDescent="0.25">
      <c r="B1192" s="70" t="str">
        <f>B1187</f>
        <v xml:space="preserve">  </v>
      </c>
      <c r="C1192" s="133" t="s">
        <v>34</v>
      </c>
      <c r="D1192" s="133"/>
      <c r="E1192" s="133"/>
      <c r="F1192" s="133"/>
      <c r="H1192" s="14" t="s">
        <v>103</v>
      </c>
      <c r="J1192" s="86" t="str">
        <f>IFERROR(VLOOKUP(B1192,Calculations!$Z$10:$AB$448,3,FALSE),0)</f>
        <v xml:space="preserve">  </v>
      </c>
      <c r="K1192" s="86"/>
      <c r="M1192" s="14" t="s">
        <v>104</v>
      </c>
      <c r="O1192" s="86" t="str">
        <f>J1192</f>
        <v xml:space="preserve">  </v>
      </c>
      <c r="P1192" s="92"/>
    </row>
    <row r="1193" spans="2:16" ht="15.75" hidden="1" x14ac:dyDescent="0.25">
      <c r="B1193" s="74"/>
      <c r="C1193" s="133"/>
      <c r="D1193" s="133"/>
      <c r="E1193" s="133"/>
      <c r="F1193" s="133"/>
      <c r="H1193" s="77"/>
      <c r="I1193" s="14" t="s">
        <v>91</v>
      </c>
      <c r="J1193" s="86"/>
      <c r="K1193" s="86" t="str">
        <f>J1192</f>
        <v xml:space="preserve">  </v>
      </c>
      <c r="M1193" s="77"/>
      <c r="N1193" s="14" t="s">
        <v>91</v>
      </c>
      <c r="O1193" s="86"/>
      <c r="P1193" s="92" t="str">
        <f>O1192</f>
        <v xml:space="preserve">  </v>
      </c>
    </row>
    <row r="1194" spans="2:16" ht="15.75" hidden="1" x14ac:dyDescent="0.25">
      <c r="B1194" s="74"/>
      <c r="C1194" s="133"/>
      <c r="D1194" s="133"/>
      <c r="E1194" s="133"/>
      <c r="F1194" s="133"/>
      <c r="H1194" s="77"/>
      <c r="J1194" s="86"/>
      <c r="K1194" s="86"/>
      <c r="M1194" s="77"/>
      <c r="O1194" s="86"/>
      <c r="P1194" s="92"/>
    </row>
    <row r="1195" spans="2:16" ht="15.75" hidden="1" x14ac:dyDescent="0.25">
      <c r="B1195" s="74"/>
      <c r="C1195" s="81"/>
      <c r="D1195" s="81"/>
      <c r="E1195" s="81"/>
      <c r="F1195" s="81"/>
      <c r="H1195" s="77"/>
      <c r="J1195" s="86"/>
      <c r="K1195" s="86"/>
      <c r="M1195" s="77"/>
      <c r="O1195" s="86"/>
      <c r="P1195" s="92"/>
    </row>
    <row r="1196" spans="2:16" ht="15.75" hidden="1" x14ac:dyDescent="0.25">
      <c r="B1196" s="70" t="str">
        <f>B1192</f>
        <v xml:space="preserve">  </v>
      </c>
      <c r="C1196" s="14" t="s">
        <v>106</v>
      </c>
      <c r="E1196" s="86" t="str">
        <f>IFERROR(VLOOKUP(B1196,Calculations!$G$10:$W$448,17,FALSE),0)</f>
        <v xml:space="preserve">  </v>
      </c>
      <c r="F1196" s="86"/>
      <c r="H1196" s="133" t="s">
        <v>34</v>
      </c>
      <c r="I1196" s="133"/>
      <c r="J1196" s="133"/>
      <c r="K1196" s="133"/>
      <c r="M1196" s="14" t="s">
        <v>105</v>
      </c>
      <c r="O1196" s="86" t="str">
        <f>E1196</f>
        <v xml:space="preserve">  </v>
      </c>
      <c r="P1196" s="92"/>
    </row>
    <row r="1197" spans="2:16" ht="15.75" hidden="1" x14ac:dyDescent="0.25">
      <c r="B1197" s="75"/>
      <c r="C1197" s="82"/>
      <c r="D1197" s="76" t="s">
        <v>31</v>
      </c>
      <c r="E1197" s="89"/>
      <c r="F1197" s="89" t="str">
        <f>E1196</f>
        <v xml:space="preserve">  </v>
      </c>
      <c r="G1197" s="76"/>
      <c r="H1197" s="134"/>
      <c r="I1197" s="134"/>
      <c r="J1197" s="134"/>
      <c r="K1197" s="134"/>
      <c r="L1197" s="76"/>
      <c r="M1197" s="82"/>
      <c r="N1197" s="76" t="s">
        <v>31</v>
      </c>
      <c r="O1197" s="89"/>
      <c r="P1197" s="90" t="str">
        <f>O1196</f>
        <v xml:space="preserve">  </v>
      </c>
    </row>
    <row r="1198" spans="2:16" ht="15.75" hidden="1" x14ac:dyDescent="0.25">
      <c r="B1198" s="60" t="str">
        <f>IFERROR(IF(EOMONTH(B1196,1)&gt;Questionnaire!$I$9,"  ",EOMONTH(B1196,1)),"  ")</f>
        <v xml:space="preserve">  </v>
      </c>
      <c r="C1198" s="61" t="s">
        <v>32</v>
      </c>
      <c r="D1198" s="61"/>
      <c r="E1198" s="84">
        <f>IFERROR(-VLOOKUP(B1198,Calculations!$G$10:$N$448,8,FALSE),0)</f>
        <v>0</v>
      </c>
      <c r="F1198" s="84"/>
      <c r="G1198" s="61"/>
      <c r="H1198" s="61" t="s">
        <v>102</v>
      </c>
      <c r="I1198" s="61"/>
      <c r="J1198" s="84">
        <f>K1200</f>
        <v>0</v>
      </c>
      <c r="K1198" s="84"/>
      <c r="L1198" s="61"/>
      <c r="M1198" s="61" t="s">
        <v>102</v>
      </c>
      <c r="N1198" s="68"/>
      <c r="O1198" s="84">
        <f>J1198</f>
        <v>0</v>
      </c>
      <c r="P1198" s="91"/>
    </row>
    <row r="1199" spans="2:16" ht="15.75" hidden="1" x14ac:dyDescent="0.25">
      <c r="B1199" s="74"/>
      <c r="C1199" s="14" t="s">
        <v>33</v>
      </c>
      <c r="E1199" s="86" t="str">
        <f>IFERROR(VLOOKUP(B1198,Calculations!$G$10:$M$448,7,FALSE),0)</f>
        <v xml:space="preserve">  </v>
      </c>
      <c r="F1199" s="86"/>
      <c r="H1199" s="14" t="s">
        <v>35</v>
      </c>
      <c r="J1199" s="86" t="str">
        <f>K1201</f>
        <v xml:space="preserve">  </v>
      </c>
      <c r="K1199" s="86"/>
      <c r="M1199" s="14" t="s">
        <v>94</v>
      </c>
      <c r="N1199" s="73"/>
      <c r="O1199" s="86" t="str">
        <f>J1199</f>
        <v xml:space="preserve">  </v>
      </c>
      <c r="P1199" s="92"/>
    </row>
    <row r="1200" spans="2:16" ht="15.75" hidden="1" x14ac:dyDescent="0.25">
      <c r="B1200" s="74"/>
      <c r="C1200" s="73"/>
      <c r="D1200" s="14" t="s">
        <v>31</v>
      </c>
      <c r="E1200" s="86"/>
      <c r="F1200" s="86">
        <f>IFERROR(E1198+E1199,0)</f>
        <v>0</v>
      </c>
      <c r="H1200" s="73"/>
      <c r="I1200" s="14" t="s">
        <v>32</v>
      </c>
      <c r="J1200" s="86"/>
      <c r="K1200" s="86">
        <f>E1198</f>
        <v>0</v>
      </c>
      <c r="M1200" s="72"/>
      <c r="N1200" s="14" t="s">
        <v>31</v>
      </c>
      <c r="O1200" s="86"/>
      <c r="P1200" s="92">
        <f>F1200</f>
        <v>0</v>
      </c>
    </row>
    <row r="1201" spans="2:16" ht="15.75" hidden="1" x14ac:dyDescent="0.25">
      <c r="B1201" s="74"/>
      <c r="C1201" s="73"/>
      <c r="E1201" s="86"/>
      <c r="F1201" s="86"/>
      <c r="H1201" s="73"/>
      <c r="I1201" s="14" t="s">
        <v>33</v>
      </c>
      <c r="J1201" s="86"/>
      <c r="K1201" s="86" t="str">
        <f>E1199</f>
        <v xml:space="preserve">  </v>
      </c>
      <c r="M1201" s="72"/>
      <c r="N1201" s="73"/>
      <c r="O1201" s="86"/>
      <c r="P1201" s="92"/>
    </row>
    <row r="1202" spans="2:16" ht="15.75" hidden="1" x14ac:dyDescent="0.25">
      <c r="B1202" s="74"/>
      <c r="C1202" s="73"/>
      <c r="E1202" s="86"/>
      <c r="F1202" s="86"/>
      <c r="H1202" s="73"/>
      <c r="J1202" s="86"/>
      <c r="K1202" s="86"/>
      <c r="M1202" s="72"/>
      <c r="N1202" s="73"/>
      <c r="O1202" s="86"/>
      <c r="P1202" s="92"/>
    </row>
    <row r="1203" spans="2:16" ht="15.75" hidden="1" x14ac:dyDescent="0.25">
      <c r="B1203" s="70" t="str">
        <f>B1198</f>
        <v xml:space="preserve">  </v>
      </c>
      <c r="C1203" s="133" t="s">
        <v>34</v>
      </c>
      <c r="D1203" s="133"/>
      <c r="E1203" s="133"/>
      <c r="F1203" s="133"/>
      <c r="H1203" s="14" t="s">
        <v>103</v>
      </c>
      <c r="J1203" s="86" t="str">
        <f>IFERROR(VLOOKUP(B1203,Calculations!$Z$10:$AB$448,3,FALSE),0)</f>
        <v xml:space="preserve">  </v>
      </c>
      <c r="K1203" s="86"/>
      <c r="M1203" s="14" t="s">
        <v>104</v>
      </c>
      <c r="O1203" s="86" t="str">
        <f>J1203</f>
        <v xml:space="preserve">  </v>
      </c>
      <c r="P1203" s="92"/>
    </row>
    <row r="1204" spans="2:16" ht="15.75" hidden="1" x14ac:dyDescent="0.25">
      <c r="B1204" s="74"/>
      <c r="C1204" s="133"/>
      <c r="D1204" s="133"/>
      <c r="E1204" s="133"/>
      <c r="F1204" s="133"/>
      <c r="H1204" s="77"/>
      <c r="I1204" s="14" t="s">
        <v>91</v>
      </c>
      <c r="J1204" s="86"/>
      <c r="K1204" s="86" t="str">
        <f>J1203</f>
        <v xml:space="preserve">  </v>
      </c>
      <c r="M1204" s="77"/>
      <c r="N1204" s="14" t="s">
        <v>91</v>
      </c>
      <c r="O1204" s="86"/>
      <c r="P1204" s="92" t="str">
        <f>O1203</f>
        <v xml:space="preserve">  </v>
      </c>
    </row>
    <row r="1205" spans="2:16" ht="15.75" hidden="1" x14ac:dyDescent="0.25">
      <c r="B1205" s="74"/>
      <c r="C1205" s="133"/>
      <c r="D1205" s="133"/>
      <c r="E1205" s="133"/>
      <c r="F1205" s="133"/>
      <c r="H1205" s="77"/>
      <c r="J1205" s="86"/>
      <c r="K1205" s="86"/>
      <c r="M1205" s="77"/>
      <c r="O1205" s="86"/>
      <c r="P1205" s="92"/>
    </row>
    <row r="1206" spans="2:16" ht="15.75" hidden="1" x14ac:dyDescent="0.25">
      <c r="B1206" s="74"/>
      <c r="C1206" s="81"/>
      <c r="D1206" s="81"/>
      <c r="E1206" s="81"/>
      <c r="F1206" s="81"/>
      <c r="H1206" s="77"/>
      <c r="J1206" s="86"/>
      <c r="K1206" s="86"/>
      <c r="M1206" s="77"/>
      <c r="O1206" s="86"/>
      <c r="P1206" s="92"/>
    </row>
    <row r="1207" spans="2:16" ht="15.75" hidden="1" x14ac:dyDescent="0.25">
      <c r="B1207" s="70" t="str">
        <f>B1203</f>
        <v xml:space="preserve">  </v>
      </c>
      <c r="C1207" s="14" t="s">
        <v>106</v>
      </c>
      <c r="E1207" s="86" t="str">
        <f>IFERROR(VLOOKUP(B1207,Calculations!$G$10:$W$448,17,FALSE),0)</f>
        <v xml:space="preserve">  </v>
      </c>
      <c r="F1207" s="86"/>
      <c r="H1207" s="133" t="s">
        <v>34</v>
      </c>
      <c r="I1207" s="133"/>
      <c r="J1207" s="133"/>
      <c r="K1207" s="133"/>
      <c r="M1207" s="14" t="s">
        <v>105</v>
      </c>
      <c r="O1207" s="86" t="str">
        <f>E1207</f>
        <v xml:space="preserve">  </v>
      </c>
      <c r="P1207" s="92"/>
    </row>
    <row r="1208" spans="2:16" ht="15.75" hidden="1" x14ac:dyDescent="0.25">
      <c r="B1208" s="75"/>
      <c r="C1208" s="82"/>
      <c r="D1208" s="76" t="s">
        <v>31</v>
      </c>
      <c r="E1208" s="89"/>
      <c r="F1208" s="89" t="str">
        <f>E1207</f>
        <v xml:space="preserve">  </v>
      </c>
      <c r="G1208" s="76"/>
      <c r="H1208" s="134"/>
      <c r="I1208" s="134"/>
      <c r="J1208" s="134"/>
      <c r="K1208" s="134"/>
      <c r="L1208" s="76"/>
      <c r="M1208" s="82"/>
      <c r="N1208" s="76" t="s">
        <v>31</v>
      </c>
      <c r="O1208" s="89"/>
      <c r="P1208" s="90" t="str">
        <f>O1207</f>
        <v xml:space="preserve">  </v>
      </c>
    </row>
    <row r="1209" spans="2:16" ht="15.75" hidden="1" x14ac:dyDescent="0.25">
      <c r="B1209" s="60" t="str">
        <f>IFERROR(IF(EOMONTH(B1207,1)&gt;Questionnaire!$I$9,"  ",EOMONTH(B1207,1)),"  ")</f>
        <v xml:space="preserve">  </v>
      </c>
      <c r="C1209" s="61" t="s">
        <v>32</v>
      </c>
      <c r="D1209" s="61"/>
      <c r="E1209" s="84">
        <f>IFERROR(-VLOOKUP(B1209,Calculations!$G$10:$N$448,8,FALSE),0)</f>
        <v>0</v>
      </c>
      <c r="F1209" s="84"/>
      <c r="G1209" s="61"/>
      <c r="H1209" s="61" t="s">
        <v>102</v>
      </c>
      <c r="I1209" s="61"/>
      <c r="J1209" s="84">
        <f>K1211</f>
        <v>0</v>
      </c>
      <c r="K1209" s="84"/>
      <c r="L1209" s="61"/>
      <c r="M1209" s="61" t="s">
        <v>102</v>
      </c>
      <c r="N1209" s="68"/>
      <c r="O1209" s="84">
        <f>J1209</f>
        <v>0</v>
      </c>
      <c r="P1209" s="91"/>
    </row>
    <row r="1210" spans="2:16" ht="15.75" hidden="1" x14ac:dyDescent="0.25">
      <c r="B1210" s="74"/>
      <c r="C1210" s="14" t="s">
        <v>33</v>
      </c>
      <c r="E1210" s="86" t="str">
        <f>IFERROR(VLOOKUP(B1209,Calculations!$G$10:$M$448,7,FALSE),0)</f>
        <v xml:space="preserve">  </v>
      </c>
      <c r="F1210" s="86"/>
      <c r="H1210" s="14" t="s">
        <v>35</v>
      </c>
      <c r="J1210" s="86" t="str">
        <f>K1212</f>
        <v xml:space="preserve">  </v>
      </c>
      <c r="K1210" s="86"/>
      <c r="M1210" s="14" t="s">
        <v>94</v>
      </c>
      <c r="N1210" s="73"/>
      <c r="O1210" s="86" t="str">
        <f>J1210</f>
        <v xml:space="preserve">  </v>
      </c>
      <c r="P1210" s="92"/>
    </row>
    <row r="1211" spans="2:16" ht="15.75" hidden="1" x14ac:dyDescent="0.25">
      <c r="B1211" s="74"/>
      <c r="C1211" s="73"/>
      <c r="D1211" s="14" t="s">
        <v>31</v>
      </c>
      <c r="E1211" s="86"/>
      <c r="F1211" s="86">
        <f>IFERROR(E1209+E1210,0)</f>
        <v>0</v>
      </c>
      <c r="H1211" s="73"/>
      <c r="I1211" s="14" t="s">
        <v>32</v>
      </c>
      <c r="J1211" s="86"/>
      <c r="K1211" s="86">
        <f>E1209</f>
        <v>0</v>
      </c>
      <c r="M1211" s="72"/>
      <c r="N1211" s="14" t="s">
        <v>31</v>
      </c>
      <c r="O1211" s="86"/>
      <c r="P1211" s="92">
        <f>F1211</f>
        <v>0</v>
      </c>
    </row>
    <row r="1212" spans="2:16" ht="15.75" hidden="1" x14ac:dyDescent="0.25">
      <c r="B1212" s="74"/>
      <c r="C1212" s="73"/>
      <c r="E1212" s="86"/>
      <c r="F1212" s="86"/>
      <c r="H1212" s="73"/>
      <c r="I1212" s="14" t="s">
        <v>33</v>
      </c>
      <c r="J1212" s="86"/>
      <c r="K1212" s="86" t="str">
        <f>E1210</f>
        <v xml:space="preserve">  </v>
      </c>
      <c r="M1212" s="72"/>
      <c r="N1212" s="73"/>
      <c r="O1212" s="86"/>
      <c r="P1212" s="92"/>
    </row>
    <row r="1213" spans="2:16" ht="15.75" hidden="1" x14ac:dyDescent="0.25">
      <c r="B1213" s="74"/>
      <c r="C1213" s="73"/>
      <c r="E1213" s="86"/>
      <c r="F1213" s="86"/>
      <c r="H1213" s="73"/>
      <c r="J1213" s="86"/>
      <c r="K1213" s="86"/>
      <c r="M1213" s="72"/>
      <c r="N1213" s="73"/>
      <c r="O1213" s="86"/>
      <c r="P1213" s="92"/>
    </row>
    <row r="1214" spans="2:16" ht="15.75" hidden="1" x14ac:dyDescent="0.25">
      <c r="B1214" s="70" t="str">
        <f>B1209</f>
        <v xml:space="preserve">  </v>
      </c>
      <c r="C1214" s="133" t="s">
        <v>34</v>
      </c>
      <c r="D1214" s="133"/>
      <c r="E1214" s="133"/>
      <c r="F1214" s="133"/>
      <c r="H1214" s="14" t="s">
        <v>103</v>
      </c>
      <c r="J1214" s="86" t="str">
        <f>IFERROR(VLOOKUP(B1214,Calculations!$Z$10:$AB$448,3,FALSE),0)</f>
        <v xml:space="preserve">  </v>
      </c>
      <c r="K1214" s="86"/>
      <c r="M1214" s="14" t="s">
        <v>104</v>
      </c>
      <c r="O1214" s="86" t="str">
        <f>J1214</f>
        <v xml:space="preserve">  </v>
      </c>
      <c r="P1214" s="92"/>
    </row>
    <row r="1215" spans="2:16" ht="15.75" hidden="1" x14ac:dyDescent="0.25">
      <c r="B1215" s="74"/>
      <c r="C1215" s="133"/>
      <c r="D1215" s="133"/>
      <c r="E1215" s="133"/>
      <c r="F1215" s="133"/>
      <c r="H1215" s="77"/>
      <c r="I1215" s="14" t="s">
        <v>91</v>
      </c>
      <c r="J1215" s="86"/>
      <c r="K1215" s="86" t="str">
        <f>J1214</f>
        <v xml:space="preserve">  </v>
      </c>
      <c r="M1215" s="77"/>
      <c r="N1215" s="14" t="s">
        <v>91</v>
      </c>
      <c r="O1215" s="86"/>
      <c r="P1215" s="92" t="str">
        <f>O1214</f>
        <v xml:space="preserve">  </v>
      </c>
    </row>
    <row r="1216" spans="2:16" ht="15.75" hidden="1" x14ac:dyDescent="0.25">
      <c r="B1216" s="74"/>
      <c r="C1216" s="133"/>
      <c r="D1216" s="133"/>
      <c r="E1216" s="133"/>
      <c r="F1216" s="133"/>
      <c r="H1216" s="77"/>
      <c r="J1216" s="86"/>
      <c r="K1216" s="86"/>
      <c r="M1216" s="77"/>
      <c r="O1216" s="86"/>
      <c r="P1216" s="92"/>
    </row>
    <row r="1217" spans="2:16" ht="15.75" hidden="1" x14ac:dyDescent="0.25">
      <c r="B1217" s="74"/>
      <c r="C1217" s="81"/>
      <c r="D1217" s="81"/>
      <c r="E1217" s="81"/>
      <c r="F1217" s="81"/>
      <c r="H1217" s="77"/>
      <c r="J1217" s="86"/>
      <c r="K1217" s="86"/>
      <c r="M1217" s="77"/>
      <c r="O1217" s="86"/>
      <c r="P1217" s="92"/>
    </row>
    <row r="1218" spans="2:16" ht="15.75" hidden="1" x14ac:dyDescent="0.25">
      <c r="B1218" s="70" t="str">
        <f>B1214</f>
        <v xml:space="preserve">  </v>
      </c>
      <c r="C1218" s="14" t="s">
        <v>106</v>
      </c>
      <c r="E1218" s="86" t="str">
        <f>IFERROR(VLOOKUP(B1218,Calculations!$G$10:$W$448,17,FALSE),0)</f>
        <v xml:space="preserve">  </v>
      </c>
      <c r="F1218" s="86"/>
      <c r="H1218" s="133" t="s">
        <v>34</v>
      </c>
      <c r="I1218" s="133"/>
      <c r="J1218" s="133"/>
      <c r="K1218" s="133"/>
      <c r="M1218" s="14" t="s">
        <v>105</v>
      </c>
      <c r="O1218" s="86" t="str">
        <f>E1218</f>
        <v xml:space="preserve">  </v>
      </c>
      <c r="P1218" s="92"/>
    </row>
    <row r="1219" spans="2:16" ht="15.75" hidden="1" x14ac:dyDescent="0.25">
      <c r="B1219" s="75"/>
      <c r="C1219" s="82"/>
      <c r="D1219" s="76" t="s">
        <v>31</v>
      </c>
      <c r="E1219" s="89"/>
      <c r="F1219" s="89" t="str">
        <f>E1218</f>
        <v xml:space="preserve">  </v>
      </c>
      <c r="G1219" s="76"/>
      <c r="H1219" s="134"/>
      <c r="I1219" s="134"/>
      <c r="J1219" s="134"/>
      <c r="K1219" s="134"/>
      <c r="L1219" s="76"/>
      <c r="M1219" s="82"/>
      <c r="N1219" s="76" t="s">
        <v>31</v>
      </c>
      <c r="O1219" s="89"/>
      <c r="P1219" s="90" t="str">
        <f>O1218</f>
        <v xml:space="preserve">  </v>
      </c>
    </row>
    <row r="1220" spans="2:16" ht="15.75" hidden="1" x14ac:dyDescent="0.25">
      <c r="B1220" s="60" t="str">
        <f>IFERROR(IF(EOMONTH(B1218,1)&gt;Questionnaire!$I$9,"  ",EOMONTH(B1218,1)),"  ")</f>
        <v xml:space="preserve">  </v>
      </c>
      <c r="C1220" s="61" t="s">
        <v>32</v>
      </c>
      <c r="D1220" s="61"/>
      <c r="E1220" s="84">
        <f>IFERROR(-VLOOKUP(B1220,Calculations!$G$10:$N$448,8,FALSE),0)</f>
        <v>0</v>
      </c>
      <c r="F1220" s="84"/>
      <c r="G1220" s="61"/>
      <c r="H1220" s="61" t="s">
        <v>102</v>
      </c>
      <c r="I1220" s="61"/>
      <c r="J1220" s="84">
        <f>K1222</f>
        <v>0</v>
      </c>
      <c r="K1220" s="84"/>
      <c r="L1220" s="61"/>
      <c r="M1220" s="61" t="s">
        <v>102</v>
      </c>
      <c r="N1220" s="68"/>
      <c r="O1220" s="84">
        <f>J1220</f>
        <v>0</v>
      </c>
      <c r="P1220" s="91"/>
    </row>
    <row r="1221" spans="2:16" ht="15.75" hidden="1" x14ac:dyDescent="0.25">
      <c r="B1221" s="74"/>
      <c r="C1221" s="14" t="s">
        <v>33</v>
      </c>
      <c r="E1221" s="86" t="str">
        <f>IFERROR(VLOOKUP(B1220,Calculations!$G$10:$M$448,7,FALSE),0)</f>
        <v xml:space="preserve">  </v>
      </c>
      <c r="F1221" s="86"/>
      <c r="H1221" s="14" t="s">
        <v>35</v>
      </c>
      <c r="J1221" s="86" t="str">
        <f>K1223</f>
        <v xml:space="preserve">  </v>
      </c>
      <c r="K1221" s="86"/>
      <c r="M1221" s="14" t="s">
        <v>94</v>
      </c>
      <c r="N1221" s="73"/>
      <c r="O1221" s="86" t="str">
        <f>J1221</f>
        <v xml:space="preserve">  </v>
      </c>
      <c r="P1221" s="92"/>
    </row>
    <row r="1222" spans="2:16" ht="15.75" hidden="1" x14ac:dyDescent="0.25">
      <c r="B1222" s="74"/>
      <c r="C1222" s="73"/>
      <c r="D1222" s="14" t="s">
        <v>31</v>
      </c>
      <c r="E1222" s="86"/>
      <c r="F1222" s="86">
        <f>IFERROR(E1220+E1221,0)</f>
        <v>0</v>
      </c>
      <c r="H1222" s="73"/>
      <c r="I1222" s="14" t="s">
        <v>32</v>
      </c>
      <c r="J1222" s="86"/>
      <c r="K1222" s="86">
        <f>E1220</f>
        <v>0</v>
      </c>
      <c r="M1222" s="72"/>
      <c r="N1222" s="14" t="s">
        <v>31</v>
      </c>
      <c r="O1222" s="86"/>
      <c r="P1222" s="92">
        <f>F1222</f>
        <v>0</v>
      </c>
    </row>
    <row r="1223" spans="2:16" ht="15.75" hidden="1" x14ac:dyDescent="0.25">
      <c r="B1223" s="74"/>
      <c r="C1223" s="73"/>
      <c r="E1223" s="86"/>
      <c r="F1223" s="86"/>
      <c r="H1223" s="73"/>
      <c r="I1223" s="14" t="s">
        <v>33</v>
      </c>
      <c r="J1223" s="86"/>
      <c r="K1223" s="86" t="str">
        <f>E1221</f>
        <v xml:space="preserve">  </v>
      </c>
      <c r="M1223" s="72"/>
      <c r="N1223" s="73"/>
      <c r="O1223" s="86"/>
      <c r="P1223" s="92"/>
    </row>
    <row r="1224" spans="2:16" ht="15.75" hidden="1" x14ac:dyDescent="0.25">
      <c r="B1224" s="74"/>
      <c r="C1224" s="73"/>
      <c r="E1224" s="86"/>
      <c r="F1224" s="86"/>
      <c r="H1224" s="73"/>
      <c r="J1224" s="86"/>
      <c r="K1224" s="86"/>
      <c r="M1224" s="72"/>
      <c r="N1224" s="73"/>
      <c r="O1224" s="86"/>
      <c r="P1224" s="92"/>
    </row>
    <row r="1225" spans="2:16" ht="15.75" hidden="1" x14ac:dyDescent="0.25">
      <c r="B1225" s="70" t="str">
        <f>B1220</f>
        <v xml:space="preserve">  </v>
      </c>
      <c r="C1225" s="133" t="s">
        <v>34</v>
      </c>
      <c r="D1225" s="133"/>
      <c r="E1225" s="133"/>
      <c r="F1225" s="133"/>
      <c r="H1225" s="14" t="s">
        <v>103</v>
      </c>
      <c r="J1225" s="86" t="str">
        <f>IFERROR(VLOOKUP(B1225,Calculations!$Z$10:$AB$448,3,FALSE),0)</f>
        <v xml:space="preserve">  </v>
      </c>
      <c r="K1225" s="86"/>
      <c r="M1225" s="14" t="s">
        <v>104</v>
      </c>
      <c r="O1225" s="86" t="str">
        <f>J1225</f>
        <v xml:space="preserve">  </v>
      </c>
      <c r="P1225" s="92"/>
    </row>
    <row r="1226" spans="2:16" ht="15.75" hidden="1" x14ac:dyDescent="0.25">
      <c r="B1226" s="74"/>
      <c r="C1226" s="133"/>
      <c r="D1226" s="133"/>
      <c r="E1226" s="133"/>
      <c r="F1226" s="133"/>
      <c r="H1226" s="77"/>
      <c r="I1226" s="14" t="s">
        <v>91</v>
      </c>
      <c r="J1226" s="86"/>
      <c r="K1226" s="86" t="str">
        <f>J1225</f>
        <v xml:space="preserve">  </v>
      </c>
      <c r="M1226" s="77"/>
      <c r="N1226" s="14" t="s">
        <v>91</v>
      </c>
      <c r="O1226" s="86"/>
      <c r="P1226" s="92" t="str">
        <f>O1225</f>
        <v xml:space="preserve">  </v>
      </c>
    </row>
    <row r="1227" spans="2:16" ht="15.75" hidden="1" x14ac:dyDescent="0.25">
      <c r="B1227" s="74"/>
      <c r="C1227" s="133"/>
      <c r="D1227" s="133"/>
      <c r="E1227" s="133"/>
      <c r="F1227" s="133"/>
      <c r="H1227" s="77"/>
      <c r="J1227" s="86"/>
      <c r="K1227" s="86"/>
      <c r="M1227" s="77"/>
      <c r="O1227" s="86"/>
      <c r="P1227" s="92"/>
    </row>
    <row r="1228" spans="2:16" ht="15.75" hidden="1" x14ac:dyDescent="0.25">
      <c r="B1228" s="74"/>
      <c r="C1228" s="81"/>
      <c r="D1228" s="81"/>
      <c r="E1228" s="81"/>
      <c r="F1228" s="81"/>
      <c r="H1228" s="77"/>
      <c r="J1228" s="86"/>
      <c r="K1228" s="86"/>
      <c r="M1228" s="77"/>
      <c r="O1228" s="86"/>
      <c r="P1228" s="92"/>
    </row>
    <row r="1229" spans="2:16" ht="15.75" hidden="1" x14ac:dyDescent="0.25">
      <c r="B1229" s="70" t="str">
        <f>B1225</f>
        <v xml:space="preserve">  </v>
      </c>
      <c r="C1229" s="14" t="s">
        <v>106</v>
      </c>
      <c r="E1229" s="86" t="str">
        <f>IFERROR(VLOOKUP(B1229,Calculations!$G$10:$W$448,17,FALSE),0)</f>
        <v xml:space="preserve">  </v>
      </c>
      <c r="F1229" s="86"/>
      <c r="H1229" s="133" t="s">
        <v>34</v>
      </c>
      <c r="I1229" s="133"/>
      <c r="J1229" s="133"/>
      <c r="K1229" s="133"/>
      <c r="M1229" s="14" t="s">
        <v>105</v>
      </c>
      <c r="O1229" s="86" t="str">
        <f>E1229</f>
        <v xml:space="preserve">  </v>
      </c>
      <c r="P1229" s="92"/>
    </row>
    <row r="1230" spans="2:16" ht="15.75" hidden="1" x14ac:dyDescent="0.25">
      <c r="B1230" s="75"/>
      <c r="C1230" s="82"/>
      <c r="D1230" s="76" t="s">
        <v>31</v>
      </c>
      <c r="E1230" s="89"/>
      <c r="F1230" s="89" t="str">
        <f>E1229</f>
        <v xml:space="preserve">  </v>
      </c>
      <c r="G1230" s="76"/>
      <c r="H1230" s="134"/>
      <c r="I1230" s="134"/>
      <c r="J1230" s="134"/>
      <c r="K1230" s="134"/>
      <c r="L1230" s="76"/>
      <c r="M1230" s="82"/>
      <c r="N1230" s="76" t="s">
        <v>31</v>
      </c>
      <c r="O1230" s="89"/>
      <c r="P1230" s="90" t="str">
        <f>O1229</f>
        <v xml:space="preserve">  </v>
      </c>
    </row>
    <row r="1231" spans="2:16" ht="15.75" hidden="1" x14ac:dyDescent="0.25">
      <c r="B1231" s="60" t="str">
        <f>IFERROR(IF(EOMONTH(B1229,1)&gt;Questionnaire!$I$9,"  ",EOMONTH(B1229,1)),"  ")</f>
        <v xml:space="preserve">  </v>
      </c>
      <c r="C1231" s="61" t="s">
        <v>32</v>
      </c>
      <c r="D1231" s="61"/>
      <c r="E1231" s="84">
        <f>IFERROR(-VLOOKUP(B1231,Calculations!$G$10:$N$448,8,FALSE),0)</f>
        <v>0</v>
      </c>
      <c r="F1231" s="84"/>
      <c r="G1231" s="61"/>
      <c r="H1231" s="61" t="s">
        <v>102</v>
      </c>
      <c r="I1231" s="61"/>
      <c r="J1231" s="84">
        <f>K1233</f>
        <v>0</v>
      </c>
      <c r="K1231" s="84"/>
      <c r="L1231" s="61"/>
      <c r="M1231" s="61" t="s">
        <v>102</v>
      </c>
      <c r="N1231" s="68"/>
      <c r="O1231" s="84">
        <f>J1231</f>
        <v>0</v>
      </c>
      <c r="P1231" s="91"/>
    </row>
    <row r="1232" spans="2:16" ht="15.75" hidden="1" x14ac:dyDescent="0.25">
      <c r="B1232" s="74"/>
      <c r="C1232" s="14" t="s">
        <v>33</v>
      </c>
      <c r="E1232" s="86" t="str">
        <f>IFERROR(VLOOKUP(B1231,Calculations!$G$10:$M$448,7,FALSE),0)</f>
        <v xml:space="preserve">  </v>
      </c>
      <c r="F1232" s="86"/>
      <c r="H1232" s="14" t="s">
        <v>35</v>
      </c>
      <c r="J1232" s="86" t="str">
        <f>K1234</f>
        <v xml:space="preserve">  </v>
      </c>
      <c r="K1232" s="86"/>
      <c r="M1232" s="14" t="s">
        <v>94</v>
      </c>
      <c r="N1232" s="73"/>
      <c r="O1232" s="86" t="str">
        <f>J1232</f>
        <v xml:space="preserve">  </v>
      </c>
      <c r="P1232" s="92"/>
    </row>
    <row r="1233" spans="2:16" ht="15.75" hidden="1" x14ac:dyDescent="0.25">
      <c r="B1233" s="74"/>
      <c r="C1233" s="73"/>
      <c r="D1233" s="14" t="s">
        <v>31</v>
      </c>
      <c r="E1233" s="86"/>
      <c r="F1233" s="86">
        <f>IFERROR(E1231+E1232,0)</f>
        <v>0</v>
      </c>
      <c r="H1233" s="73"/>
      <c r="I1233" s="14" t="s">
        <v>32</v>
      </c>
      <c r="J1233" s="86"/>
      <c r="K1233" s="86">
        <f>E1231</f>
        <v>0</v>
      </c>
      <c r="M1233" s="72"/>
      <c r="N1233" s="14" t="s">
        <v>31</v>
      </c>
      <c r="O1233" s="86"/>
      <c r="P1233" s="92">
        <f>F1233</f>
        <v>0</v>
      </c>
    </row>
    <row r="1234" spans="2:16" ht="15.75" hidden="1" x14ac:dyDescent="0.25">
      <c r="B1234" s="74"/>
      <c r="C1234" s="73"/>
      <c r="E1234" s="86"/>
      <c r="F1234" s="86"/>
      <c r="H1234" s="73"/>
      <c r="I1234" s="14" t="s">
        <v>33</v>
      </c>
      <c r="J1234" s="86"/>
      <c r="K1234" s="86" t="str">
        <f>E1232</f>
        <v xml:space="preserve">  </v>
      </c>
      <c r="M1234" s="72"/>
      <c r="N1234" s="73"/>
      <c r="O1234" s="86"/>
      <c r="P1234" s="92"/>
    </row>
    <row r="1235" spans="2:16" ht="15.75" hidden="1" x14ac:dyDescent="0.25">
      <c r="B1235" s="74"/>
      <c r="C1235" s="73"/>
      <c r="E1235" s="86"/>
      <c r="F1235" s="86"/>
      <c r="H1235" s="73"/>
      <c r="J1235" s="86"/>
      <c r="K1235" s="86"/>
      <c r="M1235" s="72"/>
      <c r="N1235" s="73"/>
      <c r="O1235" s="86"/>
      <c r="P1235" s="92"/>
    </row>
    <row r="1236" spans="2:16" ht="15.75" hidden="1" x14ac:dyDescent="0.25">
      <c r="B1236" s="70" t="str">
        <f>B1231</f>
        <v xml:space="preserve">  </v>
      </c>
      <c r="C1236" s="133" t="s">
        <v>34</v>
      </c>
      <c r="D1236" s="133"/>
      <c r="E1236" s="133"/>
      <c r="F1236" s="133"/>
      <c r="H1236" s="14" t="s">
        <v>103</v>
      </c>
      <c r="J1236" s="86" t="str">
        <f>IFERROR(VLOOKUP(B1236,Calculations!$Z$10:$AB$448,3,FALSE),0)</f>
        <v xml:space="preserve">  </v>
      </c>
      <c r="K1236" s="86"/>
      <c r="M1236" s="14" t="s">
        <v>104</v>
      </c>
      <c r="O1236" s="86" t="str">
        <f>J1236</f>
        <v xml:space="preserve">  </v>
      </c>
      <c r="P1236" s="92"/>
    </row>
    <row r="1237" spans="2:16" ht="15.75" hidden="1" x14ac:dyDescent="0.25">
      <c r="B1237" s="74"/>
      <c r="C1237" s="133"/>
      <c r="D1237" s="133"/>
      <c r="E1237" s="133"/>
      <c r="F1237" s="133"/>
      <c r="H1237" s="77"/>
      <c r="I1237" s="14" t="s">
        <v>91</v>
      </c>
      <c r="J1237" s="86"/>
      <c r="K1237" s="86" t="str">
        <f>J1236</f>
        <v xml:space="preserve">  </v>
      </c>
      <c r="M1237" s="77"/>
      <c r="N1237" s="14" t="s">
        <v>91</v>
      </c>
      <c r="O1237" s="86"/>
      <c r="P1237" s="92" t="str">
        <f>O1236</f>
        <v xml:space="preserve">  </v>
      </c>
    </row>
    <row r="1238" spans="2:16" ht="15.75" hidden="1" x14ac:dyDescent="0.25">
      <c r="B1238" s="74"/>
      <c r="C1238" s="133"/>
      <c r="D1238" s="133"/>
      <c r="E1238" s="133"/>
      <c r="F1238" s="133"/>
      <c r="H1238" s="77"/>
      <c r="J1238" s="86"/>
      <c r="K1238" s="86"/>
      <c r="M1238" s="77"/>
      <c r="O1238" s="86"/>
      <c r="P1238" s="92"/>
    </row>
    <row r="1239" spans="2:16" ht="15.75" hidden="1" x14ac:dyDescent="0.25">
      <c r="B1239" s="74"/>
      <c r="C1239" s="81"/>
      <c r="D1239" s="81"/>
      <c r="E1239" s="81"/>
      <c r="F1239" s="81"/>
      <c r="H1239" s="77"/>
      <c r="J1239" s="86"/>
      <c r="K1239" s="86"/>
      <c r="M1239" s="77"/>
      <c r="O1239" s="86"/>
      <c r="P1239" s="92"/>
    </row>
    <row r="1240" spans="2:16" ht="15.75" hidden="1" x14ac:dyDescent="0.25">
      <c r="B1240" s="70" t="str">
        <f>B1236</f>
        <v xml:space="preserve">  </v>
      </c>
      <c r="C1240" s="14" t="s">
        <v>106</v>
      </c>
      <c r="E1240" s="86" t="str">
        <f>IFERROR(VLOOKUP(B1240,Calculations!$G$10:$W$448,17,FALSE),0)</f>
        <v xml:space="preserve">  </v>
      </c>
      <c r="F1240" s="86"/>
      <c r="H1240" s="133" t="s">
        <v>34</v>
      </c>
      <c r="I1240" s="133"/>
      <c r="J1240" s="133"/>
      <c r="K1240" s="133"/>
      <c r="M1240" s="14" t="s">
        <v>105</v>
      </c>
      <c r="O1240" s="86" t="str">
        <f>E1240</f>
        <v xml:space="preserve">  </v>
      </c>
      <c r="P1240" s="92"/>
    </row>
    <row r="1241" spans="2:16" ht="15.75" hidden="1" x14ac:dyDescent="0.25">
      <c r="B1241" s="75"/>
      <c r="C1241" s="82"/>
      <c r="D1241" s="76" t="s">
        <v>31</v>
      </c>
      <c r="E1241" s="89"/>
      <c r="F1241" s="89" t="str">
        <f>E1240</f>
        <v xml:space="preserve">  </v>
      </c>
      <c r="G1241" s="76"/>
      <c r="H1241" s="134"/>
      <c r="I1241" s="134"/>
      <c r="J1241" s="134"/>
      <c r="K1241" s="134"/>
      <c r="L1241" s="76"/>
      <c r="M1241" s="82"/>
      <c r="N1241" s="76" t="s">
        <v>31</v>
      </c>
      <c r="O1241" s="89"/>
      <c r="P1241" s="90" t="str">
        <f>O1240</f>
        <v xml:space="preserve">  </v>
      </c>
    </row>
    <row r="1242" spans="2:16" ht="15.75" hidden="1" x14ac:dyDescent="0.25">
      <c r="B1242" s="60" t="str">
        <f>IFERROR(IF(EOMONTH(B1240,1)&gt;Questionnaire!$I$9,"  ",EOMONTH(B1240,1)),"  ")</f>
        <v xml:space="preserve">  </v>
      </c>
      <c r="C1242" s="61" t="s">
        <v>32</v>
      </c>
      <c r="D1242" s="61"/>
      <c r="E1242" s="84">
        <f>IFERROR(-VLOOKUP(B1242,Calculations!$G$10:$N$448,8,FALSE),0)</f>
        <v>0</v>
      </c>
      <c r="F1242" s="84"/>
      <c r="G1242" s="61"/>
      <c r="H1242" s="61" t="s">
        <v>102</v>
      </c>
      <c r="I1242" s="61"/>
      <c r="J1242" s="84">
        <f>K1244</f>
        <v>0</v>
      </c>
      <c r="K1242" s="84"/>
      <c r="L1242" s="61"/>
      <c r="M1242" s="61" t="s">
        <v>102</v>
      </c>
      <c r="N1242" s="68"/>
      <c r="O1242" s="84">
        <f>J1242</f>
        <v>0</v>
      </c>
      <c r="P1242" s="91"/>
    </row>
    <row r="1243" spans="2:16" ht="15.75" hidden="1" x14ac:dyDescent="0.25">
      <c r="B1243" s="74"/>
      <c r="C1243" s="14" t="s">
        <v>33</v>
      </c>
      <c r="E1243" s="86" t="str">
        <f>IFERROR(VLOOKUP(B1242,Calculations!$G$10:$M$448,7,FALSE),0)</f>
        <v xml:space="preserve">  </v>
      </c>
      <c r="F1243" s="86"/>
      <c r="H1243" s="14" t="s">
        <v>35</v>
      </c>
      <c r="J1243" s="86" t="str">
        <f>K1245</f>
        <v xml:space="preserve">  </v>
      </c>
      <c r="K1243" s="86"/>
      <c r="M1243" s="14" t="s">
        <v>94</v>
      </c>
      <c r="N1243" s="73"/>
      <c r="O1243" s="86" t="str">
        <f>J1243</f>
        <v xml:space="preserve">  </v>
      </c>
      <c r="P1243" s="92"/>
    </row>
    <row r="1244" spans="2:16" ht="15.75" hidden="1" x14ac:dyDescent="0.25">
      <c r="B1244" s="74"/>
      <c r="C1244" s="73"/>
      <c r="D1244" s="14" t="s">
        <v>31</v>
      </c>
      <c r="E1244" s="86"/>
      <c r="F1244" s="86">
        <f>IFERROR(E1242+E1243,0)</f>
        <v>0</v>
      </c>
      <c r="H1244" s="73"/>
      <c r="I1244" s="14" t="s">
        <v>32</v>
      </c>
      <c r="J1244" s="86"/>
      <c r="K1244" s="86">
        <f>E1242</f>
        <v>0</v>
      </c>
      <c r="M1244" s="72"/>
      <c r="N1244" s="14" t="s">
        <v>31</v>
      </c>
      <c r="O1244" s="86"/>
      <c r="P1244" s="92">
        <f>F1244</f>
        <v>0</v>
      </c>
    </row>
    <row r="1245" spans="2:16" ht="15.75" hidden="1" x14ac:dyDescent="0.25">
      <c r="B1245" s="74"/>
      <c r="C1245" s="73"/>
      <c r="E1245" s="86"/>
      <c r="F1245" s="86"/>
      <c r="H1245" s="73"/>
      <c r="I1245" s="14" t="s">
        <v>33</v>
      </c>
      <c r="J1245" s="86"/>
      <c r="K1245" s="86" t="str">
        <f>E1243</f>
        <v xml:space="preserve">  </v>
      </c>
      <c r="M1245" s="72"/>
      <c r="N1245" s="73"/>
      <c r="O1245" s="86"/>
      <c r="P1245" s="92"/>
    </row>
    <row r="1246" spans="2:16" ht="15.75" hidden="1" x14ac:dyDescent="0.25">
      <c r="B1246" s="74"/>
      <c r="C1246" s="73"/>
      <c r="E1246" s="86"/>
      <c r="F1246" s="86"/>
      <c r="H1246" s="73"/>
      <c r="J1246" s="86"/>
      <c r="K1246" s="86"/>
      <c r="M1246" s="72"/>
      <c r="N1246" s="73"/>
      <c r="O1246" s="86"/>
      <c r="P1246" s="92"/>
    </row>
    <row r="1247" spans="2:16" ht="15.75" hidden="1" x14ac:dyDescent="0.25">
      <c r="B1247" s="70" t="str">
        <f>B1242</f>
        <v xml:space="preserve">  </v>
      </c>
      <c r="C1247" s="133" t="s">
        <v>34</v>
      </c>
      <c r="D1247" s="133"/>
      <c r="E1247" s="133"/>
      <c r="F1247" s="133"/>
      <c r="H1247" s="14" t="s">
        <v>103</v>
      </c>
      <c r="J1247" s="86" t="str">
        <f>IFERROR(VLOOKUP(B1247,Calculations!$Z$10:$AB$448,3,FALSE),0)</f>
        <v xml:space="preserve">  </v>
      </c>
      <c r="K1247" s="86"/>
      <c r="M1247" s="14" t="s">
        <v>104</v>
      </c>
      <c r="O1247" s="86" t="str">
        <f>J1247</f>
        <v xml:space="preserve">  </v>
      </c>
      <c r="P1247" s="92"/>
    </row>
    <row r="1248" spans="2:16" ht="15.75" hidden="1" x14ac:dyDescent="0.25">
      <c r="B1248" s="74"/>
      <c r="C1248" s="133"/>
      <c r="D1248" s="133"/>
      <c r="E1248" s="133"/>
      <c r="F1248" s="133"/>
      <c r="H1248" s="77"/>
      <c r="I1248" s="14" t="s">
        <v>91</v>
      </c>
      <c r="J1248" s="86"/>
      <c r="K1248" s="86" t="str">
        <f>J1247</f>
        <v xml:space="preserve">  </v>
      </c>
      <c r="M1248" s="77"/>
      <c r="N1248" s="14" t="s">
        <v>91</v>
      </c>
      <c r="O1248" s="86"/>
      <c r="P1248" s="92" t="str">
        <f>O1247</f>
        <v xml:space="preserve">  </v>
      </c>
    </row>
    <row r="1249" spans="2:16" ht="15.75" hidden="1" x14ac:dyDescent="0.25">
      <c r="B1249" s="74"/>
      <c r="C1249" s="133"/>
      <c r="D1249" s="133"/>
      <c r="E1249" s="133"/>
      <c r="F1249" s="133"/>
      <c r="H1249" s="77"/>
      <c r="J1249" s="86"/>
      <c r="K1249" s="86"/>
      <c r="M1249" s="77"/>
      <c r="O1249" s="86"/>
      <c r="P1249" s="92"/>
    </row>
    <row r="1250" spans="2:16" ht="15.75" hidden="1" x14ac:dyDescent="0.25">
      <c r="B1250" s="74"/>
      <c r="C1250" s="81"/>
      <c r="D1250" s="81"/>
      <c r="E1250" s="81"/>
      <c r="F1250" s="81"/>
      <c r="H1250" s="77"/>
      <c r="J1250" s="86"/>
      <c r="K1250" s="86"/>
      <c r="M1250" s="77"/>
      <c r="O1250" s="86"/>
      <c r="P1250" s="92"/>
    </row>
    <row r="1251" spans="2:16" ht="15.75" hidden="1" x14ac:dyDescent="0.25">
      <c r="B1251" s="70" t="str">
        <f>B1247</f>
        <v xml:space="preserve">  </v>
      </c>
      <c r="C1251" s="14" t="s">
        <v>106</v>
      </c>
      <c r="E1251" s="86" t="str">
        <f>IFERROR(VLOOKUP(B1251,Calculations!$G$10:$W$448,17,FALSE),0)</f>
        <v xml:space="preserve">  </v>
      </c>
      <c r="F1251" s="86"/>
      <c r="H1251" s="133" t="s">
        <v>34</v>
      </c>
      <c r="I1251" s="133"/>
      <c r="J1251" s="133"/>
      <c r="K1251" s="133"/>
      <c r="M1251" s="14" t="s">
        <v>105</v>
      </c>
      <c r="O1251" s="86" t="str">
        <f>E1251</f>
        <v xml:space="preserve">  </v>
      </c>
      <c r="P1251" s="92"/>
    </row>
    <row r="1252" spans="2:16" ht="15.75" hidden="1" x14ac:dyDescent="0.25">
      <c r="B1252" s="75"/>
      <c r="C1252" s="82"/>
      <c r="D1252" s="76" t="s">
        <v>31</v>
      </c>
      <c r="E1252" s="89"/>
      <c r="F1252" s="89" t="str">
        <f>E1251</f>
        <v xml:space="preserve">  </v>
      </c>
      <c r="G1252" s="76"/>
      <c r="H1252" s="134"/>
      <c r="I1252" s="134"/>
      <c r="J1252" s="134"/>
      <c r="K1252" s="134"/>
      <c r="L1252" s="76"/>
      <c r="M1252" s="82"/>
      <c r="N1252" s="76" t="s">
        <v>31</v>
      </c>
      <c r="O1252" s="89"/>
      <c r="P1252" s="90" t="str">
        <f>O1251</f>
        <v xml:space="preserve">  </v>
      </c>
    </row>
    <row r="1253" spans="2:16" ht="15.75" hidden="1" x14ac:dyDescent="0.25">
      <c r="B1253" s="60" t="str">
        <f>IFERROR(IF(EOMONTH(B1251,1)&gt;Questionnaire!$I$9,"  ",EOMONTH(B1251,1)),"  ")</f>
        <v xml:space="preserve">  </v>
      </c>
      <c r="C1253" s="61" t="s">
        <v>32</v>
      </c>
      <c r="D1253" s="61"/>
      <c r="E1253" s="84">
        <f>IFERROR(-VLOOKUP(B1253,Calculations!$G$10:$N$448,8,FALSE),0)</f>
        <v>0</v>
      </c>
      <c r="F1253" s="84"/>
      <c r="G1253" s="61"/>
      <c r="H1253" s="61" t="s">
        <v>102</v>
      </c>
      <c r="I1253" s="61"/>
      <c r="J1253" s="84">
        <f>K1255</f>
        <v>0</v>
      </c>
      <c r="K1253" s="84"/>
      <c r="L1253" s="61"/>
      <c r="M1253" s="61" t="s">
        <v>102</v>
      </c>
      <c r="N1253" s="68"/>
      <c r="O1253" s="84">
        <f>J1253</f>
        <v>0</v>
      </c>
      <c r="P1253" s="91"/>
    </row>
    <row r="1254" spans="2:16" ht="15.75" hidden="1" x14ac:dyDescent="0.25">
      <c r="B1254" s="74"/>
      <c r="C1254" s="14" t="s">
        <v>33</v>
      </c>
      <c r="E1254" s="86" t="str">
        <f>IFERROR(VLOOKUP(B1253,Calculations!$G$10:$M$448,7,FALSE),0)</f>
        <v xml:space="preserve">  </v>
      </c>
      <c r="F1254" s="86"/>
      <c r="H1254" s="14" t="s">
        <v>35</v>
      </c>
      <c r="J1254" s="86" t="str">
        <f>K1256</f>
        <v xml:space="preserve">  </v>
      </c>
      <c r="K1254" s="86"/>
      <c r="M1254" s="14" t="s">
        <v>94</v>
      </c>
      <c r="N1254" s="73"/>
      <c r="O1254" s="86" t="str">
        <f>J1254</f>
        <v xml:space="preserve">  </v>
      </c>
      <c r="P1254" s="92"/>
    </row>
    <row r="1255" spans="2:16" ht="15.75" hidden="1" x14ac:dyDescent="0.25">
      <c r="B1255" s="74"/>
      <c r="C1255" s="73"/>
      <c r="D1255" s="14" t="s">
        <v>31</v>
      </c>
      <c r="E1255" s="86"/>
      <c r="F1255" s="86">
        <f>IFERROR(E1253+E1254,0)</f>
        <v>0</v>
      </c>
      <c r="H1255" s="73"/>
      <c r="I1255" s="14" t="s">
        <v>32</v>
      </c>
      <c r="J1255" s="86"/>
      <c r="K1255" s="86">
        <f>E1253</f>
        <v>0</v>
      </c>
      <c r="M1255" s="72"/>
      <c r="N1255" s="14" t="s">
        <v>31</v>
      </c>
      <c r="O1255" s="86"/>
      <c r="P1255" s="92">
        <f>F1255</f>
        <v>0</v>
      </c>
    </row>
    <row r="1256" spans="2:16" ht="15.75" hidden="1" x14ac:dyDescent="0.25">
      <c r="B1256" s="74"/>
      <c r="C1256" s="73"/>
      <c r="E1256" s="86"/>
      <c r="F1256" s="86"/>
      <c r="H1256" s="73"/>
      <c r="I1256" s="14" t="s">
        <v>33</v>
      </c>
      <c r="J1256" s="86"/>
      <c r="K1256" s="86" t="str">
        <f>E1254</f>
        <v xml:space="preserve">  </v>
      </c>
      <c r="M1256" s="72"/>
      <c r="N1256" s="73"/>
      <c r="O1256" s="86"/>
      <c r="P1256" s="92"/>
    </row>
    <row r="1257" spans="2:16" ht="15.75" hidden="1" x14ac:dyDescent="0.25">
      <c r="B1257" s="74"/>
      <c r="C1257" s="73"/>
      <c r="E1257" s="86"/>
      <c r="F1257" s="86"/>
      <c r="H1257" s="73"/>
      <c r="J1257" s="86"/>
      <c r="K1257" s="86"/>
      <c r="M1257" s="72"/>
      <c r="N1257" s="73"/>
      <c r="O1257" s="86"/>
      <c r="P1257" s="92"/>
    </row>
    <row r="1258" spans="2:16" ht="15.75" hidden="1" x14ac:dyDescent="0.25">
      <c r="B1258" s="70" t="str">
        <f>B1253</f>
        <v xml:space="preserve">  </v>
      </c>
      <c r="C1258" s="133" t="s">
        <v>34</v>
      </c>
      <c r="D1258" s="133"/>
      <c r="E1258" s="133"/>
      <c r="F1258" s="133"/>
      <c r="H1258" s="14" t="s">
        <v>103</v>
      </c>
      <c r="J1258" s="86" t="str">
        <f>IFERROR(VLOOKUP(B1258,Calculations!$Z$10:$AB$448,3,FALSE),0)</f>
        <v xml:space="preserve">  </v>
      </c>
      <c r="K1258" s="86"/>
      <c r="M1258" s="14" t="s">
        <v>104</v>
      </c>
      <c r="O1258" s="86" t="str">
        <f>J1258</f>
        <v xml:space="preserve">  </v>
      </c>
      <c r="P1258" s="92"/>
    </row>
    <row r="1259" spans="2:16" ht="15.75" hidden="1" x14ac:dyDescent="0.25">
      <c r="B1259" s="74"/>
      <c r="C1259" s="133"/>
      <c r="D1259" s="133"/>
      <c r="E1259" s="133"/>
      <c r="F1259" s="133"/>
      <c r="H1259" s="77"/>
      <c r="I1259" s="14" t="s">
        <v>91</v>
      </c>
      <c r="J1259" s="86"/>
      <c r="K1259" s="86" t="str">
        <f>J1258</f>
        <v xml:space="preserve">  </v>
      </c>
      <c r="M1259" s="77"/>
      <c r="N1259" s="14" t="s">
        <v>91</v>
      </c>
      <c r="O1259" s="86"/>
      <c r="P1259" s="92" t="str">
        <f>O1258</f>
        <v xml:space="preserve">  </v>
      </c>
    </row>
    <row r="1260" spans="2:16" ht="15.75" hidden="1" x14ac:dyDescent="0.25">
      <c r="B1260" s="74"/>
      <c r="C1260" s="133"/>
      <c r="D1260" s="133"/>
      <c r="E1260" s="133"/>
      <c r="F1260" s="133"/>
      <c r="H1260" s="77"/>
      <c r="J1260" s="86"/>
      <c r="K1260" s="86"/>
      <c r="M1260" s="77"/>
      <c r="O1260" s="86"/>
      <c r="P1260" s="92"/>
    </row>
    <row r="1261" spans="2:16" ht="15.75" hidden="1" x14ac:dyDescent="0.25">
      <c r="B1261" s="74"/>
      <c r="C1261" s="81"/>
      <c r="D1261" s="81"/>
      <c r="E1261" s="81"/>
      <c r="F1261" s="81"/>
      <c r="H1261" s="77"/>
      <c r="J1261" s="86"/>
      <c r="K1261" s="86"/>
      <c r="M1261" s="77"/>
      <c r="O1261" s="86"/>
      <c r="P1261" s="92"/>
    </row>
    <row r="1262" spans="2:16" ht="15.75" hidden="1" x14ac:dyDescent="0.25">
      <c r="B1262" s="70" t="str">
        <f>B1258</f>
        <v xml:space="preserve">  </v>
      </c>
      <c r="C1262" s="14" t="s">
        <v>106</v>
      </c>
      <c r="E1262" s="86" t="str">
        <f>IFERROR(VLOOKUP(B1262,Calculations!$G$10:$W$448,17,FALSE),0)</f>
        <v xml:space="preserve">  </v>
      </c>
      <c r="F1262" s="86"/>
      <c r="H1262" s="133" t="s">
        <v>34</v>
      </c>
      <c r="I1262" s="133"/>
      <c r="J1262" s="133"/>
      <c r="K1262" s="133"/>
      <c r="M1262" s="14" t="s">
        <v>105</v>
      </c>
      <c r="O1262" s="86" t="str">
        <f>E1262</f>
        <v xml:space="preserve">  </v>
      </c>
      <c r="P1262" s="92"/>
    </row>
    <row r="1263" spans="2:16" ht="15.75" hidden="1" x14ac:dyDescent="0.25">
      <c r="B1263" s="75"/>
      <c r="C1263" s="82"/>
      <c r="D1263" s="76" t="s">
        <v>31</v>
      </c>
      <c r="E1263" s="89"/>
      <c r="F1263" s="89" t="str">
        <f>E1262</f>
        <v xml:space="preserve">  </v>
      </c>
      <c r="G1263" s="76"/>
      <c r="H1263" s="134"/>
      <c r="I1263" s="134"/>
      <c r="J1263" s="134"/>
      <c r="K1263" s="134"/>
      <c r="L1263" s="76"/>
      <c r="M1263" s="82"/>
      <c r="N1263" s="76" t="s">
        <v>31</v>
      </c>
      <c r="O1263" s="89"/>
      <c r="P1263" s="90" t="str">
        <f>O1262</f>
        <v xml:space="preserve">  </v>
      </c>
    </row>
    <row r="1264" spans="2:16" ht="15.75" hidden="1" x14ac:dyDescent="0.25">
      <c r="B1264" s="60" t="str">
        <f>IFERROR(IF(EOMONTH(B1262,1)&gt;Questionnaire!$I$9,"  ",EOMONTH(B1262,1)),"  ")</f>
        <v xml:space="preserve">  </v>
      </c>
      <c r="C1264" s="61" t="s">
        <v>32</v>
      </c>
      <c r="D1264" s="61"/>
      <c r="E1264" s="84">
        <f>IFERROR(-VLOOKUP(B1264,Calculations!$G$10:$N$448,8,FALSE),0)</f>
        <v>0</v>
      </c>
      <c r="F1264" s="84"/>
      <c r="G1264" s="61"/>
      <c r="H1264" s="61" t="s">
        <v>102</v>
      </c>
      <c r="I1264" s="61"/>
      <c r="J1264" s="84">
        <f>K1266</f>
        <v>0</v>
      </c>
      <c r="K1264" s="84"/>
      <c r="L1264" s="61"/>
      <c r="M1264" s="61" t="s">
        <v>102</v>
      </c>
      <c r="N1264" s="68"/>
      <c r="O1264" s="84">
        <f>J1264</f>
        <v>0</v>
      </c>
      <c r="P1264" s="91"/>
    </row>
    <row r="1265" spans="2:16" ht="15.75" hidden="1" x14ac:dyDescent="0.25">
      <c r="B1265" s="74"/>
      <c r="C1265" s="14" t="s">
        <v>33</v>
      </c>
      <c r="E1265" s="86" t="str">
        <f>IFERROR(VLOOKUP(B1264,Calculations!$G$10:$M$448,7,FALSE),0)</f>
        <v xml:space="preserve">  </v>
      </c>
      <c r="F1265" s="86"/>
      <c r="H1265" s="14" t="s">
        <v>35</v>
      </c>
      <c r="J1265" s="86" t="str">
        <f>K1267</f>
        <v xml:space="preserve">  </v>
      </c>
      <c r="K1265" s="86"/>
      <c r="M1265" s="14" t="s">
        <v>94</v>
      </c>
      <c r="N1265" s="73"/>
      <c r="O1265" s="86" t="str">
        <f>J1265</f>
        <v xml:space="preserve">  </v>
      </c>
      <c r="P1265" s="92"/>
    </row>
    <row r="1266" spans="2:16" ht="15.75" hidden="1" x14ac:dyDescent="0.25">
      <c r="B1266" s="74"/>
      <c r="C1266" s="73"/>
      <c r="D1266" s="14" t="s">
        <v>31</v>
      </c>
      <c r="E1266" s="86"/>
      <c r="F1266" s="86">
        <f>IFERROR(E1264+E1265,0)</f>
        <v>0</v>
      </c>
      <c r="H1266" s="73"/>
      <c r="I1266" s="14" t="s">
        <v>32</v>
      </c>
      <c r="J1266" s="86"/>
      <c r="K1266" s="86">
        <f>E1264</f>
        <v>0</v>
      </c>
      <c r="M1266" s="72"/>
      <c r="N1266" s="14" t="s">
        <v>31</v>
      </c>
      <c r="O1266" s="86"/>
      <c r="P1266" s="92">
        <f>F1266</f>
        <v>0</v>
      </c>
    </row>
    <row r="1267" spans="2:16" ht="15.75" hidden="1" x14ac:dyDescent="0.25">
      <c r="B1267" s="74"/>
      <c r="C1267" s="73"/>
      <c r="E1267" s="86"/>
      <c r="F1267" s="86"/>
      <c r="H1267" s="73"/>
      <c r="I1267" s="14" t="s">
        <v>33</v>
      </c>
      <c r="J1267" s="86"/>
      <c r="K1267" s="86" t="str">
        <f>E1265</f>
        <v xml:space="preserve">  </v>
      </c>
      <c r="M1267" s="72"/>
      <c r="N1267" s="73"/>
      <c r="O1267" s="86"/>
      <c r="P1267" s="92"/>
    </row>
    <row r="1268" spans="2:16" ht="15.75" hidden="1" x14ac:dyDescent="0.25">
      <c r="B1268" s="74"/>
      <c r="C1268" s="73"/>
      <c r="E1268" s="86"/>
      <c r="F1268" s="86"/>
      <c r="H1268" s="73"/>
      <c r="J1268" s="86"/>
      <c r="K1268" s="86"/>
      <c r="M1268" s="72"/>
      <c r="N1268" s="73"/>
      <c r="O1268" s="86"/>
      <c r="P1268" s="92"/>
    </row>
    <row r="1269" spans="2:16" ht="15.75" hidden="1" x14ac:dyDescent="0.25">
      <c r="B1269" s="70" t="str">
        <f>B1264</f>
        <v xml:space="preserve">  </v>
      </c>
      <c r="C1269" s="133" t="s">
        <v>34</v>
      </c>
      <c r="D1269" s="133"/>
      <c r="E1269" s="133"/>
      <c r="F1269" s="133"/>
      <c r="H1269" s="14" t="s">
        <v>103</v>
      </c>
      <c r="J1269" s="86" t="str">
        <f>IFERROR(VLOOKUP(B1269,Calculations!$Z$10:$AB$448,3,FALSE),0)</f>
        <v xml:space="preserve">  </v>
      </c>
      <c r="K1269" s="86"/>
      <c r="M1269" s="14" t="s">
        <v>104</v>
      </c>
      <c r="O1269" s="86" t="str">
        <f>J1269</f>
        <v xml:space="preserve">  </v>
      </c>
      <c r="P1269" s="92"/>
    </row>
    <row r="1270" spans="2:16" ht="15.75" hidden="1" x14ac:dyDescent="0.25">
      <c r="B1270" s="74"/>
      <c r="C1270" s="133"/>
      <c r="D1270" s="133"/>
      <c r="E1270" s="133"/>
      <c r="F1270" s="133"/>
      <c r="H1270" s="77"/>
      <c r="I1270" s="14" t="s">
        <v>91</v>
      </c>
      <c r="J1270" s="86"/>
      <c r="K1270" s="86" t="str">
        <f>J1269</f>
        <v xml:space="preserve">  </v>
      </c>
      <c r="M1270" s="77"/>
      <c r="N1270" s="14" t="s">
        <v>91</v>
      </c>
      <c r="O1270" s="86"/>
      <c r="P1270" s="92" t="str">
        <f>O1269</f>
        <v xml:space="preserve">  </v>
      </c>
    </row>
    <row r="1271" spans="2:16" ht="15.75" hidden="1" x14ac:dyDescent="0.25">
      <c r="B1271" s="74"/>
      <c r="C1271" s="133"/>
      <c r="D1271" s="133"/>
      <c r="E1271" s="133"/>
      <c r="F1271" s="133"/>
      <c r="H1271" s="77"/>
      <c r="J1271" s="86"/>
      <c r="K1271" s="86"/>
      <c r="M1271" s="77"/>
      <c r="O1271" s="86"/>
      <c r="P1271" s="92"/>
    </row>
    <row r="1272" spans="2:16" ht="15.75" hidden="1" x14ac:dyDescent="0.25">
      <c r="B1272" s="74"/>
      <c r="C1272" s="81"/>
      <c r="D1272" s="81"/>
      <c r="E1272" s="81"/>
      <c r="F1272" s="81"/>
      <c r="H1272" s="77"/>
      <c r="J1272" s="86"/>
      <c r="K1272" s="86"/>
      <c r="M1272" s="77"/>
      <c r="O1272" s="86"/>
      <c r="P1272" s="92"/>
    </row>
    <row r="1273" spans="2:16" ht="15.75" hidden="1" x14ac:dyDescent="0.25">
      <c r="B1273" s="70" t="str">
        <f>B1269</f>
        <v xml:space="preserve">  </v>
      </c>
      <c r="C1273" s="14" t="s">
        <v>106</v>
      </c>
      <c r="E1273" s="86" t="str">
        <f>IFERROR(VLOOKUP(B1273,Calculations!$G$10:$W$448,17,FALSE),0)</f>
        <v xml:space="preserve">  </v>
      </c>
      <c r="F1273" s="86"/>
      <c r="H1273" s="133" t="s">
        <v>34</v>
      </c>
      <c r="I1273" s="133"/>
      <c r="J1273" s="133"/>
      <c r="K1273" s="133"/>
      <c r="M1273" s="14" t="s">
        <v>105</v>
      </c>
      <c r="O1273" s="86" t="str">
        <f>E1273</f>
        <v xml:space="preserve">  </v>
      </c>
      <c r="P1273" s="92"/>
    </row>
    <row r="1274" spans="2:16" ht="15.75" hidden="1" x14ac:dyDescent="0.25">
      <c r="B1274" s="75"/>
      <c r="C1274" s="82"/>
      <c r="D1274" s="76" t="s">
        <v>31</v>
      </c>
      <c r="E1274" s="89"/>
      <c r="F1274" s="89" t="str">
        <f>E1273</f>
        <v xml:space="preserve">  </v>
      </c>
      <c r="G1274" s="76"/>
      <c r="H1274" s="134"/>
      <c r="I1274" s="134"/>
      <c r="J1274" s="134"/>
      <c r="K1274" s="134"/>
      <c r="L1274" s="76"/>
      <c r="M1274" s="82"/>
      <c r="N1274" s="76" t="s">
        <v>31</v>
      </c>
      <c r="O1274" s="89"/>
      <c r="P1274" s="90" t="str">
        <f>O1273</f>
        <v xml:space="preserve">  </v>
      </c>
    </row>
    <row r="1275" spans="2:16" ht="15.75" hidden="1" x14ac:dyDescent="0.25">
      <c r="B1275" s="60" t="str">
        <f>IFERROR(IF(EOMONTH(B1273,1)&gt;Questionnaire!$I$9,"  ",EOMONTH(B1273,1)),"  ")</f>
        <v xml:space="preserve">  </v>
      </c>
      <c r="C1275" s="61" t="s">
        <v>32</v>
      </c>
      <c r="D1275" s="61"/>
      <c r="E1275" s="84">
        <f>IFERROR(-VLOOKUP(B1275,Calculations!$G$10:$N$448,8,FALSE),0)</f>
        <v>0</v>
      </c>
      <c r="F1275" s="84"/>
      <c r="G1275" s="61"/>
      <c r="H1275" s="61" t="s">
        <v>102</v>
      </c>
      <c r="I1275" s="61"/>
      <c r="J1275" s="84">
        <f>K1277</f>
        <v>0</v>
      </c>
      <c r="K1275" s="84"/>
      <c r="L1275" s="61"/>
      <c r="M1275" s="61" t="s">
        <v>102</v>
      </c>
      <c r="N1275" s="68"/>
      <c r="O1275" s="84">
        <f>J1275</f>
        <v>0</v>
      </c>
      <c r="P1275" s="91"/>
    </row>
    <row r="1276" spans="2:16" ht="15.75" hidden="1" x14ac:dyDescent="0.25">
      <c r="B1276" s="74"/>
      <c r="C1276" s="14" t="s">
        <v>33</v>
      </c>
      <c r="E1276" s="86" t="str">
        <f>IFERROR(VLOOKUP(B1275,Calculations!$G$10:$M$448,7,FALSE),0)</f>
        <v xml:space="preserve">  </v>
      </c>
      <c r="F1276" s="86"/>
      <c r="H1276" s="14" t="s">
        <v>35</v>
      </c>
      <c r="J1276" s="86" t="str">
        <f>K1278</f>
        <v xml:space="preserve">  </v>
      </c>
      <c r="K1276" s="86"/>
      <c r="M1276" s="14" t="s">
        <v>94</v>
      </c>
      <c r="N1276" s="73"/>
      <c r="O1276" s="86" t="str">
        <f>J1276</f>
        <v xml:space="preserve">  </v>
      </c>
      <c r="P1276" s="92"/>
    </row>
    <row r="1277" spans="2:16" ht="15.75" hidden="1" x14ac:dyDescent="0.25">
      <c r="B1277" s="74"/>
      <c r="C1277" s="73"/>
      <c r="D1277" s="14" t="s">
        <v>31</v>
      </c>
      <c r="E1277" s="86"/>
      <c r="F1277" s="86">
        <f>IFERROR(E1275+E1276,0)</f>
        <v>0</v>
      </c>
      <c r="H1277" s="73"/>
      <c r="I1277" s="14" t="s">
        <v>32</v>
      </c>
      <c r="J1277" s="86"/>
      <c r="K1277" s="86">
        <f>E1275</f>
        <v>0</v>
      </c>
      <c r="M1277" s="72"/>
      <c r="N1277" s="14" t="s">
        <v>31</v>
      </c>
      <c r="O1277" s="86"/>
      <c r="P1277" s="92">
        <f>F1277</f>
        <v>0</v>
      </c>
    </row>
    <row r="1278" spans="2:16" ht="15.75" hidden="1" x14ac:dyDescent="0.25">
      <c r="B1278" s="74"/>
      <c r="C1278" s="73"/>
      <c r="E1278" s="86"/>
      <c r="F1278" s="86"/>
      <c r="H1278" s="73"/>
      <c r="I1278" s="14" t="s">
        <v>33</v>
      </c>
      <c r="J1278" s="86"/>
      <c r="K1278" s="86" t="str">
        <f>E1276</f>
        <v xml:space="preserve">  </v>
      </c>
      <c r="M1278" s="72"/>
      <c r="N1278" s="73"/>
      <c r="O1278" s="86"/>
      <c r="P1278" s="92"/>
    </row>
    <row r="1279" spans="2:16" ht="15.75" hidden="1" x14ac:dyDescent="0.25">
      <c r="B1279" s="74"/>
      <c r="C1279" s="73"/>
      <c r="E1279" s="86"/>
      <c r="F1279" s="86"/>
      <c r="H1279" s="73"/>
      <c r="J1279" s="86"/>
      <c r="K1279" s="86"/>
      <c r="M1279" s="72"/>
      <c r="N1279" s="73"/>
      <c r="O1279" s="86"/>
      <c r="P1279" s="92"/>
    </row>
    <row r="1280" spans="2:16" ht="15.75" hidden="1" x14ac:dyDescent="0.25">
      <c r="B1280" s="70" t="str">
        <f>B1275</f>
        <v xml:space="preserve">  </v>
      </c>
      <c r="C1280" s="133" t="s">
        <v>34</v>
      </c>
      <c r="D1280" s="133"/>
      <c r="E1280" s="133"/>
      <c r="F1280" s="133"/>
      <c r="H1280" s="14" t="s">
        <v>103</v>
      </c>
      <c r="J1280" s="86" t="str">
        <f>IFERROR(VLOOKUP(B1280,Calculations!$Z$10:$AB$448,3,FALSE),0)</f>
        <v xml:space="preserve">  </v>
      </c>
      <c r="K1280" s="86"/>
      <c r="M1280" s="14" t="s">
        <v>104</v>
      </c>
      <c r="O1280" s="86" t="str">
        <f>J1280</f>
        <v xml:space="preserve">  </v>
      </c>
      <c r="P1280" s="92"/>
    </row>
    <row r="1281" spans="2:16" ht="15.75" hidden="1" x14ac:dyDescent="0.25">
      <c r="B1281" s="74"/>
      <c r="C1281" s="133"/>
      <c r="D1281" s="133"/>
      <c r="E1281" s="133"/>
      <c r="F1281" s="133"/>
      <c r="H1281" s="77"/>
      <c r="I1281" s="14" t="s">
        <v>91</v>
      </c>
      <c r="J1281" s="86"/>
      <c r="K1281" s="86" t="str">
        <f>J1280</f>
        <v xml:space="preserve">  </v>
      </c>
      <c r="M1281" s="77"/>
      <c r="N1281" s="14" t="s">
        <v>91</v>
      </c>
      <c r="O1281" s="86"/>
      <c r="P1281" s="92" t="str">
        <f>O1280</f>
        <v xml:space="preserve">  </v>
      </c>
    </row>
    <row r="1282" spans="2:16" ht="15.75" hidden="1" x14ac:dyDescent="0.25">
      <c r="B1282" s="74"/>
      <c r="C1282" s="133"/>
      <c r="D1282" s="133"/>
      <c r="E1282" s="133"/>
      <c r="F1282" s="133"/>
      <c r="H1282" s="77"/>
      <c r="J1282" s="86"/>
      <c r="K1282" s="86"/>
      <c r="M1282" s="77"/>
      <c r="O1282" s="86"/>
      <c r="P1282" s="92"/>
    </row>
    <row r="1283" spans="2:16" ht="15.75" hidden="1" x14ac:dyDescent="0.25">
      <c r="B1283" s="74"/>
      <c r="C1283" s="81"/>
      <c r="D1283" s="81"/>
      <c r="E1283" s="81"/>
      <c r="F1283" s="81"/>
      <c r="H1283" s="77"/>
      <c r="J1283" s="86"/>
      <c r="K1283" s="86"/>
      <c r="M1283" s="77"/>
      <c r="O1283" s="86"/>
      <c r="P1283" s="92"/>
    </row>
    <row r="1284" spans="2:16" ht="15.75" hidden="1" x14ac:dyDescent="0.25">
      <c r="B1284" s="70" t="str">
        <f>B1280</f>
        <v xml:space="preserve">  </v>
      </c>
      <c r="C1284" s="14" t="s">
        <v>106</v>
      </c>
      <c r="E1284" s="86" t="str">
        <f>IFERROR(VLOOKUP(B1284,Calculations!$G$10:$W$448,17,FALSE),0)</f>
        <v xml:space="preserve">  </v>
      </c>
      <c r="F1284" s="86"/>
      <c r="H1284" s="133" t="s">
        <v>34</v>
      </c>
      <c r="I1284" s="133"/>
      <c r="J1284" s="133"/>
      <c r="K1284" s="133"/>
      <c r="M1284" s="14" t="s">
        <v>105</v>
      </c>
      <c r="O1284" s="86" t="str">
        <f>E1284</f>
        <v xml:space="preserve">  </v>
      </c>
      <c r="P1284" s="92"/>
    </row>
    <row r="1285" spans="2:16" ht="15.75" hidden="1" x14ac:dyDescent="0.25">
      <c r="B1285" s="75"/>
      <c r="C1285" s="82"/>
      <c r="D1285" s="76" t="s">
        <v>31</v>
      </c>
      <c r="E1285" s="89"/>
      <c r="F1285" s="89" t="str">
        <f>E1284</f>
        <v xml:space="preserve">  </v>
      </c>
      <c r="G1285" s="76"/>
      <c r="H1285" s="134"/>
      <c r="I1285" s="134"/>
      <c r="J1285" s="134"/>
      <c r="K1285" s="134"/>
      <c r="L1285" s="76"/>
      <c r="M1285" s="82"/>
      <c r="N1285" s="76" t="s">
        <v>31</v>
      </c>
      <c r="O1285" s="89"/>
      <c r="P1285" s="90" t="str">
        <f>O1284</f>
        <v xml:space="preserve">  </v>
      </c>
    </row>
    <row r="1286" spans="2:16" ht="15.75" hidden="1" x14ac:dyDescent="0.25">
      <c r="B1286" s="60" t="str">
        <f>IFERROR(IF(EOMONTH(B1284,1)&gt;Questionnaire!$I$9,"  ",EOMONTH(B1284,1)),"  ")</f>
        <v xml:space="preserve">  </v>
      </c>
      <c r="C1286" s="61" t="s">
        <v>32</v>
      </c>
      <c r="D1286" s="61"/>
      <c r="E1286" s="84">
        <f>IFERROR(-VLOOKUP(B1286,Calculations!$G$10:$N$448,8,FALSE),0)</f>
        <v>0</v>
      </c>
      <c r="F1286" s="84"/>
      <c r="G1286" s="61"/>
      <c r="H1286" s="61" t="s">
        <v>102</v>
      </c>
      <c r="I1286" s="61"/>
      <c r="J1286" s="84">
        <f>K1288</f>
        <v>0</v>
      </c>
      <c r="K1286" s="84"/>
      <c r="L1286" s="61"/>
      <c r="M1286" s="61" t="s">
        <v>102</v>
      </c>
      <c r="N1286" s="68"/>
      <c r="O1286" s="84">
        <f>J1286</f>
        <v>0</v>
      </c>
      <c r="P1286" s="91"/>
    </row>
    <row r="1287" spans="2:16" ht="15.75" hidden="1" x14ac:dyDescent="0.25">
      <c r="B1287" s="74"/>
      <c r="C1287" s="14" t="s">
        <v>33</v>
      </c>
      <c r="E1287" s="86" t="str">
        <f>IFERROR(VLOOKUP(B1286,Calculations!$G$10:$M$448,7,FALSE),0)</f>
        <v xml:space="preserve">  </v>
      </c>
      <c r="F1287" s="86"/>
      <c r="H1287" s="14" t="s">
        <v>35</v>
      </c>
      <c r="J1287" s="86">
        <f>K1289</f>
        <v>0</v>
      </c>
      <c r="K1287" s="86"/>
      <c r="M1287" s="14" t="s">
        <v>94</v>
      </c>
      <c r="N1287" s="73"/>
      <c r="O1287" s="86">
        <f>J1296</f>
        <v>0</v>
      </c>
      <c r="P1287" s="92"/>
    </row>
    <row r="1288" spans="2:16" ht="15.75" hidden="1" x14ac:dyDescent="0.25">
      <c r="B1288" s="74"/>
      <c r="C1288" s="73"/>
      <c r="D1288" s="14" t="s">
        <v>31</v>
      </c>
      <c r="E1288" s="86"/>
      <c r="F1288" s="86">
        <f>IFERROR(E1286+E1296,0)</f>
        <v>0</v>
      </c>
      <c r="H1288" s="73"/>
      <c r="I1288" s="14" t="s">
        <v>32</v>
      </c>
      <c r="J1288" s="86"/>
      <c r="K1288" s="86">
        <f>E1286</f>
        <v>0</v>
      </c>
      <c r="M1288" s="72"/>
      <c r="N1288" s="14" t="s">
        <v>31</v>
      </c>
      <c r="O1288" s="86"/>
      <c r="P1288" s="92">
        <f>F1288</f>
        <v>0</v>
      </c>
    </row>
    <row r="1289" spans="2:16" ht="15.75" hidden="1" x14ac:dyDescent="0.25">
      <c r="B1289" s="74"/>
      <c r="C1289" s="73"/>
      <c r="E1289" s="86"/>
      <c r="F1289" s="86"/>
      <c r="H1289" s="73"/>
      <c r="I1289" s="14" t="s">
        <v>33</v>
      </c>
      <c r="J1289" s="86"/>
      <c r="K1289" s="86">
        <f>E1296</f>
        <v>0</v>
      </c>
      <c r="M1289" s="72"/>
      <c r="N1289" s="73"/>
      <c r="O1289" s="86"/>
      <c r="P1289" s="92"/>
    </row>
    <row r="1290" spans="2:16" ht="15.75" hidden="1" x14ac:dyDescent="0.25">
      <c r="B1290" s="74"/>
      <c r="C1290" s="73"/>
      <c r="E1290" s="86"/>
      <c r="F1290" s="86"/>
      <c r="H1290" s="73"/>
      <c r="J1290" s="86"/>
      <c r="K1290" s="86"/>
      <c r="M1290" s="72"/>
      <c r="N1290" s="73"/>
      <c r="O1290" s="86"/>
      <c r="P1290" s="92"/>
    </row>
    <row r="1291" spans="2:16" ht="15.75" hidden="1" x14ac:dyDescent="0.25">
      <c r="B1291" s="70" t="str">
        <f>B1286</f>
        <v xml:space="preserve">  </v>
      </c>
      <c r="C1291" s="133" t="s">
        <v>34</v>
      </c>
      <c r="D1291" s="133"/>
      <c r="E1291" s="133"/>
      <c r="F1291" s="133"/>
      <c r="H1291" s="14" t="s">
        <v>103</v>
      </c>
      <c r="J1291" s="86" t="str">
        <f>IFERROR(VLOOKUP(B1291,Calculations!$Z$10:$AB$448,3,FALSE),0)</f>
        <v xml:space="preserve">  </v>
      </c>
      <c r="K1291" s="86"/>
      <c r="M1291" s="14" t="s">
        <v>104</v>
      </c>
      <c r="O1291" s="86" t="str">
        <f>J1291</f>
        <v xml:space="preserve">  </v>
      </c>
      <c r="P1291" s="92"/>
    </row>
    <row r="1292" spans="2:16" ht="15.75" hidden="1" x14ac:dyDescent="0.25">
      <c r="B1292" s="74"/>
      <c r="C1292" s="133"/>
      <c r="D1292" s="133"/>
      <c r="E1292" s="133"/>
      <c r="F1292" s="133"/>
      <c r="H1292" s="77"/>
      <c r="I1292" s="14" t="s">
        <v>91</v>
      </c>
      <c r="J1292" s="86"/>
      <c r="K1292" s="86" t="str">
        <f>J1291</f>
        <v xml:space="preserve">  </v>
      </c>
      <c r="M1292" s="77"/>
      <c r="N1292" s="14" t="s">
        <v>91</v>
      </c>
      <c r="O1292" s="86"/>
      <c r="P1292" s="92" t="str">
        <f>O1291</f>
        <v xml:space="preserve">  </v>
      </c>
    </row>
    <row r="1293" spans="2:16" ht="15.75" hidden="1" x14ac:dyDescent="0.25">
      <c r="B1293" s="74"/>
      <c r="C1293" s="133"/>
      <c r="D1293" s="133"/>
      <c r="E1293" s="133"/>
      <c r="F1293" s="133"/>
      <c r="H1293" s="77"/>
      <c r="J1293" s="86"/>
      <c r="K1293" s="86"/>
      <c r="M1293" s="77"/>
      <c r="O1293" s="86"/>
      <c r="P1293" s="92"/>
    </row>
    <row r="1294" spans="2:16" ht="15.75" hidden="1" x14ac:dyDescent="0.25">
      <c r="B1294" s="74"/>
      <c r="C1294" s="81"/>
      <c r="D1294" s="81"/>
      <c r="E1294" s="81"/>
      <c r="F1294" s="81"/>
      <c r="H1294" s="77"/>
      <c r="J1294" s="86"/>
      <c r="K1294" s="86"/>
      <c r="M1294" s="77"/>
      <c r="O1294" s="86"/>
      <c r="P1294" s="92"/>
    </row>
    <row r="1295" spans="2:16" ht="15.75" hidden="1" x14ac:dyDescent="0.25">
      <c r="B1295" s="70" t="str">
        <f>B1291</f>
        <v xml:space="preserve">  </v>
      </c>
      <c r="C1295" s="14" t="s">
        <v>106</v>
      </c>
      <c r="E1295" s="86" t="str">
        <f>IFERROR(VLOOKUP(B1295,Calculations!$G$10:$W$448,17,FALSE),0)</f>
        <v xml:space="preserve">  </v>
      </c>
      <c r="F1295" s="86"/>
      <c r="H1295" s="133" t="s">
        <v>34</v>
      </c>
      <c r="I1295" s="133"/>
      <c r="J1295" s="133"/>
      <c r="K1295" s="133"/>
      <c r="M1295" s="14" t="s">
        <v>105</v>
      </c>
      <c r="O1295" s="86" t="str">
        <f>E1295</f>
        <v xml:space="preserve">  </v>
      </c>
      <c r="P1295" s="92"/>
    </row>
    <row r="1296" spans="2:16" ht="15.75" hidden="1" x14ac:dyDescent="0.25">
      <c r="B1296" s="75"/>
      <c r="C1296" s="82"/>
      <c r="D1296" s="76" t="s">
        <v>31</v>
      </c>
      <c r="E1296" s="89"/>
      <c r="F1296" s="89" t="str">
        <f>E1295</f>
        <v xml:space="preserve">  </v>
      </c>
      <c r="G1296" s="76"/>
      <c r="H1296" s="134"/>
      <c r="I1296" s="134"/>
      <c r="J1296" s="134"/>
      <c r="K1296" s="134"/>
      <c r="L1296" s="76"/>
      <c r="M1296" s="82"/>
      <c r="N1296" s="76" t="s">
        <v>31</v>
      </c>
      <c r="O1296" s="89"/>
      <c r="P1296" s="90" t="str">
        <f>O1295</f>
        <v xml:space="preserve">  </v>
      </c>
    </row>
    <row r="1297" spans="2:16" ht="15.75" hidden="1" x14ac:dyDescent="0.25">
      <c r="B1297" s="60" t="str">
        <f>IFERROR(IF(EOMONTH(B1295,1)&gt;Questionnaire!$I$9,"  ",EOMONTH(B1295,1)),"  ")</f>
        <v xml:space="preserve">  </v>
      </c>
      <c r="C1297" s="61" t="s">
        <v>32</v>
      </c>
      <c r="D1297" s="61"/>
      <c r="E1297" s="84">
        <f>IFERROR(-VLOOKUP(B1297,Calculations!$G$10:$N$448,8,FALSE),0)</f>
        <v>0</v>
      </c>
      <c r="F1297" s="84"/>
      <c r="G1297" s="61"/>
      <c r="H1297" s="61" t="s">
        <v>102</v>
      </c>
      <c r="I1297" s="61"/>
      <c r="J1297" s="84">
        <f>K1299</f>
        <v>0</v>
      </c>
      <c r="K1297" s="84"/>
      <c r="L1297" s="61"/>
      <c r="M1297" s="61" t="s">
        <v>102</v>
      </c>
      <c r="N1297" s="68"/>
      <c r="O1297" s="84">
        <f>J1297</f>
        <v>0</v>
      </c>
      <c r="P1297" s="91"/>
    </row>
    <row r="1298" spans="2:16" ht="15.75" hidden="1" x14ac:dyDescent="0.25">
      <c r="B1298" s="74"/>
      <c r="C1298" s="14" t="s">
        <v>33</v>
      </c>
      <c r="E1298" s="86" t="str">
        <f>IFERROR(VLOOKUP(B1297,Calculations!$G$10:$M$448,7,FALSE),0)</f>
        <v xml:space="preserve">  </v>
      </c>
      <c r="F1298" s="86"/>
      <c r="H1298" s="14" t="s">
        <v>35</v>
      </c>
      <c r="J1298" s="86" t="str">
        <f>K1300</f>
        <v xml:space="preserve">  </v>
      </c>
      <c r="K1298" s="86"/>
      <c r="M1298" s="14" t="s">
        <v>94</v>
      </c>
      <c r="N1298" s="73"/>
      <c r="O1298" s="86" t="str">
        <f>J1298</f>
        <v xml:space="preserve">  </v>
      </c>
      <c r="P1298" s="92"/>
    </row>
    <row r="1299" spans="2:16" ht="15.75" hidden="1" x14ac:dyDescent="0.25">
      <c r="B1299" s="74"/>
      <c r="C1299" s="73"/>
      <c r="D1299" s="14" t="s">
        <v>31</v>
      </c>
      <c r="E1299" s="86"/>
      <c r="F1299" s="86">
        <f>IFERROR(E1297+E1298,0)</f>
        <v>0</v>
      </c>
      <c r="H1299" s="73"/>
      <c r="I1299" s="14" t="s">
        <v>32</v>
      </c>
      <c r="J1299" s="86"/>
      <c r="K1299" s="86">
        <f>E1297</f>
        <v>0</v>
      </c>
      <c r="M1299" s="72"/>
      <c r="N1299" s="14" t="s">
        <v>31</v>
      </c>
      <c r="O1299" s="86"/>
      <c r="P1299" s="92">
        <f>F1299</f>
        <v>0</v>
      </c>
    </row>
    <row r="1300" spans="2:16" ht="15.75" hidden="1" x14ac:dyDescent="0.25">
      <c r="B1300" s="74"/>
      <c r="C1300" s="73"/>
      <c r="E1300" s="86"/>
      <c r="F1300" s="86"/>
      <c r="H1300" s="73"/>
      <c r="I1300" s="14" t="s">
        <v>33</v>
      </c>
      <c r="J1300" s="86"/>
      <c r="K1300" s="86" t="str">
        <f>E1298</f>
        <v xml:space="preserve">  </v>
      </c>
      <c r="M1300" s="72"/>
      <c r="N1300" s="73"/>
      <c r="O1300" s="86"/>
      <c r="P1300" s="92"/>
    </row>
    <row r="1301" spans="2:16" ht="15.75" hidden="1" x14ac:dyDescent="0.25">
      <c r="B1301" s="74"/>
      <c r="C1301" s="73"/>
      <c r="E1301" s="86"/>
      <c r="F1301" s="86"/>
      <c r="H1301" s="73"/>
      <c r="J1301" s="86"/>
      <c r="K1301" s="86"/>
      <c r="M1301" s="72"/>
      <c r="N1301" s="73"/>
      <c r="O1301" s="86"/>
      <c r="P1301" s="92"/>
    </row>
    <row r="1302" spans="2:16" ht="15.75" hidden="1" x14ac:dyDescent="0.25">
      <c r="B1302" s="70" t="str">
        <f>B1297</f>
        <v xml:space="preserve">  </v>
      </c>
      <c r="C1302" s="133" t="s">
        <v>34</v>
      </c>
      <c r="D1302" s="133"/>
      <c r="E1302" s="133"/>
      <c r="F1302" s="133"/>
      <c r="H1302" s="14" t="s">
        <v>103</v>
      </c>
      <c r="J1302" s="86" t="str">
        <f>IFERROR(VLOOKUP(B1302,Calculations!$Z$10:$AB$448,3,FALSE),0)</f>
        <v xml:space="preserve">  </v>
      </c>
      <c r="K1302" s="86"/>
      <c r="M1302" s="14" t="s">
        <v>104</v>
      </c>
      <c r="O1302" s="86" t="str">
        <f>J1302</f>
        <v xml:space="preserve">  </v>
      </c>
      <c r="P1302" s="92"/>
    </row>
    <row r="1303" spans="2:16" ht="15.75" hidden="1" x14ac:dyDescent="0.25">
      <c r="B1303" s="74"/>
      <c r="C1303" s="133"/>
      <c r="D1303" s="133"/>
      <c r="E1303" s="133"/>
      <c r="F1303" s="133"/>
      <c r="H1303" s="77"/>
      <c r="I1303" s="14" t="s">
        <v>91</v>
      </c>
      <c r="J1303" s="86"/>
      <c r="K1303" s="86" t="str">
        <f>J1302</f>
        <v xml:space="preserve">  </v>
      </c>
      <c r="M1303" s="77"/>
      <c r="N1303" s="14" t="s">
        <v>91</v>
      </c>
      <c r="O1303" s="86"/>
      <c r="P1303" s="92" t="str">
        <f>O1302</f>
        <v xml:space="preserve">  </v>
      </c>
    </row>
    <row r="1304" spans="2:16" ht="15.75" hidden="1" x14ac:dyDescent="0.25">
      <c r="B1304" s="74"/>
      <c r="C1304" s="133"/>
      <c r="D1304" s="133"/>
      <c r="E1304" s="133"/>
      <c r="F1304" s="133"/>
      <c r="H1304" s="77"/>
      <c r="J1304" s="86"/>
      <c r="K1304" s="86"/>
      <c r="M1304" s="77"/>
      <c r="O1304" s="86"/>
      <c r="P1304" s="92"/>
    </row>
    <row r="1305" spans="2:16" ht="15.75" hidden="1" x14ac:dyDescent="0.25">
      <c r="B1305" s="74"/>
      <c r="C1305" s="81"/>
      <c r="D1305" s="81"/>
      <c r="E1305" s="81"/>
      <c r="F1305" s="81"/>
      <c r="H1305" s="77"/>
      <c r="J1305" s="86"/>
      <c r="K1305" s="86"/>
      <c r="M1305" s="77"/>
      <c r="O1305" s="86"/>
      <c r="P1305" s="92"/>
    </row>
    <row r="1306" spans="2:16" ht="15.75" hidden="1" x14ac:dyDescent="0.25">
      <c r="B1306" s="70" t="str">
        <f>B1302</f>
        <v xml:space="preserve">  </v>
      </c>
      <c r="C1306" s="14" t="s">
        <v>106</v>
      </c>
      <c r="E1306" s="86" t="str">
        <f>IFERROR(VLOOKUP(B1306,Calculations!$G$10:$W$448,17,FALSE),0)</f>
        <v xml:space="preserve">  </v>
      </c>
      <c r="F1306" s="86"/>
      <c r="H1306" s="133" t="s">
        <v>34</v>
      </c>
      <c r="I1306" s="133"/>
      <c r="J1306" s="133"/>
      <c r="K1306" s="133"/>
      <c r="M1306" s="14" t="s">
        <v>105</v>
      </c>
      <c r="O1306" s="86" t="str">
        <f>E1306</f>
        <v xml:space="preserve">  </v>
      </c>
      <c r="P1306" s="92"/>
    </row>
    <row r="1307" spans="2:16" ht="15.75" hidden="1" x14ac:dyDescent="0.25">
      <c r="B1307" s="75"/>
      <c r="C1307" s="82"/>
      <c r="D1307" s="76" t="s">
        <v>31</v>
      </c>
      <c r="E1307" s="89"/>
      <c r="F1307" s="89" t="str">
        <f>E1306</f>
        <v xml:space="preserve">  </v>
      </c>
      <c r="G1307" s="76"/>
      <c r="H1307" s="134"/>
      <c r="I1307" s="134"/>
      <c r="J1307" s="134"/>
      <c r="K1307" s="134"/>
      <c r="L1307" s="76"/>
      <c r="M1307" s="82"/>
      <c r="N1307" s="76" t="s">
        <v>31</v>
      </c>
      <c r="O1307" s="89"/>
      <c r="P1307" s="90" t="str">
        <f>O1306</f>
        <v xml:space="preserve">  </v>
      </c>
    </row>
    <row r="1308" spans="2:16" ht="15.75" hidden="1" x14ac:dyDescent="0.25">
      <c r="B1308" s="60" t="str">
        <f>IFERROR(IF(EOMONTH(B1306,1)&gt;Questionnaire!$I$9,"  ",EOMONTH(B1306,1)),"  ")</f>
        <v xml:space="preserve">  </v>
      </c>
      <c r="C1308" s="61" t="s">
        <v>32</v>
      </c>
      <c r="D1308" s="61"/>
      <c r="E1308" s="84">
        <f>IFERROR(-VLOOKUP(B1308,Calculations!$G$10:$N$448,8,FALSE),0)</f>
        <v>0</v>
      </c>
      <c r="F1308" s="84"/>
      <c r="G1308" s="61"/>
      <c r="H1308" s="61" t="s">
        <v>102</v>
      </c>
      <c r="I1308" s="61"/>
      <c r="J1308" s="84">
        <f>K1310</f>
        <v>0</v>
      </c>
      <c r="K1308" s="84"/>
      <c r="L1308" s="61"/>
      <c r="M1308" s="61" t="s">
        <v>102</v>
      </c>
      <c r="N1308" s="68"/>
      <c r="O1308" s="84">
        <f>J1308</f>
        <v>0</v>
      </c>
      <c r="P1308" s="91"/>
    </row>
    <row r="1309" spans="2:16" ht="15.75" hidden="1" x14ac:dyDescent="0.25">
      <c r="B1309" s="74"/>
      <c r="C1309" s="14" t="s">
        <v>33</v>
      </c>
      <c r="E1309" s="86" t="str">
        <f>IFERROR(VLOOKUP(B1308,Calculations!$G$10:$M$448,7,FALSE),0)</f>
        <v xml:space="preserve">  </v>
      </c>
      <c r="F1309" s="86"/>
      <c r="H1309" s="14" t="s">
        <v>35</v>
      </c>
      <c r="J1309" s="86" t="str">
        <f>K1311</f>
        <v xml:space="preserve">  </v>
      </c>
      <c r="K1309" s="86"/>
      <c r="M1309" s="14" t="s">
        <v>94</v>
      </c>
      <c r="N1309" s="73"/>
      <c r="O1309" s="86" t="str">
        <f>J1309</f>
        <v xml:space="preserve">  </v>
      </c>
      <c r="P1309" s="92"/>
    </row>
    <row r="1310" spans="2:16" ht="15.75" hidden="1" x14ac:dyDescent="0.25">
      <c r="B1310" s="74"/>
      <c r="C1310" s="73"/>
      <c r="D1310" s="14" t="s">
        <v>31</v>
      </c>
      <c r="E1310" s="86"/>
      <c r="F1310" s="86">
        <f>IFERROR(E1308+E1309,0)</f>
        <v>0</v>
      </c>
      <c r="H1310" s="73"/>
      <c r="I1310" s="14" t="s">
        <v>32</v>
      </c>
      <c r="J1310" s="86"/>
      <c r="K1310" s="86">
        <f>E1308</f>
        <v>0</v>
      </c>
      <c r="M1310" s="72"/>
      <c r="N1310" s="14" t="s">
        <v>31</v>
      </c>
      <c r="O1310" s="86"/>
      <c r="P1310" s="92">
        <f>F1310</f>
        <v>0</v>
      </c>
    </row>
    <row r="1311" spans="2:16" ht="15.75" hidden="1" x14ac:dyDescent="0.25">
      <c r="B1311" s="74"/>
      <c r="C1311" s="73"/>
      <c r="E1311" s="86"/>
      <c r="F1311" s="86"/>
      <c r="H1311" s="73"/>
      <c r="I1311" s="14" t="s">
        <v>33</v>
      </c>
      <c r="J1311" s="86"/>
      <c r="K1311" s="86" t="str">
        <f>E1309</f>
        <v xml:space="preserve">  </v>
      </c>
      <c r="M1311" s="72"/>
      <c r="N1311" s="73"/>
      <c r="O1311" s="86"/>
      <c r="P1311" s="92"/>
    </row>
    <row r="1312" spans="2:16" ht="15.75" hidden="1" x14ac:dyDescent="0.25">
      <c r="B1312" s="74"/>
      <c r="C1312" s="73"/>
      <c r="E1312" s="86"/>
      <c r="F1312" s="86"/>
      <c r="H1312" s="73"/>
      <c r="J1312" s="86"/>
      <c r="K1312" s="86"/>
      <c r="M1312" s="72"/>
      <c r="N1312" s="73"/>
      <c r="O1312" s="86"/>
      <c r="P1312" s="92"/>
    </row>
    <row r="1313" spans="2:16" ht="15.75" hidden="1" x14ac:dyDescent="0.25">
      <c r="B1313" s="70" t="str">
        <f>B1308</f>
        <v xml:space="preserve">  </v>
      </c>
      <c r="C1313" s="133" t="s">
        <v>34</v>
      </c>
      <c r="D1313" s="133"/>
      <c r="E1313" s="133"/>
      <c r="F1313" s="133"/>
      <c r="H1313" s="14" t="s">
        <v>103</v>
      </c>
      <c r="J1313" s="86" t="str">
        <f>IFERROR(VLOOKUP(B1313,Calculations!$Z$10:$AB$448,3,FALSE),0)</f>
        <v xml:space="preserve">  </v>
      </c>
      <c r="K1313" s="86"/>
      <c r="M1313" s="14" t="s">
        <v>104</v>
      </c>
      <c r="O1313" s="86" t="str">
        <f>J1313</f>
        <v xml:space="preserve">  </v>
      </c>
      <c r="P1313" s="92"/>
    </row>
    <row r="1314" spans="2:16" ht="15.75" hidden="1" x14ac:dyDescent="0.25">
      <c r="B1314" s="74"/>
      <c r="C1314" s="133"/>
      <c r="D1314" s="133"/>
      <c r="E1314" s="133"/>
      <c r="F1314" s="133"/>
      <c r="H1314" s="77"/>
      <c r="I1314" s="14" t="s">
        <v>91</v>
      </c>
      <c r="J1314" s="86"/>
      <c r="K1314" s="86" t="str">
        <f>J1313</f>
        <v xml:space="preserve">  </v>
      </c>
      <c r="M1314" s="77"/>
      <c r="N1314" s="14" t="s">
        <v>91</v>
      </c>
      <c r="O1314" s="86"/>
      <c r="P1314" s="92" t="str">
        <f>O1313</f>
        <v xml:space="preserve">  </v>
      </c>
    </row>
    <row r="1315" spans="2:16" ht="15.75" hidden="1" x14ac:dyDescent="0.25">
      <c r="B1315" s="74"/>
      <c r="C1315" s="133"/>
      <c r="D1315" s="133"/>
      <c r="E1315" s="133"/>
      <c r="F1315" s="133"/>
      <c r="H1315" s="77"/>
      <c r="J1315" s="86"/>
      <c r="K1315" s="86"/>
      <c r="M1315" s="77"/>
      <c r="O1315" s="86"/>
      <c r="P1315" s="92"/>
    </row>
    <row r="1316" spans="2:16" ht="15.75" hidden="1" x14ac:dyDescent="0.25">
      <c r="B1316" s="74"/>
      <c r="C1316" s="81"/>
      <c r="D1316" s="81"/>
      <c r="E1316" s="81"/>
      <c r="F1316" s="81"/>
      <c r="H1316" s="77"/>
      <c r="J1316" s="86"/>
      <c r="K1316" s="86"/>
      <c r="M1316" s="77"/>
      <c r="O1316" s="86"/>
      <c r="P1316" s="92"/>
    </row>
    <row r="1317" spans="2:16" ht="15.75" hidden="1" x14ac:dyDescent="0.25">
      <c r="B1317" s="70" t="str">
        <f>B1313</f>
        <v xml:space="preserve">  </v>
      </c>
      <c r="C1317" s="14" t="s">
        <v>106</v>
      </c>
      <c r="E1317" s="86" t="str">
        <f>IFERROR(VLOOKUP(B1317,Calculations!$G$10:$W$448,17,FALSE),0)</f>
        <v xml:space="preserve">  </v>
      </c>
      <c r="F1317" s="86"/>
      <c r="H1317" s="133" t="s">
        <v>34</v>
      </c>
      <c r="I1317" s="133"/>
      <c r="J1317" s="133"/>
      <c r="K1317" s="133"/>
      <c r="M1317" s="14" t="s">
        <v>105</v>
      </c>
      <c r="O1317" s="86" t="str">
        <f>E1317</f>
        <v xml:space="preserve">  </v>
      </c>
      <c r="P1317" s="92"/>
    </row>
    <row r="1318" spans="2:16" ht="15.75" hidden="1" x14ac:dyDescent="0.25">
      <c r="B1318" s="75"/>
      <c r="C1318" s="82"/>
      <c r="D1318" s="76" t="s">
        <v>31</v>
      </c>
      <c r="E1318" s="89"/>
      <c r="F1318" s="89" t="str">
        <f>E1317</f>
        <v xml:space="preserve">  </v>
      </c>
      <c r="G1318" s="76"/>
      <c r="H1318" s="134"/>
      <c r="I1318" s="134"/>
      <c r="J1318" s="134"/>
      <c r="K1318" s="134"/>
      <c r="L1318" s="76"/>
      <c r="M1318" s="82"/>
      <c r="N1318" s="76" t="s">
        <v>31</v>
      </c>
      <c r="O1318" s="89"/>
      <c r="P1318" s="90" t="str">
        <f>O1317</f>
        <v xml:space="preserve">  </v>
      </c>
    </row>
    <row r="1319" spans="2:16" ht="15.75" hidden="1" x14ac:dyDescent="0.25">
      <c r="B1319" s="60" t="str">
        <f>IFERROR(IF(EOMONTH(B1317,1)&gt;Questionnaire!$I$9,"  ",EOMONTH(B1317,1)),"  ")</f>
        <v xml:space="preserve">  </v>
      </c>
      <c r="C1319" s="61" t="s">
        <v>32</v>
      </c>
      <c r="D1319" s="61"/>
      <c r="E1319" s="84">
        <f>IFERROR(-VLOOKUP(B1319,Calculations!$G$10:$N$448,8,FALSE),0)</f>
        <v>0</v>
      </c>
      <c r="F1319" s="84"/>
      <c r="G1319" s="61"/>
      <c r="H1319" s="61" t="s">
        <v>102</v>
      </c>
      <c r="I1319" s="61"/>
      <c r="J1319" s="84">
        <f>K1321</f>
        <v>0</v>
      </c>
      <c r="K1319" s="84"/>
      <c r="L1319" s="61"/>
      <c r="M1319" s="61" t="s">
        <v>102</v>
      </c>
      <c r="N1319" s="68"/>
      <c r="O1319" s="84">
        <f>J1319</f>
        <v>0</v>
      </c>
      <c r="P1319" s="91"/>
    </row>
    <row r="1320" spans="2:16" ht="15.75" hidden="1" x14ac:dyDescent="0.25">
      <c r="B1320" s="74"/>
      <c r="C1320" s="14" t="s">
        <v>33</v>
      </c>
      <c r="E1320" s="86" t="str">
        <f>IFERROR(VLOOKUP(B1319,Calculations!$G$10:$M$448,7,FALSE),0)</f>
        <v xml:space="preserve">  </v>
      </c>
      <c r="F1320" s="86"/>
      <c r="H1320" s="14" t="s">
        <v>35</v>
      </c>
      <c r="J1320" s="86" t="str">
        <f>K1322</f>
        <v xml:space="preserve">  </v>
      </c>
      <c r="K1320" s="86"/>
      <c r="M1320" s="14" t="s">
        <v>94</v>
      </c>
      <c r="N1320" s="73"/>
      <c r="O1320" s="86" t="str">
        <f>J1320</f>
        <v xml:space="preserve">  </v>
      </c>
      <c r="P1320" s="92"/>
    </row>
    <row r="1321" spans="2:16" ht="15.75" hidden="1" x14ac:dyDescent="0.25">
      <c r="B1321" s="74"/>
      <c r="C1321" s="73"/>
      <c r="D1321" s="14" t="s">
        <v>31</v>
      </c>
      <c r="E1321" s="86"/>
      <c r="F1321" s="86">
        <f>IFERROR(E1319+E1320,0)</f>
        <v>0</v>
      </c>
      <c r="H1321" s="73"/>
      <c r="I1321" s="14" t="s">
        <v>32</v>
      </c>
      <c r="J1321" s="86"/>
      <c r="K1321" s="86">
        <f>E1319</f>
        <v>0</v>
      </c>
      <c r="M1321" s="72"/>
      <c r="N1321" s="14" t="s">
        <v>31</v>
      </c>
      <c r="O1321" s="86"/>
      <c r="P1321" s="92">
        <f>F1321</f>
        <v>0</v>
      </c>
    </row>
    <row r="1322" spans="2:16" ht="15.75" hidden="1" x14ac:dyDescent="0.25">
      <c r="B1322" s="74"/>
      <c r="C1322" s="73"/>
      <c r="E1322" s="86"/>
      <c r="F1322" s="86"/>
      <c r="H1322" s="73"/>
      <c r="I1322" s="14" t="s">
        <v>33</v>
      </c>
      <c r="J1322" s="86"/>
      <c r="K1322" s="86" t="str">
        <f>E1320</f>
        <v xml:space="preserve">  </v>
      </c>
      <c r="M1322" s="72"/>
      <c r="N1322" s="73"/>
      <c r="O1322" s="86"/>
      <c r="P1322" s="92"/>
    </row>
    <row r="1323" spans="2:16" ht="15.75" hidden="1" x14ac:dyDescent="0.25">
      <c r="B1323" s="74"/>
      <c r="C1323" s="73"/>
      <c r="E1323" s="86"/>
      <c r="F1323" s="86"/>
      <c r="H1323" s="73"/>
      <c r="J1323" s="86"/>
      <c r="K1323" s="86"/>
      <c r="M1323" s="72"/>
      <c r="N1323" s="73"/>
      <c r="O1323" s="86"/>
      <c r="P1323" s="92"/>
    </row>
    <row r="1324" spans="2:16" ht="15.75" hidden="1" x14ac:dyDescent="0.25">
      <c r="B1324" s="70" t="str">
        <f>B1319</f>
        <v xml:space="preserve">  </v>
      </c>
      <c r="C1324" s="133" t="s">
        <v>34</v>
      </c>
      <c r="D1324" s="133"/>
      <c r="E1324" s="133"/>
      <c r="F1324" s="133"/>
      <c r="H1324" s="14" t="s">
        <v>103</v>
      </c>
      <c r="J1324" s="86" t="str">
        <f>IFERROR(VLOOKUP(B1324,Calculations!$Z$10:$AB$448,3,FALSE),0)</f>
        <v xml:space="preserve">  </v>
      </c>
      <c r="K1324" s="86"/>
      <c r="M1324" s="14" t="s">
        <v>104</v>
      </c>
      <c r="O1324" s="86" t="str">
        <f>J1324</f>
        <v xml:space="preserve">  </v>
      </c>
      <c r="P1324" s="92"/>
    </row>
    <row r="1325" spans="2:16" ht="15.75" hidden="1" x14ac:dyDescent="0.25">
      <c r="B1325" s="74"/>
      <c r="C1325" s="133"/>
      <c r="D1325" s="133"/>
      <c r="E1325" s="133"/>
      <c r="F1325" s="133"/>
      <c r="H1325" s="77"/>
      <c r="I1325" s="14" t="s">
        <v>91</v>
      </c>
      <c r="J1325" s="86"/>
      <c r="K1325" s="86" t="str">
        <f>J1324</f>
        <v xml:space="preserve">  </v>
      </c>
      <c r="M1325" s="77"/>
      <c r="N1325" s="14" t="s">
        <v>91</v>
      </c>
      <c r="O1325" s="86"/>
      <c r="P1325" s="92" t="str">
        <f>O1324</f>
        <v xml:space="preserve">  </v>
      </c>
    </row>
    <row r="1326" spans="2:16" ht="15.75" hidden="1" x14ac:dyDescent="0.25">
      <c r="B1326" s="74"/>
      <c r="C1326" s="133"/>
      <c r="D1326" s="133"/>
      <c r="E1326" s="133"/>
      <c r="F1326" s="133"/>
      <c r="H1326" s="77"/>
      <c r="J1326" s="86"/>
      <c r="K1326" s="86"/>
      <c r="M1326" s="77"/>
      <c r="O1326" s="86"/>
      <c r="P1326" s="92"/>
    </row>
    <row r="1327" spans="2:16" ht="15.75" hidden="1" x14ac:dyDescent="0.25">
      <c r="B1327" s="74"/>
      <c r="C1327" s="81"/>
      <c r="D1327" s="81"/>
      <c r="E1327" s="81"/>
      <c r="F1327" s="81"/>
      <c r="H1327" s="77"/>
      <c r="J1327" s="86"/>
      <c r="K1327" s="86"/>
      <c r="M1327" s="77"/>
      <c r="O1327" s="86"/>
      <c r="P1327" s="92"/>
    </row>
    <row r="1328" spans="2:16" ht="15.75" hidden="1" x14ac:dyDescent="0.25">
      <c r="B1328" s="70" t="str">
        <f>B1324</f>
        <v xml:space="preserve">  </v>
      </c>
      <c r="C1328" s="14" t="s">
        <v>106</v>
      </c>
      <c r="E1328" s="86" t="str">
        <f>IFERROR(VLOOKUP(B1328,Calculations!$G$10:$W$448,17,FALSE),0)</f>
        <v xml:space="preserve">  </v>
      </c>
      <c r="F1328" s="86"/>
      <c r="H1328" s="133" t="s">
        <v>34</v>
      </c>
      <c r="I1328" s="133"/>
      <c r="J1328" s="133"/>
      <c r="K1328" s="133"/>
      <c r="M1328" s="14" t="s">
        <v>105</v>
      </c>
      <c r="O1328" s="86" t="str">
        <f>E1328</f>
        <v xml:space="preserve">  </v>
      </c>
      <c r="P1328" s="92"/>
    </row>
    <row r="1329" spans="2:16" ht="15.75" hidden="1" x14ac:dyDescent="0.25">
      <c r="B1329" s="75"/>
      <c r="C1329" s="82"/>
      <c r="D1329" s="76" t="s">
        <v>31</v>
      </c>
      <c r="E1329" s="89"/>
      <c r="F1329" s="89" t="str">
        <f>E1328</f>
        <v xml:space="preserve">  </v>
      </c>
      <c r="G1329" s="76"/>
      <c r="H1329" s="134"/>
      <c r="I1329" s="134"/>
      <c r="J1329" s="134"/>
      <c r="K1329" s="134"/>
      <c r="L1329" s="76"/>
      <c r="M1329" s="82"/>
      <c r="N1329" s="76" t="s">
        <v>31</v>
      </c>
      <c r="O1329" s="89"/>
      <c r="P1329" s="90" t="str">
        <f>O1328</f>
        <v xml:space="preserve">  </v>
      </c>
    </row>
    <row r="1330" spans="2:16" ht="15.75" hidden="1" x14ac:dyDescent="0.25">
      <c r="B1330" s="60" t="str">
        <f>IFERROR(IF(EOMONTH(B1328,1)&gt;Questionnaire!$I$9,"  ",EOMONTH(B1328,1)),"  ")</f>
        <v xml:space="preserve">  </v>
      </c>
      <c r="C1330" s="61" t="s">
        <v>32</v>
      </c>
      <c r="D1330" s="61"/>
      <c r="E1330" s="84">
        <f>IFERROR(-VLOOKUP(B1330,Calculations!$G$10:$N$448,8,FALSE),0)</f>
        <v>0</v>
      </c>
      <c r="F1330" s="84"/>
      <c r="G1330" s="61"/>
      <c r="H1330" s="61" t="s">
        <v>102</v>
      </c>
      <c r="I1330" s="61"/>
      <c r="J1330" s="84">
        <f>K1332</f>
        <v>0</v>
      </c>
      <c r="K1330" s="84"/>
      <c r="L1330" s="61"/>
      <c r="M1330" s="61" t="s">
        <v>102</v>
      </c>
      <c r="N1330" s="68"/>
      <c r="O1330" s="84">
        <f>J1330</f>
        <v>0</v>
      </c>
      <c r="P1330" s="91"/>
    </row>
    <row r="1331" spans="2:16" ht="15.75" hidden="1" x14ac:dyDescent="0.25">
      <c r="B1331" s="74"/>
      <c r="C1331" s="14" t="s">
        <v>33</v>
      </c>
      <c r="E1331" s="86" t="str">
        <f>IFERROR(VLOOKUP(B1330,Calculations!$G$10:$M$448,7,FALSE),0)</f>
        <v xml:space="preserve">  </v>
      </c>
      <c r="F1331" s="86"/>
      <c r="H1331" s="14" t="s">
        <v>35</v>
      </c>
      <c r="J1331" s="86" t="str">
        <f>K1333</f>
        <v xml:space="preserve">  </v>
      </c>
      <c r="K1331" s="86"/>
      <c r="M1331" s="14" t="s">
        <v>94</v>
      </c>
      <c r="N1331" s="73"/>
      <c r="O1331" s="86" t="str">
        <f>J1331</f>
        <v xml:space="preserve">  </v>
      </c>
      <c r="P1331" s="92"/>
    </row>
    <row r="1332" spans="2:16" ht="15.75" hidden="1" x14ac:dyDescent="0.25">
      <c r="B1332" s="74"/>
      <c r="C1332" s="73"/>
      <c r="D1332" s="14" t="s">
        <v>31</v>
      </c>
      <c r="E1332" s="86"/>
      <c r="F1332" s="86">
        <f>IFERROR(E1330+E1331,0)</f>
        <v>0</v>
      </c>
      <c r="H1332" s="73"/>
      <c r="I1332" s="14" t="s">
        <v>32</v>
      </c>
      <c r="J1332" s="86"/>
      <c r="K1332" s="86">
        <f>E1330</f>
        <v>0</v>
      </c>
      <c r="M1332" s="72"/>
      <c r="N1332" s="14" t="s">
        <v>31</v>
      </c>
      <c r="O1332" s="86"/>
      <c r="P1332" s="92">
        <f>F1332</f>
        <v>0</v>
      </c>
    </row>
    <row r="1333" spans="2:16" ht="15.75" hidden="1" x14ac:dyDescent="0.25">
      <c r="B1333" s="74"/>
      <c r="C1333" s="73"/>
      <c r="E1333" s="86"/>
      <c r="F1333" s="86"/>
      <c r="H1333" s="73"/>
      <c r="I1333" s="14" t="s">
        <v>33</v>
      </c>
      <c r="J1333" s="86"/>
      <c r="K1333" s="86" t="str">
        <f>E1331</f>
        <v xml:space="preserve">  </v>
      </c>
      <c r="M1333" s="72"/>
      <c r="N1333" s="73"/>
      <c r="O1333" s="86"/>
      <c r="P1333" s="92"/>
    </row>
    <row r="1334" spans="2:16" ht="15.75" hidden="1" x14ac:dyDescent="0.25">
      <c r="B1334" s="74"/>
      <c r="C1334" s="73"/>
      <c r="E1334" s="86"/>
      <c r="F1334" s="86"/>
      <c r="H1334" s="73"/>
      <c r="J1334" s="86"/>
      <c r="K1334" s="86"/>
      <c r="M1334" s="72"/>
      <c r="N1334" s="73"/>
      <c r="O1334" s="86"/>
      <c r="P1334" s="92"/>
    </row>
    <row r="1335" spans="2:16" ht="15.75" hidden="1" x14ac:dyDescent="0.25">
      <c r="B1335" s="70" t="str">
        <f>B1330</f>
        <v xml:space="preserve">  </v>
      </c>
      <c r="C1335" s="133" t="s">
        <v>34</v>
      </c>
      <c r="D1335" s="133"/>
      <c r="E1335" s="133"/>
      <c r="F1335" s="133"/>
      <c r="H1335" s="14" t="s">
        <v>103</v>
      </c>
      <c r="J1335" s="86" t="str">
        <f>IFERROR(VLOOKUP(B1335,Calculations!$Z$10:$AB$448,3,FALSE),0)</f>
        <v xml:space="preserve">  </v>
      </c>
      <c r="K1335" s="86"/>
      <c r="M1335" s="14" t="s">
        <v>104</v>
      </c>
      <c r="O1335" s="86" t="str">
        <f>J1335</f>
        <v xml:space="preserve">  </v>
      </c>
      <c r="P1335" s="92"/>
    </row>
    <row r="1336" spans="2:16" ht="15.75" hidden="1" x14ac:dyDescent="0.25">
      <c r="B1336" s="74"/>
      <c r="C1336" s="133"/>
      <c r="D1336" s="133"/>
      <c r="E1336" s="133"/>
      <c r="F1336" s="133"/>
      <c r="H1336" s="77"/>
      <c r="I1336" s="14" t="s">
        <v>91</v>
      </c>
      <c r="J1336" s="86"/>
      <c r="K1336" s="86" t="str">
        <f>J1335</f>
        <v xml:space="preserve">  </v>
      </c>
      <c r="M1336" s="77"/>
      <c r="N1336" s="14" t="s">
        <v>91</v>
      </c>
      <c r="O1336" s="86"/>
      <c r="P1336" s="92" t="str">
        <f>O1335</f>
        <v xml:space="preserve">  </v>
      </c>
    </row>
    <row r="1337" spans="2:16" ht="15.75" hidden="1" x14ac:dyDescent="0.25">
      <c r="B1337" s="74"/>
      <c r="C1337" s="133"/>
      <c r="D1337" s="133"/>
      <c r="E1337" s="133"/>
      <c r="F1337" s="133"/>
      <c r="H1337" s="77"/>
      <c r="J1337" s="86"/>
      <c r="K1337" s="86"/>
      <c r="M1337" s="77"/>
      <c r="O1337" s="86"/>
      <c r="P1337" s="92"/>
    </row>
    <row r="1338" spans="2:16" ht="15.75" hidden="1" x14ac:dyDescent="0.25">
      <c r="B1338" s="74"/>
      <c r="C1338" s="81"/>
      <c r="D1338" s="81"/>
      <c r="E1338" s="81"/>
      <c r="F1338" s="81"/>
      <c r="H1338" s="77"/>
      <c r="J1338" s="86"/>
      <c r="K1338" s="86"/>
      <c r="M1338" s="77"/>
      <c r="O1338" s="86"/>
      <c r="P1338" s="92"/>
    </row>
    <row r="1339" spans="2:16" ht="15.75" hidden="1" x14ac:dyDescent="0.25">
      <c r="B1339" s="70" t="str">
        <f>B1335</f>
        <v xml:space="preserve">  </v>
      </c>
      <c r="C1339" s="14" t="s">
        <v>106</v>
      </c>
      <c r="E1339" s="86" t="str">
        <f>IFERROR(VLOOKUP(B1339,Calculations!$G$10:$W$448,17,FALSE),0)</f>
        <v xml:space="preserve">  </v>
      </c>
      <c r="F1339" s="86"/>
      <c r="H1339" s="133" t="s">
        <v>34</v>
      </c>
      <c r="I1339" s="133"/>
      <c r="J1339" s="133"/>
      <c r="K1339" s="133"/>
      <c r="M1339" s="14" t="s">
        <v>105</v>
      </c>
      <c r="O1339" s="86" t="str">
        <f>E1339</f>
        <v xml:space="preserve">  </v>
      </c>
      <c r="P1339" s="92"/>
    </row>
    <row r="1340" spans="2:16" ht="15.75" hidden="1" x14ac:dyDescent="0.25">
      <c r="B1340" s="75"/>
      <c r="C1340" s="82"/>
      <c r="D1340" s="76" t="s">
        <v>31</v>
      </c>
      <c r="E1340" s="89"/>
      <c r="F1340" s="89" t="str">
        <f>E1339</f>
        <v xml:space="preserve">  </v>
      </c>
      <c r="G1340" s="76"/>
      <c r="H1340" s="134"/>
      <c r="I1340" s="134"/>
      <c r="J1340" s="134"/>
      <c r="K1340" s="134"/>
      <c r="L1340" s="76"/>
      <c r="M1340" s="82"/>
      <c r="N1340" s="76" t="s">
        <v>31</v>
      </c>
      <c r="O1340" s="89"/>
      <c r="P1340" s="90" t="str">
        <f>O1339</f>
        <v xml:space="preserve">  </v>
      </c>
    </row>
    <row r="1341" spans="2:16" ht="15.75" hidden="1" x14ac:dyDescent="0.25">
      <c r="B1341" s="60" t="str">
        <f>IFERROR(IF(EOMONTH(B1339,1)&gt;Questionnaire!$I$9,"  ",EOMONTH(B1339,1)),"  ")</f>
        <v xml:space="preserve">  </v>
      </c>
      <c r="C1341" s="61" t="s">
        <v>32</v>
      </c>
      <c r="D1341" s="61"/>
      <c r="E1341" s="84">
        <f>IFERROR(-VLOOKUP(B1341,Calculations!$G$10:$N$448,8,FALSE),0)</f>
        <v>0</v>
      </c>
      <c r="F1341" s="84"/>
      <c r="G1341" s="61"/>
      <c r="H1341" s="61" t="s">
        <v>102</v>
      </c>
      <c r="I1341" s="61"/>
      <c r="J1341" s="84">
        <f>K1343</f>
        <v>0</v>
      </c>
      <c r="K1341" s="84"/>
      <c r="L1341" s="61"/>
      <c r="M1341" s="61" t="s">
        <v>102</v>
      </c>
      <c r="N1341" s="68"/>
      <c r="O1341" s="84">
        <f>J1341</f>
        <v>0</v>
      </c>
      <c r="P1341" s="91"/>
    </row>
    <row r="1342" spans="2:16" ht="15.75" hidden="1" x14ac:dyDescent="0.25">
      <c r="B1342" s="74"/>
      <c r="C1342" s="14" t="s">
        <v>33</v>
      </c>
      <c r="E1342" s="86" t="str">
        <f>IFERROR(VLOOKUP(B1341,Calculations!$G$10:$M$448,7,FALSE),0)</f>
        <v xml:space="preserve">  </v>
      </c>
      <c r="F1342" s="86"/>
      <c r="H1342" s="14" t="s">
        <v>35</v>
      </c>
      <c r="J1342" s="86" t="str">
        <f>K1344</f>
        <v xml:space="preserve">  </v>
      </c>
      <c r="K1342" s="86"/>
      <c r="M1342" s="14" t="s">
        <v>94</v>
      </c>
      <c r="N1342" s="73"/>
      <c r="O1342" s="86" t="str">
        <f>J1342</f>
        <v xml:space="preserve">  </v>
      </c>
      <c r="P1342" s="92"/>
    </row>
    <row r="1343" spans="2:16" ht="15.75" hidden="1" x14ac:dyDescent="0.25">
      <c r="B1343" s="74"/>
      <c r="C1343" s="73"/>
      <c r="D1343" s="14" t="s">
        <v>31</v>
      </c>
      <c r="E1343" s="86"/>
      <c r="F1343" s="86">
        <f>IFERROR(E1341+E1342,0)</f>
        <v>0</v>
      </c>
      <c r="H1343" s="73"/>
      <c r="I1343" s="14" t="s">
        <v>32</v>
      </c>
      <c r="J1343" s="86"/>
      <c r="K1343" s="86">
        <f>E1341</f>
        <v>0</v>
      </c>
      <c r="M1343" s="72"/>
      <c r="N1343" s="14" t="s">
        <v>31</v>
      </c>
      <c r="O1343" s="86"/>
      <c r="P1343" s="92">
        <f>F1343</f>
        <v>0</v>
      </c>
    </row>
    <row r="1344" spans="2:16" ht="15.75" hidden="1" x14ac:dyDescent="0.25">
      <c r="B1344" s="74"/>
      <c r="C1344" s="73"/>
      <c r="E1344" s="86"/>
      <c r="F1344" s="86"/>
      <c r="H1344" s="73"/>
      <c r="I1344" s="14" t="s">
        <v>33</v>
      </c>
      <c r="J1344" s="86"/>
      <c r="K1344" s="86" t="str">
        <f>E1342</f>
        <v xml:space="preserve">  </v>
      </c>
      <c r="M1344" s="72"/>
      <c r="N1344" s="73"/>
      <c r="O1344" s="86"/>
      <c r="P1344" s="92"/>
    </row>
    <row r="1345" spans="2:16" ht="15.75" hidden="1" x14ac:dyDescent="0.25">
      <c r="B1345" s="74"/>
      <c r="C1345" s="73"/>
      <c r="E1345" s="86"/>
      <c r="F1345" s="86"/>
      <c r="H1345" s="73"/>
      <c r="J1345" s="86"/>
      <c r="K1345" s="86"/>
      <c r="M1345" s="72"/>
      <c r="N1345" s="73"/>
      <c r="O1345" s="86"/>
      <c r="P1345" s="92"/>
    </row>
    <row r="1346" spans="2:16" ht="15.75" hidden="1" x14ac:dyDescent="0.25">
      <c r="B1346" s="70" t="str">
        <f>B1341</f>
        <v xml:space="preserve">  </v>
      </c>
      <c r="C1346" s="133" t="s">
        <v>34</v>
      </c>
      <c r="D1346" s="133"/>
      <c r="E1346" s="133"/>
      <c r="F1346" s="133"/>
      <c r="H1346" s="14" t="s">
        <v>103</v>
      </c>
      <c r="J1346" s="86" t="str">
        <f>IFERROR(VLOOKUP(B1346,Calculations!$Z$10:$AB$448,3,FALSE),0)</f>
        <v xml:space="preserve">  </v>
      </c>
      <c r="K1346" s="86"/>
      <c r="M1346" s="14" t="s">
        <v>104</v>
      </c>
      <c r="O1346" s="86" t="str">
        <f>J1346</f>
        <v xml:space="preserve">  </v>
      </c>
      <c r="P1346" s="92"/>
    </row>
    <row r="1347" spans="2:16" ht="15.75" hidden="1" x14ac:dyDescent="0.25">
      <c r="B1347" s="74"/>
      <c r="C1347" s="133"/>
      <c r="D1347" s="133"/>
      <c r="E1347" s="133"/>
      <c r="F1347" s="133"/>
      <c r="H1347" s="77"/>
      <c r="I1347" s="14" t="s">
        <v>91</v>
      </c>
      <c r="J1347" s="86"/>
      <c r="K1347" s="86" t="str">
        <f>J1346</f>
        <v xml:space="preserve">  </v>
      </c>
      <c r="M1347" s="77"/>
      <c r="N1347" s="14" t="s">
        <v>91</v>
      </c>
      <c r="O1347" s="86"/>
      <c r="P1347" s="92" t="str">
        <f>O1346</f>
        <v xml:space="preserve">  </v>
      </c>
    </row>
    <row r="1348" spans="2:16" ht="15.75" hidden="1" x14ac:dyDescent="0.25">
      <c r="B1348" s="74"/>
      <c r="C1348" s="133"/>
      <c r="D1348" s="133"/>
      <c r="E1348" s="133"/>
      <c r="F1348" s="133"/>
      <c r="H1348" s="77"/>
      <c r="J1348" s="86"/>
      <c r="K1348" s="86"/>
      <c r="M1348" s="77"/>
      <c r="O1348" s="86"/>
      <c r="P1348" s="92"/>
    </row>
    <row r="1349" spans="2:16" ht="15.75" hidden="1" x14ac:dyDescent="0.25">
      <c r="B1349" s="74"/>
      <c r="C1349" s="81"/>
      <c r="D1349" s="81"/>
      <c r="E1349" s="81"/>
      <c r="F1349" s="81"/>
      <c r="H1349" s="77"/>
      <c r="J1349" s="86"/>
      <c r="K1349" s="86"/>
      <c r="M1349" s="77"/>
      <c r="O1349" s="86"/>
      <c r="P1349" s="92"/>
    </row>
    <row r="1350" spans="2:16" ht="15.75" hidden="1" x14ac:dyDescent="0.25">
      <c r="B1350" s="70" t="str">
        <f>B1346</f>
        <v xml:space="preserve">  </v>
      </c>
      <c r="C1350" s="14" t="s">
        <v>106</v>
      </c>
      <c r="E1350" s="86" t="str">
        <f>IFERROR(VLOOKUP(B1350,Calculations!$G$10:$W$448,17,FALSE),0)</f>
        <v xml:space="preserve">  </v>
      </c>
      <c r="F1350" s="86"/>
      <c r="H1350" s="133" t="s">
        <v>34</v>
      </c>
      <c r="I1350" s="133"/>
      <c r="J1350" s="133"/>
      <c r="K1350" s="133"/>
      <c r="M1350" s="14" t="s">
        <v>105</v>
      </c>
      <c r="O1350" s="86" t="str">
        <f>E1350</f>
        <v xml:space="preserve">  </v>
      </c>
      <c r="P1350" s="92"/>
    </row>
    <row r="1351" spans="2:16" ht="15.75" hidden="1" x14ac:dyDescent="0.25">
      <c r="B1351" s="75"/>
      <c r="C1351" s="82"/>
      <c r="D1351" s="76" t="s">
        <v>31</v>
      </c>
      <c r="E1351" s="89"/>
      <c r="F1351" s="89" t="str">
        <f>E1350</f>
        <v xml:space="preserve">  </v>
      </c>
      <c r="G1351" s="76"/>
      <c r="H1351" s="134"/>
      <c r="I1351" s="134"/>
      <c r="J1351" s="134"/>
      <c r="K1351" s="134"/>
      <c r="L1351" s="76"/>
      <c r="M1351" s="82"/>
      <c r="N1351" s="76" t="s">
        <v>31</v>
      </c>
      <c r="O1351" s="89"/>
      <c r="P1351" s="90" t="str">
        <f>O1350</f>
        <v xml:space="preserve">  </v>
      </c>
    </row>
    <row r="1352" spans="2:16" ht="15.75" hidden="1" x14ac:dyDescent="0.25">
      <c r="B1352" s="60" t="str">
        <f>IFERROR(IF(EOMONTH(B1350,1)&gt;Questionnaire!$I$9,"  ",EOMONTH(B1350,1)),"  ")</f>
        <v xml:space="preserve">  </v>
      </c>
      <c r="C1352" s="61" t="s">
        <v>32</v>
      </c>
      <c r="D1352" s="61"/>
      <c r="E1352" s="84">
        <f>IFERROR(-VLOOKUP(B1352,Calculations!$G$10:$N$448,8,FALSE),0)</f>
        <v>0</v>
      </c>
      <c r="F1352" s="84"/>
      <c r="G1352" s="61"/>
      <c r="H1352" s="61" t="s">
        <v>102</v>
      </c>
      <c r="I1352" s="61"/>
      <c r="J1352" s="84">
        <f>K1354</f>
        <v>0</v>
      </c>
      <c r="K1352" s="84"/>
      <c r="L1352" s="61"/>
      <c r="M1352" s="61" t="s">
        <v>102</v>
      </c>
      <c r="N1352" s="68"/>
      <c r="O1352" s="84">
        <f>J1352</f>
        <v>0</v>
      </c>
      <c r="P1352" s="91"/>
    </row>
    <row r="1353" spans="2:16" ht="15.75" hidden="1" x14ac:dyDescent="0.25">
      <c r="B1353" s="74"/>
      <c r="C1353" s="14" t="s">
        <v>33</v>
      </c>
      <c r="E1353" s="86" t="str">
        <f>IFERROR(VLOOKUP(B1352,Calculations!$G$10:$M$448,7,FALSE),0)</f>
        <v xml:space="preserve">  </v>
      </c>
      <c r="F1353" s="86"/>
      <c r="H1353" s="14" t="s">
        <v>35</v>
      </c>
      <c r="J1353" s="86" t="str">
        <f>K1355</f>
        <v xml:space="preserve">  </v>
      </c>
      <c r="K1353" s="86"/>
      <c r="M1353" s="14" t="s">
        <v>94</v>
      </c>
      <c r="N1353" s="73"/>
      <c r="O1353" s="86" t="str">
        <f>J1353</f>
        <v xml:space="preserve">  </v>
      </c>
      <c r="P1353" s="92"/>
    </row>
    <row r="1354" spans="2:16" ht="15.75" hidden="1" x14ac:dyDescent="0.25">
      <c r="B1354" s="74"/>
      <c r="C1354" s="73"/>
      <c r="D1354" s="14" t="s">
        <v>31</v>
      </c>
      <c r="E1354" s="86"/>
      <c r="F1354" s="86">
        <f>IFERROR(E1352+E1353,0)</f>
        <v>0</v>
      </c>
      <c r="H1354" s="73"/>
      <c r="I1354" s="14" t="s">
        <v>32</v>
      </c>
      <c r="J1354" s="86"/>
      <c r="K1354" s="86">
        <f>E1352</f>
        <v>0</v>
      </c>
      <c r="M1354" s="72"/>
      <c r="N1354" s="14" t="s">
        <v>31</v>
      </c>
      <c r="O1354" s="86"/>
      <c r="P1354" s="92">
        <f>F1354</f>
        <v>0</v>
      </c>
    </row>
    <row r="1355" spans="2:16" ht="15.75" hidden="1" x14ac:dyDescent="0.25">
      <c r="B1355" s="74"/>
      <c r="C1355" s="73"/>
      <c r="E1355" s="86"/>
      <c r="F1355" s="86"/>
      <c r="H1355" s="73"/>
      <c r="I1355" s="14" t="s">
        <v>33</v>
      </c>
      <c r="J1355" s="86"/>
      <c r="K1355" s="86" t="str">
        <f>E1353</f>
        <v xml:space="preserve">  </v>
      </c>
      <c r="M1355" s="72"/>
      <c r="N1355" s="73"/>
      <c r="O1355" s="86"/>
      <c r="P1355" s="92"/>
    </row>
    <row r="1356" spans="2:16" ht="15.75" hidden="1" x14ac:dyDescent="0.25">
      <c r="B1356" s="74"/>
      <c r="C1356" s="73"/>
      <c r="E1356" s="86"/>
      <c r="F1356" s="86"/>
      <c r="H1356" s="73"/>
      <c r="J1356" s="86"/>
      <c r="K1356" s="86"/>
      <c r="M1356" s="72"/>
      <c r="N1356" s="73"/>
      <c r="O1356" s="86"/>
      <c r="P1356" s="92"/>
    </row>
    <row r="1357" spans="2:16" ht="15.75" hidden="1" x14ac:dyDescent="0.25">
      <c r="B1357" s="70" t="str">
        <f>B1352</f>
        <v xml:space="preserve">  </v>
      </c>
      <c r="C1357" s="133" t="s">
        <v>34</v>
      </c>
      <c r="D1357" s="133"/>
      <c r="E1357" s="133"/>
      <c r="F1357" s="133"/>
      <c r="H1357" s="14" t="s">
        <v>103</v>
      </c>
      <c r="J1357" s="86" t="str">
        <f>IFERROR(VLOOKUP(B1357,Calculations!$Z$10:$AB$448,3,FALSE),0)</f>
        <v xml:space="preserve">  </v>
      </c>
      <c r="K1357" s="86"/>
      <c r="M1357" s="14" t="s">
        <v>104</v>
      </c>
      <c r="O1357" s="86" t="str">
        <f>J1357</f>
        <v xml:space="preserve">  </v>
      </c>
      <c r="P1357" s="92"/>
    </row>
    <row r="1358" spans="2:16" ht="15.75" hidden="1" x14ac:dyDescent="0.25">
      <c r="B1358" s="74"/>
      <c r="C1358" s="133"/>
      <c r="D1358" s="133"/>
      <c r="E1358" s="133"/>
      <c r="F1358" s="133"/>
      <c r="H1358" s="77"/>
      <c r="I1358" s="14" t="s">
        <v>91</v>
      </c>
      <c r="J1358" s="86"/>
      <c r="K1358" s="86" t="str">
        <f>J1357</f>
        <v xml:space="preserve">  </v>
      </c>
      <c r="M1358" s="77"/>
      <c r="N1358" s="14" t="s">
        <v>91</v>
      </c>
      <c r="O1358" s="86"/>
      <c r="P1358" s="92" t="str">
        <f>O1357</f>
        <v xml:space="preserve">  </v>
      </c>
    </row>
    <row r="1359" spans="2:16" ht="15.75" hidden="1" x14ac:dyDescent="0.25">
      <c r="B1359" s="74"/>
      <c r="C1359" s="133"/>
      <c r="D1359" s="133"/>
      <c r="E1359" s="133"/>
      <c r="F1359" s="133"/>
      <c r="H1359" s="77"/>
      <c r="J1359" s="86"/>
      <c r="K1359" s="86"/>
      <c r="M1359" s="77"/>
      <c r="O1359" s="86"/>
      <c r="P1359" s="92"/>
    </row>
    <row r="1360" spans="2:16" ht="15.75" hidden="1" x14ac:dyDescent="0.25">
      <c r="B1360" s="74"/>
      <c r="C1360" s="81"/>
      <c r="D1360" s="81"/>
      <c r="E1360" s="81"/>
      <c r="F1360" s="81"/>
      <c r="H1360" s="77"/>
      <c r="J1360" s="86"/>
      <c r="K1360" s="86"/>
      <c r="M1360" s="77"/>
      <c r="O1360" s="86"/>
      <c r="P1360" s="92"/>
    </row>
    <row r="1361" spans="2:16" ht="15.75" hidden="1" x14ac:dyDescent="0.25">
      <c r="B1361" s="70" t="str">
        <f>B1357</f>
        <v xml:space="preserve">  </v>
      </c>
      <c r="C1361" s="14" t="s">
        <v>106</v>
      </c>
      <c r="E1361" s="86" t="str">
        <f>IFERROR(VLOOKUP(B1361,Calculations!$G$10:$W$448,17,FALSE),0)</f>
        <v xml:space="preserve">  </v>
      </c>
      <c r="F1361" s="86"/>
      <c r="H1361" s="133" t="s">
        <v>34</v>
      </c>
      <c r="I1361" s="133"/>
      <c r="J1361" s="133"/>
      <c r="K1361" s="133"/>
      <c r="M1361" s="14" t="s">
        <v>105</v>
      </c>
      <c r="O1361" s="86" t="str">
        <f>E1361</f>
        <v xml:space="preserve">  </v>
      </c>
      <c r="P1361" s="92"/>
    </row>
    <row r="1362" spans="2:16" ht="15.75" hidden="1" x14ac:dyDescent="0.25">
      <c r="B1362" s="75"/>
      <c r="C1362" s="82"/>
      <c r="D1362" s="76" t="s">
        <v>31</v>
      </c>
      <c r="E1362" s="89"/>
      <c r="F1362" s="89" t="str">
        <f>E1361</f>
        <v xml:space="preserve">  </v>
      </c>
      <c r="G1362" s="76"/>
      <c r="H1362" s="134"/>
      <c r="I1362" s="134"/>
      <c r="J1362" s="134"/>
      <c r="K1362" s="134"/>
      <c r="L1362" s="76"/>
      <c r="M1362" s="82"/>
      <c r="N1362" s="76" t="s">
        <v>31</v>
      </c>
      <c r="O1362" s="89"/>
      <c r="P1362" s="90" t="str">
        <f>O1361</f>
        <v xml:space="preserve">  </v>
      </c>
    </row>
    <row r="1363" spans="2:16" ht="15.75" hidden="1" x14ac:dyDescent="0.25">
      <c r="B1363" s="60" t="str">
        <f>IFERROR(IF(EOMONTH(B1361,1)&gt;Questionnaire!$I$9,"  ",EOMONTH(B1361,1)),"  ")</f>
        <v xml:space="preserve">  </v>
      </c>
      <c r="C1363" s="61" t="s">
        <v>32</v>
      </c>
      <c r="D1363" s="61"/>
      <c r="E1363" s="84">
        <f>IFERROR(-VLOOKUP(B1363,Calculations!$G$10:$N$448,8,FALSE),0)</f>
        <v>0</v>
      </c>
      <c r="F1363" s="84"/>
      <c r="G1363" s="61"/>
      <c r="H1363" s="61" t="s">
        <v>102</v>
      </c>
      <c r="I1363" s="61"/>
      <c r="J1363" s="84">
        <f>K1365</f>
        <v>0</v>
      </c>
      <c r="K1363" s="84"/>
      <c r="L1363" s="61"/>
      <c r="M1363" s="61" t="s">
        <v>102</v>
      </c>
      <c r="N1363" s="68"/>
      <c r="O1363" s="84">
        <f>J1363</f>
        <v>0</v>
      </c>
      <c r="P1363" s="91"/>
    </row>
    <row r="1364" spans="2:16" ht="15.75" hidden="1" x14ac:dyDescent="0.25">
      <c r="B1364" s="74"/>
      <c r="C1364" s="14" t="s">
        <v>33</v>
      </c>
      <c r="E1364" s="86" t="str">
        <f>IFERROR(VLOOKUP(B1363,Calculations!$G$10:$M$448,7,FALSE),0)</f>
        <v xml:space="preserve">  </v>
      </c>
      <c r="F1364" s="86"/>
      <c r="H1364" s="14" t="s">
        <v>35</v>
      </c>
      <c r="J1364" s="86" t="str">
        <f>K1366</f>
        <v xml:space="preserve">  </v>
      </c>
      <c r="K1364" s="86"/>
      <c r="M1364" s="14" t="s">
        <v>94</v>
      </c>
      <c r="N1364" s="73"/>
      <c r="O1364" s="86" t="str">
        <f>J1364</f>
        <v xml:space="preserve">  </v>
      </c>
      <c r="P1364" s="92"/>
    </row>
    <row r="1365" spans="2:16" ht="15.75" hidden="1" x14ac:dyDescent="0.25">
      <c r="B1365" s="74"/>
      <c r="C1365" s="73"/>
      <c r="D1365" s="14" t="s">
        <v>31</v>
      </c>
      <c r="E1365" s="86"/>
      <c r="F1365" s="86">
        <f>IFERROR(E1363+E1364,0)</f>
        <v>0</v>
      </c>
      <c r="H1365" s="73"/>
      <c r="I1365" s="14" t="s">
        <v>32</v>
      </c>
      <c r="J1365" s="86"/>
      <c r="K1365" s="86">
        <f>E1363</f>
        <v>0</v>
      </c>
      <c r="M1365" s="72"/>
      <c r="N1365" s="14" t="s">
        <v>31</v>
      </c>
      <c r="O1365" s="86"/>
      <c r="P1365" s="92">
        <f>F1365</f>
        <v>0</v>
      </c>
    </row>
    <row r="1366" spans="2:16" ht="15.75" hidden="1" x14ac:dyDescent="0.25">
      <c r="B1366" s="74"/>
      <c r="C1366" s="73"/>
      <c r="E1366" s="86"/>
      <c r="F1366" s="86"/>
      <c r="H1366" s="73"/>
      <c r="I1366" s="14" t="s">
        <v>33</v>
      </c>
      <c r="J1366" s="86"/>
      <c r="K1366" s="86" t="str">
        <f>E1364</f>
        <v xml:space="preserve">  </v>
      </c>
      <c r="M1366" s="72"/>
      <c r="N1366" s="73"/>
      <c r="O1366" s="86"/>
      <c r="P1366" s="92"/>
    </row>
    <row r="1367" spans="2:16" ht="15.75" hidden="1" x14ac:dyDescent="0.25">
      <c r="B1367" s="74"/>
      <c r="C1367" s="73"/>
      <c r="E1367" s="86"/>
      <c r="F1367" s="86"/>
      <c r="H1367" s="73"/>
      <c r="J1367" s="86"/>
      <c r="K1367" s="86"/>
      <c r="M1367" s="72"/>
      <c r="N1367" s="73"/>
      <c r="O1367" s="86"/>
      <c r="P1367" s="92"/>
    </row>
    <row r="1368" spans="2:16" ht="15.75" hidden="1" x14ac:dyDescent="0.25">
      <c r="B1368" s="70" t="str">
        <f>B1363</f>
        <v xml:space="preserve">  </v>
      </c>
      <c r="C1368" s="133" t="s">
        <v>34</v>
      </c>
      <c r="D1368" s="133"/>
      <c r="E1368" s="133"/>
      <c r="F1368" s="133"/>
      <c r="H1368" s="14" t="s">
        <v>103</v>
      </c>
      <c r="J1368" s="86" t="str">
        <f>IFERROR(VLOOKUP(B1368,Calculations!$Z$10:$AB$448,3,FALSE),0)</f>
        <v xml:space="preserve">  </v>
      </c>
      <c r="K1368" s="86"/>
      <c r="M1368" s="14" t="s">
        <v>104</v>
      </c>
      <c r="O1368" s="86" t="str">
        <f>J1368</f>
        <v xml:space="preserve">  </v>
      </c>
      <c r="P1368" s="92"/>
    </row>
    <row r="1369" spans="2:16" ht="15.75" hidden="1" x14ac:dyDescent="0.25">
      <c r="B1369" s="74"/>
      <c r="C1369" s="133"/>
      <c r="D1369" s="133"/>
      <c r="E1369" s="133"/>
      <c r="F1369" s="133"/>
      <c r="H1369" s="77"/>
      <c r="I1369" s="14" t="s">
        <v>91</v>
      </c>
      <c r="J1369" s="86"/>
      <c r="K1369" s="86" t="str">
        <f>J1368</f>
        <v xml:space="preserve">  </v>
      </c>
      <c r="M1369" s="77"/>
      <c r="N1369" s="14" t="s">
        <v>91</v>
      </c>
      <c r="O1369" s="86"/>
      <c r="P1369" s="92" t="str">
        <f>O1368</f>
        <v xml:space="preserve">  </v>
      </c>
    </row>
    <row r="1370" spans="2:16" ht="15.75" hidden="1" x14ac:dyDescent="0.25">
      <c r="B1370" s="74"/>
      <c r="C1370" s="133"/>
      <c r="D1370" s="133"/>
      <c r="E1370" s="133"/>
      <c r="F1370" s="133"/>
      <c r="H1370" s="77"/>
      <c r="J1370" s="86"/>
      <c r="K1370" s="86"/>
      <c r="M1370" s="77"/>
      <c r="O1370" s="86"/>
      <c r="P1370" s="92"/>
    </row>
    <row r="1371" spans="2:16" ht="15.75" hidden="1" x14ac:dyDescent="0.25">
      <c r="B1371" s="74"/>
      <c r="C1371" s="81"/>
      <c r="D1371" s="81"/>
      <c r="E1371" s="81"/>
      <c r="F1371" s="81"/>
      <c r="H1371" s="77"/>
      <c r="J1371" s="86"/>
      <c r="K1371" s="86"/>
      <c r="M1371" s="77"/>
      <c r="O1371" s="86"/>
      <c r="P1371" s="92"/>
    </row>
    <row r="1372" spans="2:16" ht="15.75" hidden="1" x14ac:dyDescent="0.25">
      <c r="B1372" s="70" t="str">
        <f>B1368</f>
        <v xml:space="preserve">  </v>
      </c>
      <c r="C1372" s="14" t="s">
        <v>106</v>
      </c>
      <c r="E1372" s="86" t="str">
        <f>IFERROR(VLOOKUP(B1372,Calculations!$G$10:$W$448,17,FALSE),0)</f>
        <v xml:space="preserve">  </v>
      </c>
      <c r="F1372" s="86"/>
      <c r="H1372" s="133" t="s">
        <v>34</v>
      </c>
      <c r="I1372" s="133"/>
      <c r="J1372" s="133"/>
      <c r="K1372" s="133"/>
      <c r="M1372" s="14" t="s">
        <v>105</v>
      </c>
      <c r="O1372" s="86" t="str">
        <f>E1372</f>
        <v xml:space="preserve">  </v>
      </c>
      <c r="P1372" s="92"/>
    </row>
    <row r="1373" spans="2:16" ht="15.75" hidden="1" x14ac:dyDescent="0.25">
      <c r="B1373" s="75"/>
      <c r="C1373" s="82"/>
      <c r="D1373" s="76" t="s">
        <v>31</v>
      </c>
      <c r="E1373" s="89"/>
      <c r="F1373" s="89" t="str">
        <f>E1372</f>
        <v xml:space="preserve">  </v>
      </c>
      <c r="G1373" s="76"/>
      <c r="H1373" s="134"/>
      <c r="I1373" s="134"/>
      <c r="J1373" s="134"/>
      <c r="K1373" s="134"/>
      <c r="L1373" s="76"/>
      <c r="M1373" s="82"/>
      <c r="N1373" s="76" t="s">
        <v>31</v>
      </c>
      <c r="O1373" s="89"/>
      <c r="P1373" s="90" t="str">
        <f>O1372</f>
        <v xml:space="preserve">  </v>
      </c>
    </row>
    <row r="1374" spans="2:16" ht="15.75" hidden="1" x14ac:dyDescent="0.25">
      <c r="B1374" s="60" t="str">
        <f>IFERROR(IF(EOMONTH(B1372,1)&gt;Questionnaire!$I$9,"  ",EOMONTH(B1372,1)),"  ")</f>
        <v xml:space="preserve">  </v>
      </c>
      <c r="C1374" s="61" t="s">
        <v>32</v>
      </c>
      <c r="D1374" s="61"/>
      <c r="E1374" s="84">
        <f>IFERROR(-VLOOKUP(B1374,Calculations!$G$10:$N$448,8,FALSE),0)</f>
        <v>0</v>
      </c>
      <c r="F1374" s="84"/>
      <c r="G1374" s="61"/>
      <c r="H1374" s="61" t="s">
        <v>102</v>
      </c>
      <c r="I1374" s="61"/>
      <c r="J1374" s="84">
        <f>K1376</f>
        <v>0</v>
      </c>
      <c r="K1374" s="84"/>
      <c r="L1374" s="61"/>
      <c r="M1374" s="61" t="s">
        <v>102</v>
      </c>
      <c r="N1374" s="68"/>
      <c r="O1374" s="84">
        <f>J1374</f>
        <v>0</v>
      </c>
      <c r="P1374" s="91"/>
    </row>
    <row r="1375" spans="2:16" ht="15.75" hidden="1" x14ac:dyDescent="0.25">
      <c r="B1375" s="74"/>
      <c r="C1375" s="14" t="s">
        <v>33</v>
      </c>
      <c r="E1375" s="86" t="str">
        <f>IFERROR(VLOOKUP(B1374,Calculations!$G$10:$M$448,7,FALSE),0)</f>
        <v xml:space="preserve">  </v>
      </c>
      <c r="F1375" s="86"/>
      <c r="H1375" s="14" t="s">
        <v>35</v>
      </c>
      <c r="J1375" s="86" t="str">
        <f>K1377</f>
        <v xml:space="preserve">  </v>
      </c>
      <c r="K1375" s="86"/>
      <c r="M1375" s="14" t="s">
        <v>94</v>
      </c>
      <c r="N1375" s="73"/>
      <c r="O1375" s="86" t="str">
        <f>J1375</f>
        <v xml:space="preserve">  </v>
      </c>
      <c r="P1375" s="92"/>
    </row>
    <row r="1376" spans="2:16" ht="15.75" hidden="1" x14ac:dyDescent="0.25">
      <c r="B1376" s="74"/>
      <c r="C1376" s="73"/>
      <c r="D1376" s="14" t="s">
        <v>31</v>
      </c>
      <c r="E1376" s="86"/>
      <c r="F1376" s="86">
        <f>IFERROR(E1374+E1375,0)</f>
        <v>0</v>
      </c>
      <c r="H1376" s="73"/>
      <c r="I1376" s="14" t="s">
        <v>32</v>
      </c>
      <c r="J1376" s="86"/>
      <c r="K1376" s="86">
        <f>E1374</f>
        <v>0</v>
      </c>
      <c r="M1376" s="72"/>
      <c r="N1376" s="14" t="s">
        <v>31</v>
      </c>
      <c r="O1376" s="86"/>
      <c r="P1376" s="92">
        <f>F1376</f>
        <v>0</v>
      </c>
    </row>
    <row r="1377" spans="2:16" ht="15.75" hidden="1" x14ac:dyDescent="0.25">
      <c r="B1377" s="74"/>
      <c r="C1377" s="73"/>
      <c r="E1377" s="86"/>
      <c r="F1377" s="86"/>
      <c r="H1377" s="73"/>
      <c r="I1377" s="14" t="s">
        <v>33</v>
      </c>
      <c r="J1377" s="86"/>
      <c r="K1377" s="86" t="str">
        <f>E1375</f>
        <v xml:space="preserve">  </v>
      </c>
      <c r="M1377" s="72"/>
      <c r="N1377" s="73"/>
      <c r="O1377" s="86"/>
      <c r="P1377" s="92"/>
    </row>
    <row r="1378" spans="2:16" ht="15.75" hidden="1" x14ac:dyDescent="0.25">
      <c r="B1378" s="74"/>
      <c r="C1378" s="73"/>
      <c r="E1378" s="86"/>
      <c r="F1378" s="86"/>
      <c r="H1378" s="73"/>
      <c r="J1378" s="86"/>
      <c r="K1378" s="86"/>
      <c r="M1378" s="72"/>
      <c r="N1378" s="73"/>
      <c r="O1378" s="86"/>
      <c r="P1378" s="92"/>
    </row>
    <row r="1379" spans="2:16" ht="15.75" hidden="1" x14ac:dyDescent="0.25">
      <c r="B1379" s="70" t="str">
        <f>B1374</f>
        <v xml:space="preserve">  </v>
      </c>
      <c r="C1379" s="133" t="s">
        <v>34</v>
      </c>
      <c r="D1379" s="133"/>
      <c r="E1379" s="133"/>
      <c r="F1379" s="133"/>
      <c r="H1379" s="14" t="s">
        <v>103</v>
      </c>
      <c r="J1379" s="86" t="str">
        <f>IFERROR(VLOOKUP(B1379,Calculations!$Z$10:$AB$448,3,FALSE),0)</f>
        <v xml:space="preserve">  </v>
      </c>
      <c r="K1379" s="86"/>
      <c r="M1379" s="14" t="s">
        <v>104</v>
      </c>
      <c r="O1379" s="86" t="str">
        <f>J1379</f>
        <v xml:space="preserve">  </v>
      </c>
      <c r="P1379" s="92"/>
    </row>
    <row r="1380" spans="2:16" ht="15.75" hidden="1" x14ac:dyDescent="0.25">
      <c r="B1380" s="74"/>
      <c r="C1380" s="133"/>
      <c r="D1380" s="133"/>
      <c r="E1380" s="133"/>
      <c r="F1380" s="133"/>
      <c r="H1380" s="77"/>
      <c r="I1380" s="14" t="s">
        <v>91</v>
      </c>
      <c r="J1380" s="86"/>
      <c r="K1380" s="86" t="str">
        <f>J1379</f>
        <v xml:space="preserve">  </v>
      </c>
      <c r="M1380" s="77"/>
      <c r="N1380" s="14" t="s">
        <v>91</v>
      </c>
      <c r="O1380" s="86"/>
      <c r="P1380" s="92" t="str">
        <f>O1379</f>
        <v xml:space="preserve">  </v>
      </c>
    </row>
    <row r="1381" spans="2:16" ht="15.75" hidden="1" x14ac:dyDescent="0.25">
      <c r="B1381" s="74"/>
      <c r="C1381" s="133"/>
      <c r="D1381" s="133"/>
      <c r="E1381" s="133"/>
      <c r="F1381" s="133"/>
      <c r="H1381" s="77"/>
      <c r="J1381" s="86"/>
      <c r="K1381" s="86"/>
      <c r="M1381" s="77"/>
      <c r="O1381" s="86"/>
      <c r="P1381" s="92"/>
    </row>
    <row r="1382" spans="2:16" ht="15.75" hidden="1" x14ac:dyDescent="0.25">
      <c r="B1382" s="74"/>
      <c r="C1382" s="81"/>
      <c r="D1382" s="81"/>
      <c r="E1382" s="81"/>
      <c r="F1382" s="81"/>
      <c r="H1382" s="77"/>
      <c r="J1382" s="86"/>
      <c r="K1382" s="86"/>
      <c r="M1382" s="77"/>
      <c r="O1382" s="86"/>
      <c r="P1382" s="92"/>
    </row>
    <row r="1383" spans="2:16" ht="15.75" hidden="1" x14ac:dyDescent="0.25">
      <c r="B1383" s="70" t="str">
        <f>B1379</f>
        <v xml:space="preserve">  </v>
      </c>
      <c r="C1383" s="14" t="s">
        <v>106</v>
      </c>
      <c r="E1383" s="86" t="str">
        <f>IFERROR(VLOOKUP(B1383,Calculations!$G$10:$W$448,17,FALSE),0)</f>
        <v xml:space="preserve">  </v>
      </c>
      <c r="F1383" s="86"/>
      <c r="H1383" s="133" t="s">
        <v>34</v>
      </c>
      <c r="I1383" s="133"/>
      <c r="J1383" s="133"/>
      <c r="K1383" s="133"/>
      <c r="M1383" s="14" t="s">
        <v>105</v>
      </c>
      <c r="O1383" s="86" t="str">
        <f>E1383</f>
        <v xml:space="preserve">  </v>
      </c>
      <c r="P1383" s="92"/>
    </row>
    <row r="1384" spans="2:16" ht="15.75" hidden="1" x14ac:dyDescent="0.25">
      <c r="B1384" s="75"/>
      <c r="C1384" s="82"/>
      <c r="D1384" s="76" t="s">
        <v>31</v>
      </c>
      <c r="E1384" s="89"/>
      <c r="F1384" s="89" t="str">
        <f>E1383</f>
        <v xml:space="preserve">  </v>
      </c>
      <c r="G1384" s="76"/>
      <c r="H1384" s="134"/>
      <c r="I1384" s="134"/>
      <c r="J1384" s="134"/>
      <c r="K1384" s="134"/>
      <c r="L1384" s="76"/>
      <c r="M1384" s="82"/>
      <c r="N1384" s="76" t="s">
        <v>31</v>
      </c>
      <c r="O1384" s="89"/>
      <c r="P1384" s="90" t="str">
        <f>O1383</f>
        <v xml:space="preserve">  </v>
      </c>
    </row>
    <row r="1385" spans="2:16" ht="15.75" hidden="1" x14ac:dyDescent="0.25">
      <c r="B1385" s="60" t="str">
        <f>IFERROR(IF(EOMONTH(B1383,1)&gt;Questionnaire!$I$9,"  ",EOMONTH(B1383,1)),"  ")</f>
        <v xml:space="preserve">  </v>
      </c>
      <c r="C1385" s="61" t="s">
        <v>32</v>
      </c>
      <c r="D1385" s="61"/>
      <c r="E1385" s="84">
        <f>IFERROR(-VLOOKUP(B1385,Calculations!$G$10:$N$448,8,FALSE),0)</f>
        <v>0</v>
      </c>
      <c r="F1385" s="84"/>
      <c r="G1385" s="61"/>
      <c r="H1385" s="61" t="s">
        <v>102</v>
      </c>
      <c r="I1385" s="61"/>
      <c r="J1385" s="84">
        <f>K1396</f>
        <v>0</v>
      </c>
      <c r="K1385" s="84"/>
      <c r="L1385" s="61"/>
      <c r="M1385" s="61" t="s">
        <v>102</v>
      </c>
      <c r="N1385" s="68"/>
      <c r="O1385" s="84">
        <f>J1385</f>
        <v>0</v>
      </c>
      <c r="P1385" s="91"/>
    </row>
    <row r="1386" spans="2:16" ht="15.75" hidden="1" x14ac:dyDescent="0.25">
      <c r="B1386" s="74"/>
      <c r="C1386" s="14" t="s">
        <v>33</v>
      </c>
      <c r="E1386" s="86" t="str">
        <f>IFERROR(VLOOKUP(B1385,Calculations!$G$10:$M$448,7,FALSE),0)</f>
        <v xml:space="preserve">  </v>
      </c>
      <c r="F1386" s="86"/>
      <c r="H1386" s="14" t="s">
        <v>35</v>
      </c>
      <c r="J1386" s="86" t="str">
        <f>K1388</f>
        <v xml:space="preserve">  </v>
      </c>
      <c r="K1386" s="86"/>
      <c r="M1386" s="14" t="s">
        <v>94</v>
      </c>
      <c r="N1386" s="73"/>
      <c r="O1386" s="86" t="str">
        <f>J1386</f>
        <v xml:space="preserve">  </v>
      </c>
      <c r="P1386" s="92"/>
    </row>
    <row r="1387" spans="2:16" ht="15.75" hidden="1" x14ac:dyDescent="0.25">
      <c r="B1387" s="74"/>
      <c r="C1387" s="73"/>
      <c r="D1387" s="14" t="s">
        <v>31</v>
      </c>
      <c r="E1387" s="86"/>
      <c r="F1387" s="86">
        <f>IFERROR(E1385+E1386,0)</f>
        <v>0</v>
      </c>
      <c r="H1387" s="73"/>
      <c r="I1387" s="14" t="s">
        <v>32</v>
      </c>
      <c r="J1387" s="86"/>
      <c r="K1387" s="86">
        <f>E1385</f>
        <v>0</v>
      </c>
      <c r="M1387" s="72"/>
      <c r="N1387" s="14" t="s">
        <v>31</v>
      </c>
      <c r="O1387" s="86"/>
      <c r="P1387" s="92">
        <f>F1396</f>
        <v>0</v>
      </c>
    </row>
    <row r="1388" spans="2:16" ht="15.75" hidden="1" x14ac:dyDescent="0.25">
      <c r="B1388" s="74"/>
      <c r="C1388" s="73"/>
      <c r="E1388" s="86"/>
      <c r="F1388" s="86"/>
      <c r="H1388" s="73"/>
      <c r="I1388" s="14" t="s">
        <v>33</v>
      </c>
      <c r="J1388" s="86"/>
      <c r="K1388" s="86" t="str">
        <f>E1386</f>
        <v xml:space="preserve">  </v>
      </c>
      <c r="M1388" s="72"/>
      <c r="N1388" s="73"/>
      <c r="O1388" s="86"/>
      <c r="P1388" s="92"/>
    </row>
    <row r="1389" spans="2:16" ht="15.75" hidden="1" x14ac:dyDescent="0.25">
      <c r="B1389" s="74"/>
      <c r="C1389" s="73"/>
      <c r="E1389" s="86"/>
      <c r="F1389" s="86"/>
      <c r="H1389" s="73"/>
      <c r="J1389" s="86"/>
      <c r="K1389" s="86"/>
      <c r="M1389" s="72"/>
      <c r="N1389" s="73"/>
      <c r="O1389" s="86"/>
      <c r="P1389" s="92"/>
    </row>
    <row r="1390" spans="2:16" ht="15.75" hidden="1" x14ac:dyDescent="0.25">
      <c r="B1390" s="70" t="str">
        <f>B1385</f>
        <v xml:space="preserve">  </v>
      </c>
      <c r="C1390" s="133" t="s">
        <v>34</v>
      </c>
      <c r="D1390" s="133"/>
      <c r="E1390" s="133"/>
      <c r="F1390" s="133"/>
      <c r="H1390" s="14" t="s">
        <v>103</v>
      </c>
      <c r="J1390" s="86" t="str">
        <f>IFERROR(VLOOKUP(B1390,Calculations!$Z$10:$AB$448,3,FALSE),0)</f>
        <v xml:space="preserve">  </v>
      </c>
      <c r="K1390" s="86"/>
      <c r="M1390" s="14" t="s">
        <v>104</v>
      </c>
      <c r="O1390" s="86" t="str">
        <f>J1390</f>
        <v xml:space="preserve">  </v>
      </c>
      <c r="P1390" s="92"/>
    </row>
    <row r="1391" spans="2:16" ht="15.75" hidden="1" x14ac:dyDescent="0.25">
      <c r="B1391" s="74"/>
      <c r="C1391" s="133"/>
      <c r="D1391" s="133"/>
      <c r="E1391" s="133"/>
      <c r="F1391" s="133"/>
      <c r="H1391" s="77"/>
      <c r="I1391" s="14" t="s">
        <v>91</v>
      </c>
      <c r="J1391" s="86"/>
      <c r="K1391" s="86" t="str">
        <f>J1390</f>
        <v xml:space="preserve">  </v>
      </c>
      <c r="M1391" s="77"/>
      <c r="N1391" s="14" t="s">
        <v>91</v>
      </c>
      <c r="O1391" s="86"/>
      <c r="P1391" s="92" t="str">
        <f>O1390</f>
        <v xml:space="preserve">  </v>
      </c>
    </row>
    <row r="1392" spans="2:16" ht="15.75" hidden="1" x14ac:dyDescent="0.25">
      <c r="B1392" s="74"/>
      <c r="C1392" s="133"/>
      <c r="D1392" s="133"/>
      <c r="E1392" s="133"/>
      <c r="F1392" s="133"/>
      <c r="H1392" s="77"/>
      <c r="J1392" s="86"/>
      <c r="K1392" s="86"/>
      <c r="M1392" s="77"/>
      <c r="O1392" s="86"/>
      <c r="P1392" s="92"/>
    </row>
    <row r="1393" spans="2:16" ht="15.75" hidden="1" x14ac:dyDescent="0.25">
      <c r="B1393" s="74"/>
      <c r="C1393" s="81"/>
      <c r="D1393" s="81"/>
      <c r="E1393" s="81"/>
      <c r="F1393" s="81"/>
      <c r="H1393" s="77"/>
      <c r="J1393" s="86"/>
      <c r="K1393" s="86"/>
      <c r="M1393" s="77"/>
      <c r="O1393" s="86"/>
      <c r="P1393" s="92"/>
    </row>
    <row r="1394" spans="2:16" ht="15.75" hidden="1" x14ac:dyDescent="0.25">
      <c r="B1394" s="70" t="str">
        <f>B1390</f>
        <v xml:space="preserve">  </v>
      </c>
      <c r="C1394" s="14" t="s">
        <v>106</v>
      </c>
      <c r="E1394" s="86" t="str">
        <f>IFERROR(VLOOKUP(B1394,Calculations!$G$10:$W$448,17,FALSE),0)</f>
        <v xml:space="preserve">  </v>
      </c>
      <c r="F1394" s="86"/>
      <c r="H1394" s="133" t="s">
        <v>34</v>
      </c>
      <c r="I1394" s="133"/>
      <c r="J1394" s="133"/>
      <c r="K1394" s="133"/>
      <c r="M1394" s="14" t="s">
        <v>105</v>
      </c>
      <c r="O1394" s="86" t="str">
        <f>E1394</f>
        <v xml:space="preserve">  </v>
      </c>
      <c r="P1394" s="92"/>
    </row>
    <row r="1395" spans="2:16" ht="15.75" hidden="1" x14ac:dyDescent="0.25">
      <c r="B1395" s="75"/>
      <c r="C1395" s="82"/>
      <c r="D1395" s="76" t="s">
        <v>31</v>
      </c>
      <c r="E1395" s="89"/>
      <c r="F1395" s="89" t="str">
        <f>E1394</f>
        <v xml:space="preserve">  </v>
      </c>
      <c r="G1395" s="76"/>
      <c r="H1395" s="134"/>
      <c r="I1395" s="134"/>
      <c r="J1395" s="134"/>
      <c r="K1395" s="134"/>
      <c r="L1395" s="76"/>
      <c r="M1395" s="82"/>
      <c r="N1395" s="76" t="s">
        <v>31</v>
      </c>
      <c r="O1395" s="89"/>
      <c r="P1395" s="90" t="str">
        <f>O1394</f>
        <v xml:space="preserve">  </v>
      </c>
    </row>
    <row r="1396" spans="2:16" ht="15.75" hidden="1" x14ac:dyDescent="0.25">
      <c r="B1396" s="60" t="str">
        <f>IFERROR(IF(EOMONTH(B1394,1)&gt;Questionnaire!$I$9,"  ",EOMONTH(B1394,1)),"  ")</f>
        <v xml:space="preserve">  </v>
      </c>
      <c r="C1396" s="61" t="s">
        <v>32</v>
      </c>
      <c r="D1396" s="61"/>
      <c r="E1396" s="84">
        <f>IFERROR(-VLOOKUP(B1396,Calculations!$G$10:$N$448,8,FALSE),0)</f>
        <v>0</v>
      </c>
      <c r="F1396" s="84"/>
      <c r="G1396" s="61"/>
      <c r="H1396" s="61" t="s">
        <v>102</v>
      </c>
      <c r="I1396" s="61"/>
      <c r="J1396" s="84">
        <f>K1398</f>
        <v>0</v>
      </c>
      <c r="K1396" s="84"/>
      <c r="L1396" s="61"/>
      <c r="M1396" s="61" t="s">
        <v>102</v>
      </c>
      <c r="N1396" s="68"/>
      <c r="O1396" s="84">
        <f>J1396</f>
        <v>0</v>
      </c>
      <c r="P1396" s="91"/>
    </row>
    <row r="1397" spans="2:16" ht="15.75" hidden="1" x14ac:dyDescent="0.25">
      <c r="B1397" s="74"/>
      <c r="C1397" s="14" t="s">
        <v>33</v>
      </c>
      <c r="E1397" s="86" t="str">
        <f>IFERROR(VLOOKUP(B1396,Calculations!$G$10:$M$448,7,FALSE),0)</f>
        <v xml:space="preserve">  </v>
      </c>
      <c r="F1397" s="86"/>
      <c r="H1397" s="14" t="s">
        <v>35</v>
      </c>
      <c r="J1397" s="86" t="str">
        <f>K1399</f>
        <v xml:space="preserve">  </v>
      </c>
      <c r="K1397" s="86"/>
      <c r="M1397" s="14" t="s">
        <v>94</v>
      </c>
      <c r="N1397" s="73"/>
      <c r="O1397" s="86" t="str">
        <f>J1397</f>
        <v xml:space="preserve">  </v>
      </c>
      <c r="P1397" s="92"/>
    </row>
    <row r="1398" spans="2:16" ht="15.75" hidden="1" x14ac:dyDescent="0.25">
      <c r="B1398" s="74"/>
      <c r="C1398" s="73"/>
      <c r="D1398" s="14" t="s">
        <v>31</v>
      </c>
      <c r="E1398" s="86"/>
      <c r="F1398" s="86">
        <f>IFERROR(E1396+E1397,0)</f>
        <v>0</v>
      </c>
      <c r="H1398" s="73"/>
      <c r="I1398" s="14" t="s">
        <v>32</v>
      </c>
      <c r="J1398" s="86"/>
      <c r="K1398" s="86">
        <f>E1396</f>
        <v>0</v>
      </c>
      <c r="M1398" s="72"/>
      <c r="N1398" s="14" t="s">
        <v>31</v>
      </c>
      <c r="O1398" s="86"/>
      <c r="P1398" s="92">
        <f>F1398</f>
        <v>0</v>
      </c>
    </row>
    <row r="1399" spans="2:16" ht="15.75" hidden="1" x14ac:dyDescent="0.25">
      <c r="B1399" s="74"/>
      <c r="C1399" s="73"/>
      <c r="E1399" s="86"/>
      <c r="F1399" s="86"/>
      <c r="H1399" s="73"/>
      <c r="I1399" s="14" t="s">
        <v>33</v>
      </c>
      <c r="J1399" s="86"/>
      <c r="K1399" s="86" t="str">
        <f>E1397</f>
        <v xml:space="preserve">  </v>
      </c>
      <c r="M1399" s="72"/>
      <c r="N1399" s="73"/>
      <c r="O1399" s="86"/>
      <c r="P1399" s="92"/>
    </row>
    <row r="1400" spans="2:16" ht="15.75" hidden="1" x14ac:dyDescent="0.25">
      <c r="B1400" s="74"/>
      <c r="C1400" s="73"/>
      <c r="E1400" s="86"/>
      <c r="F1400" s="86"/>
      <c r="H1400" s="73"/>
      <c r="J1400" s="86"/>
      <c r="K1400" s="86"/>
      <c r="M1400" s="72"/>
      <c r="N1400" s="73"/>
      <c r="O1400" s="86"/>
      <c r="P1400" s="92"/>
    </row>
    <row r="1401" spans="2:16" ht="15.75" hidden="1" x14ac:dyDescent="0.25">
      <c r="B1401" s="70" t="str">
        <f>B1396</f>
        <v xml:space="preserve">  </v>
      </c>
      <c r="C1401" s="133" t="s">
        <v>34</v>
      </c>
      <c r="D1401" s="133"/>
      <c r="E1401" s="133"/>
      <c r="F1401" s="133"/>
      <c r="H1401" s="14" t="s">
        <v>103</v>
      </c>
      <c r="J1401" s="86" t="str">
        <f>IFERROR(VLOOKUP(B1401,Calculations!$Z$10:$AB$448,3,FALSE),0)</f>
        <v xml:space="preserve">  </v>
      </c>
      <c r="K1401" s="86"/>
      <c r="M1401" s="14" t="s">
        <v>104</v>
      </c>
      <c r="O1401" s="86" t="str">
        <f>J1401</f>
        <v xml:space="preserve">  </v>
      </c>
      <c r="P1401" s="92"/>
    </row>
    <row r="1402" spans="2:16" ht="15.75" hidden="1" x14ac:dyDescent="0.25">
      <c r="B1402" s="74"/>
      <c r="C1402" s="133"/>
      <c r="D1402" s="133"/>
      <c r="E1402" s="133"/>
      <c r="F1402" s="133"/>
      <c r="H1402" s="77"/>
      <c r="I1402" s="14" t="s">
        <v>91</v>
      </c>
      <c r="J1402" s="86"/>
      <c r="K1402" s="86" t="str">
        <f>J1401</f>
        <v xml:space="preserve">  </v>
      </c>
      <c r="M1402" s="77"/>
      <c r="N1402" s="14" t="s">
        <v>91</v>
      </c>
      <c r="O1402" s="86"/>
      <c r="P1402" s="92" t="str">
        <f>O1401</f>
        <v xml:space="preserve">  </v>
      </c>
    </row>
    <row r="1403" spans="2:16" ht="15.75" hidden="1" x14ac:dyDescent="0.25">
      <c r="B1403" s="74"/>
      <c r="C1403" s="133"/>
      <c r="D1403" s="133"/>
      <c r="E1403" s="133"/>
      <c r="F1403" s="133"/>
      <c r="H1403" s="77"/>
      <c r="J1403" s="86"/>
      <c r="K1403" s="86"/>
      <c r="M1403" s="77"/>
      <c r="O1403" s="86"/>
      <c r="P1403" s="92"/>
    </row>
    <row r="1404" spans="2:16" ht="15.75" hidden="1" x14ac:dyDescent="0.25">
      <c r="B1404" s="74"/>
      <c r="C1404" s="81"/>
      <c r="D1404" s="81"/>
      <c r="E1404" s="81"/>
      <c r="F1404" s="81"/>
      <c r="H1404" s="77"/>
      <c r="J1404" s="86"/>
      <c r="K1404" s="86"/>
      <c r="M1404" s="77"/>
      <c r="O1404" s="86"/>
      <c r="P1404" s="92"/>
    </row>
    <row r="1405" spans="2:16" ht="15.75" hidden="1" x14ac:dyDescent="0.25">
      <c r="B1405" s="70" t="str">
        <f>B1401</f>
        <v xml:space="preserve">  </v>
      </c>
      <c r="C1405" s="14" t="s">
        <v>106</v>
      </c>
      <c r="E1405" s="86" t="str">
        <f>IFERROR(VLOOKUP(B1405,Calculations!$G$10:$W$448,17,FALSE),0)</f>
        <v xml:space="preserve">  </v>
      </c>
      <c r="F1405" s="86"/>
      <c r="H1405" s="133" t="s">
        <v>34</v>
      </c>
      <c r="I1405" s="133"/>
      <c r="J1405" s="133"/>
      <c r="K1405" s="133"/>
      <c r="M1405" s="14" t="s">
        <v>105</v>
      </c>
      <c r="O1405" s="86" t="str">
        <f>E1405</f>
        <v xml:space="preserve">  </v>
      </c>
      <c r="P1405" s="92"/>
    </row>
    <row r="1406" spans="2:16" ht="15.75" hidden="1" x14ac:dyDescent="0.25">
      <c r="B1406" s="75"/>
      <c r="C1406" s="82"/>
      <c r="D1406" s="76" t="s">
        <v>31</v>
      </c>
      <c r="E1406" s="89"/>
      <c r="F1406" s="89" t="str">
        <f>E1405</f>
        <v xml:space="preserve">  </v>
      </c>
      <c r="G1406" s="76"/>
      <c r="H1406" s="134"/>
      <c r="I1406" s="134"/>
      <c r="J1406" s="134"/>
      <c r="K1406" s="134"/>
      <c r="L1406" s="76"/>
      <c r="M1406" s="82"/>
      <c r="N1406" s="76" t="s">
        <v>31</v>
      </c>
      <c r="O1406" s="89"/>
      <c r="P1406" s="90" t="str">
        <f>O1405</f>
        <v xml:space="preserve">  </v>
      </c>
    </row>
    <row r="1407" spans="2:16" ht="15.75" hidden="1" x14ac:dyDescent="0.25">
      <c r="B1407" s="60" t="str">
        <f>IFERROR(IF(EOMONTH(B1405,1)&gt;Questionnaire!$I$9,"  ",EOMONTH(B1405,1)),"  ")</f>
        <v xml:space="preserve">  </v>
      </c>
      <c r="C1407" s="61" t="s">
        <v>32</v>
      </c>
      <c r="D1407" s="61"/>
      <c r="E1407" s="84">
        <f>IFERROR(-VLOOKUP(B1407,Calculations!$G$10:$N$448,8,FALSE),0)</f>
        <v>0</v>
      </c>
      <c r="F1407" s="84"/>
      <c r="G1407" s="61"/>
      <c r="H1407" s="61" t="s">
        <v>102</v>
      </c>
      <c r="I1407" s="61"/>
      <c r="J1407" s="84">
        <f>K1409</f>
        <v>0</v>
      </c>
      <c r="K1407" s="84"/>
      <c r="L1407" s="61"/>
      <c r="M1407" s="61" t="s">
        <v>102</v>
      </c>
      <c r="N1407" s="68"/>
      <c r="O1407" s="84">
        <f>J1407</f>
        <v>0</v>
      </c>
      <c r="P1407" s="91"/>
    </row>
    <row r="1408" spans="2:16" ht="15.75" hidden="1" x14ac:dyDescent="0.25">
      <c r="B1408" s="74"/>
      <c r="C1408" s="14" t="s">
        <v>33</v>
      </c>
      <c r="E1408" s="86" t="str">
        <f>IFERROR(VLOOKUP(B1407,Calculations!$G$10:$M$448,7,FALSE),0)</f>
        <v xml:space="preserve">  </v>
      </c>
      <c r="F1408" s="86"/>
      <c r="H1408" s="14" t="s">
        <v>35</v>
      </c>
      <c r="J1408" s="86" t="str">
        <f>K1410</f>
        <v xml:space="preserve">  </v>
      </c>
      <c r="K1408" s="86"/>
      <c r="M1408" s="14" t="s">
        <v>94</v>
      </c>
      <c r="N1408" s="73"/>
      <c r="O1408" s="86" t="str">
        <f>J1408</f>
        <v xml:space="preserve">  </v>
      </c>
      <c r="P1408" s="92"/>
    </row>
    <row r="1409" spans="2:16" ht="15.75" hidden="1" x14ac:dyDescent="0.25">
      <c r="B1409" s="74"/>
      <c r="C1409" s="73"/>
      <c r="D1409" s="14" t="s">
        <v>31</v>
      </c>
      <c r="E1409" s="86"/>
      <c r="F1409" s="86">
        <f>IFERROR(E1407+E1408,0)</f>
        <v>0</v>
      </c>
      <c r="H1409" s="73"/>
      <c r="I1409" s="14" t="s">
        <v>32</v>
      </c>
      <c r="J1409" s="86"/>
      <c r="K1409" s="86">
        <f>E1407</f>
        <v>0</v>
      </c>
      <c r="M1409" s="72"/>
      <c r="N1409" s="14" t="s">
        <v>31</v>
      </c>
      <c r="O1409" s="86"/>
      <c r="P1409" s="92">
        <f>F1409</f>
        <v>0</v>
      </c>
    </row>
    <row r="1410" spans="2:16" ht="15.75" hidden="1" x14ac:dyDescent="0.25">
      <c r="B1410" s="74"/>
      <c r="C1410" s="73"/>
      <c r="E1410" s="86"/>
      <c r="F1410" s="86"/>
      <c r="H1410" s="73"/>
      <c r="I1410" s="14" t="s">
        <v>33</v>
      </c>
      <c r="J1410" s="86"/>
      <c r="K1410" s="86" t="str">
        <f>E1408</f>
        <v xml:space="preserve">  </v>
      </c>
      <c r="M1410" s="72"/>
      <c r="N1410" s="73"/>
      <c r="O1410" s="86"/>
      <c r="P1410" s="92"/>
    </row>
    <row r="1411" spans="2:16" ht="15.75" hidden="1" x14ac:dyDescent="0.25">
      <c r="B1411" s="74"/>
      <c r="C1411" s="73"/>
      <c r="E1411" s="86"/>
      <c r="F1411" s="86"/>
      <c r="H1411" s="73"/>
      <c r="J1411" s="86"/>
      <c r="K1411" s="86"/>
      <c r="M1411" s="72"/>
      <c r="N1411" s="73"/>
      <c r="O1411" s="86"/>
      <c r="P1411" s="92"/>
    </row>
    <row r="1412" spans="2:16" ht="15.75" hidden="1" x14ac:dyDescent="0.25">
      <c r="B1412" s="70" t="str">
        <f>B1407</f>
        <v xml:space="preserve">  </v>
      </c>
      <c r="C1412" s="133" t="s">
        <v>34</v>
      </c>
      <c r="D1412" s="133"/>
      <c r="E1412" s="133"/>
      <c r="F1412" s="133"/>
      <c r="H1412" s="14" t="s">
        <v>103</v>
      </c>
      <c r="J1412" s="86" t="str">
        <f>IFERROR(VLOOKUP(B1412,Calculations!$Z$10:$AB$448,3,FALSE),0)</f>
        <v xml:space="preserve">  </v>
      </c>
      <c r="K1412" s="86"/>
      <c r="M1412" s="14" t="s">
        <v>104</v>
      </c>
      <c r="O1412" s="86" t="str">
        <f>J1412</f>
        <v xml:space="preserve">  </v>
      </c>
      <c r="P1412" s="92"/>
    </row>
    <row r="1413" spans="2:16" ht="15.75" hidden="1" x14ac:dyDescent="0.25">
      <c r="B1413" s="74"/>
      <c r="C1413" s="133"/>
      <c r="D1413" s="133"/>
      <c r="E1413" s="133"/>
      <c r="F1413" s="133"/>
      <c r="H1413" s="77"/>
      <c r="I1413" s="14" t="s">
        <v>91</v>
      </c>
      <c r="J1413" s="86"/>
      <c r="K1413" s="86" t="str">
        <f>J1412</f>
        <v xml:space="preserve">  </v>
      </c>
      <c r="M1413" s="77"/>
      <c r="N1413" s="14" t="s">
        <v>91</v>
      </c>
      <c r="O1413" s="86"/>
      <c r="P1413" s="92" t="str">
        <f>O1412</f>
        <v xml:space="preserve">  </v>
      </c>
    </row>
    <row r="1414" spans="2:16" ht="15.75" hidden="1" x14ac:dyDescent="0.25">
      <c r="B1414" s="74"/>
      <c r="C1414" s="133"/>
      <c r="D1414" s="133"/>
      <c r="E1414" s="133"/>
      <c r="F1414" s="133"/>
      <c r="H1414" s="77"/>
      <c r="J1414" s="86"/>
      <c r="K1414" s="86"/>
      <c r="M1414" s="77"/>
      <c r="O1414" s="86"/>
      <c r="P1414" s="92"/>
    </row>
    <row r="1415" spans="2:16" ht="15.75" hidden="1" x14ac:dyDescent="0.25">
      <c r="B1415" s="74"/>
      <c r="C1415" s="81"/>
      <c r="D1415" s="81"/>
      <c r="E1415" s="81"/>
      <c r="F1415" s="81"/>
      <c r="H1415" s="77"/>
      <c r="J1415" s="86"/>
      <c r="K1415" s="86"/>
      <c r="M1415" s="77"/>
      <c r="O1415" s="86"/>
      <c r="P1415" s="92"/>
    </row>
    <row r="1416" spans="2:16" ht="15.75" hidden="1" x14ac:dyDescent="0.25">
      <c r="B1416" s="70" t="str">
        <f>B1412</f>
        <v xml:space="preserve">  </v>
      </c>
      <c r="C1416" s="14" t="s">
        <v>106</v>
      </c>
      <c r="E1416" s="86" t="str">
        <f>IFERROR(VLOOKUP(B1416,Calculations!$G$10:$W$448,17,FALSE),0)</f>
        <v xml:space="preserve">  </v>
      </c>
      <c r="F1416" s="86"/>
      <c r="H1416" s="133" t="s">
        <v>34</v>
      </c>
      <c r="I1416" s="133"/>
      <c r="J1416" s="133"/>
      <c r="K1416" s="133"/>
      <c r="M1416" s="14" t="s">
        <v>105</v>
      </c>
      <c r="O1416" s="86" t="str">
        <f>E1416</f>
        <v xml:space="preserve">  </v>
      </c>
      <c r="P1416" s="92"/>
    </row>
    <row r="1417" spans="2:16" ht="15.75" hidden="1" x14ac:dyDescent="0.25">
      <c r="B1417" s="75"/>
      <c r="C1417" s="82"/>
      <c r="D1417" s="76" t="s">
        <v>31</v>
      </c>
      <c r="E1417" s="89"/>
      <c r="F1417" s="89" t="str">
        <f>E1416</f>
        <v xml:space="preserve">  </v>
      </c>
      <c r="G1417" s="76"/>
      <c r="H1417" s="134"/>
      <c r="I1417" s="134"/>
      <c r="J1417" s="134"/>
      <c r="K1417" s="134"/>
      <c r="L1417" s="76"/>
      <c r="M1417" s="82"/>
      <c r="N1417" s="76" t="s">
        <v>31</v>
      </c>
      <c r="O1417" s="89"/>
      <c r="P1417" s="90" t="str">
        <f>O1416</f>
        <v xml:space="preserve">  </v>
      </c>
    </row>
    <row r="1418" spans="2:16" ht="15.75" hidden="1" x14ac:dyDescent="0.25">
      <c r="B1418" s="60" t="str">
        <f>IFERROR(IF(EOMONTH(B1416,1)&gt;Questionnaire!$I$9,"  ",EOMONTH(B1416,1)),"  ")</f>
        <v xml:space="preserve">  </v>
      </c>
      <c r="C1418" s="61" t="s">
        <v>32</v>
      </c>
      <c r="D1418" s="61"/>
      <c r="E1418" s="84">
        <f>IFERROR(-VLOOKUP(B1418,Calculations!$G$10:$N$448,8,FALSE),0)</f>
        <v>0</v>
      </c>
      <c r="F1418" s="84"/>
      <c r="G1418" s="61"/>
      <c r="H1418" s="61" t="s">
        <v>102</v>
      </c>
      <c r="I1418" s="61"/>
      <c r="J1418" s="84">
        <f>K1420</f>
        <v>0</v>
      </c>
      <c r="K1418" s="84"/>
      <c r="L1418" s="61"/>
      <c r="M1418" s="61" t="s">
        <v>102</v>
      </c>
      <c r="N1418" s="68"/>
      <c r="O1418" s="84">
        <f>J1418</f>
        <v>0</v>
      </c>
      <c r="P1418" s="91"/>
    </row>
    <row r="1419" spans="2:16" ht="15.75" hidden="1" x14ac:dyDescent="0.25">
      <c r="B1419" s="74"/>
      <c r="C1419" s="14" t="s">
        <v>33</v>
      </c>
      <c r="E1419" s="86" t="str">
        <f>IFERROR(VLOOKUP(B1418,Calculations!$G$10:$M$448,7,FALSE),0)</f>
        <v xml:space="preserve">  </v>
      </c>
      <c r="F1419" s="86"/>
      <c r="H1419" s="14" t="s">
        <v>35</v>
      </c>
      <c r="J1419" s="86" t="str">
        <f>K1421</f>
        <v xml:space="preserve">  </v>
      </c>
      <c r="K1419" s="86"/>
      <c r="M1419" s="14" t="s">
        <v>94</v>
      </c>
      <c r="N1419" s="73"/>
      <c r="O1419" s="86" t="str">
        <f>J1419</f>
        <v xml:space="preserve">  </v>
      </c>
      <c r="P1419" s="92"/>
    </row>
    <row r="1420" spans="2:16" ht="15.75" hidden="1" x14ac:dyDescent="0.25">
      <c r="B1420" s="74"/>
      <c r="C1420" s="73"/>
      <c r="D1420" s="14" t="s">
        <v>31</v>
      </c>
      <c r="E1420" s="86"/>
      <c r="F1420" s="86">
        <f>IFERROR(E1418+E1419,0)</f>
        <v>0</v>
      </c>
      <c r="H1420" s="73"/>
      <c r="I1420" s="14" t="s">
        <v>32</v>
      </c>
      <c r="J1420" s="86"/>
      <c r="K1420" s="86">
        <f>E1418</f>
        <v>0</v>
      </c>
      <c r="M1420" s="72"/>
      <c r="N1420" s="14" t="s">
        <v>31</v>
      </c>
      <c r="O1420" s="86"/>
      <c r="P1420" s="92">
        <f>F1420</f>
        <v>0</v>
      </c>
    </row>
    <row r="1421" spans="2:16" ht="15.75" hidden="1" x14ac:dyDescent="0.25">
      <c r="B1421" s="74"/>
      <c r="C1421" s="73"/>
      <c r="E1421" s="86"/>
      <c r="F1421" s="86"/>
      <c r="H1421" s="73"/>
      <c r="I1421" s="14" t="s">
        <v>33</v>
      </c>
      <c r="J1421" s="86"/>
      <c r="K1421" s="86" t="str">
        <f>E1419</f>
        <v xml:space="preserve">  </v>
      </c>
      <c r="M1421" s="72"/>
      <c r="N1421" s="73"/>
      <c r="O1421" s="86"/>
      <c r="P1421" s="92"/>
    </row>
    <row r="1422" spans="2:16" ht="15.75" hidden="1" x14ac:dyDescent="0.25">
      <c r="B1422" s="74"/>
      <c r="C1422" s="73"/>
      <c r="E1422" s="86"/>
      <c r="F1422" s="86"/>
      <c r="H1422" s="73"/>
      <c r="J1422" s="86"/>
      <c r="K1422" s="86"/>
      <c r="M1422" s="72"/>
      <c r="N1422" s="73"/>
      <c r="O1422" s="86"/>
      <c r="P1422" s="92"/>
    </row>
    <row r="1423" spans="2:16" ht="15.75" hidden="1" x14ac:dyDescent="0.25">
      <c r="B1423" s="70" t="str">
        <f>B1418</f>
        <v xml:space="preserve">  </v>
      </c>
      <c r="C1423" s="133" t="s">
        <v>34</v>
      </c>
      <c r="D1423" s="133"/>
      <c r="E1423" s="133"/>
      <c r="F1423" s="133"/>
      <c r="H1423" s="14" t="s">
        <v>103</v>
      </c>
      <c r="J1423" s="86" t="str">
        <f>IFERROR(VLOOKUP(B1423,Calculations!$Z$10:$AB$448,3,FALSE),0)</f>
        <v xml:space="preserve">  </v>
      </c>
      <c r="K1423" s="86"/>
      <c r="M1423" s="14" t="s">
        <v>104</v>
      </c>
      <c r="O1423" s="86" t="str">
        <f>J1423</f>
        <v xml:space="preserve">  </v>
      </c>
      <c r="P1423" s="92"/>
    </row>
    <row r="1424" spans="2:16" ht="15.75" hidden="1" x14ac:dyDescent="0.25">
      <c r="B1424" s="74"/>
      <c r="C1424" s="133"/>
      <c r="D1424" s="133"/>
      <c r="E1424" s="133"/>
      <c r="F1424" s="133"/>
      <c r="H1424" s="77"/>
      <c r="I1424" s="14" t="s">
        <v>91</v>
      </c>
      <c r="J1424" s="86"/>
      <c r="K1424" s="86" t="str">
        <f>J1423</f>
        <v xml:space="preserve">  </v>
      </c>
      <c r="M1424" s="77"/>
      <c r="N1424" s="14" t="s">
        <v>91</v>
      </c>
      <c r="O1424" s="86"/>
      <c r="P1424" s="92" t="str">
        <f>O1423</f>
        <v xml:space="preserve">  </v>
      </c>
    </row>
    <row r="1425" spans="2:16" ht="15.75" hidden="1" x14ac:dyDescent="0.25">
      <c r="B1425" s="74"/>
      <c r="C1425" s="133"/>
      <c r="D1425" s="133"/>
      <c r="E1425" s="133"/>
      <c r="F1425" s="133"/>
      <c r="H1425" s="77"/>
      <c r="J1425" s="86"/>
      <c r="K1425" s="86"/>
      <c r="M1425" s="77"/>
      <c r="O1425" s="86"/>
      <c r="P1425" s="92"/>
    </row>
    <row r="1426" spans="2:16" ht="15.75" hidden="1" x14ac:dyDescent="0.25">
      <c r="B1426" s="74"/>
      <c r="C1426" s="81"/>
      <c r="D1426" s="81"/>
      <c r="E1426" s="81"/>
      <c r="F1426" s="81"/>
      <c r="H1426" s="77"/>
      <c r="J1426" s="86"/>
      <c r="K1426" s="86"/>
      <c r="M1426" s="77"/>
      <c r="O1426" s="86"/>
      <c r="P1426" s="92"/>
    </row>
    <row r="1427" spans="2:16" ht="15.75" hidden="1" x14ac:dyDescent="0.25">
      <c r="B1427" s="70" t="str">
        <f>B1423</f>
        <v xml:space="preserve">  </v>
      </c>
      <c r="C1427" s="14" t="s">
        <v>106</v>
      </c>
      <c r="E1427" s="86" t="str">
        <f>IFERROR(VLOOKUP(B1427,Calculations!$G$10:$W$448,17,FALSE),0)</f>
        <v xml:space="preserve">  </v>
      </c>
      <c r="F1427" s="86"/>
      <c r="H1427" s="133" t="s">
        <v>34</v>
      </c>
      <c r="I1427" s="133"/>
      <c r="J1427" s="133"/>
      <c r="K1427" s="133"/>
      <c r="M1427" s="14" t="s">
        <v>105</v>
      </c>
      <c r="O1427" s="86" t="str">
        <f>E1427</f>
        <v xml:space="preserve">  </v>
      </c>
      <c r="P1427" s="92"/>
    </row>
    <row r="1428" spans="2:16" ht="15.75" hidden="1" x14ac:dyDescent="0.25">
      <c r="B1428" s="75"/>
      <c r="C1428" s="82"/>
      <c r="D1428" s="76" t="s">
        <v>31</v>
      </c>
      <c r="E1428" s="89"/>
      <c r="F1428" s="89" t="str">
        <f>E1427</f>
        <v xml:space="preserve">  </v>
      </c>
      <c r="G1428" s="76"/>
      <c r="H1428" s="134"/>
      <c r="I1428" s="134"/>
      <c r="J1428" s="134"/>
      <c r="K1428" s="134"/>
      <c r="L1428" s="76"/>
      <c r="M1428" s="82"/>
      <c r="N1428" s="76" t="s">
        <v>31</v>
      </c>
      <c r="O1428" s="89"/>
      <c r="P1428" s="90" t="str">
        <f>O1427</f>
        <v xml:space="preserve">  </v>
      </c>
    </row>
    <row r="1429" spans="2:16" ht="15.75" hidden="1" x14ac:dyDescent="0.25">
      <c r="B1429" s="60" t="str">
        <f>IFERROR(IF(EOMONTH(B1427,1)&gt;Questionnaire!$I$9,"  ",EOMONTH(B1427,1)),"  ")</f>
        <v xml:space="preserve">  </v>
      </c>
      <c r="C1429" s="61" t="s">
        <v>32</v>
      </c>
      <c r="D1429" s="61"/>
      <c r="E1429" s="84">
        <f>IFERROR(-VLOOKUP(B1429,Calculations!$G$10:$N$448,8,FALSE),0)</f>
        <v>0</v>
      </c>
      <c r="F1429" s="84"/>
      <c r="G1429" s="61"/>
      <c r="H1429" s="61" t="s">
        <v>102</v>
      </c>
      <c r="I1429" s="61"/>
      <c r="J1429" s="84">
        <f>K1431</f>
        <v>0</v>
      </c>
      <c r="K1429" s="84"/>
      <c r="L1429" s="61"/>
      <c r="M1429" s="61" t="s">
        <v>102</v>
      </c>
      <c r="N1429" s="68"/>
      <c r="O1429" s="84">
        <f>J1429</f>
        <v>0</v>
      </c>
      <c r="P1429" s="91"/>
    </row>
    <row r="1430" spans="2:16" ht="15.75" hidden="1" x14ac:dyDescent="0.25">
      <c r="B1430" s="74"/>
      <c r="C1430" s="14" t="s">
        <v>33</v>
      </c>
      <c r="E1430" s="86" t="str">
        <f>IFERROR(VLOOKUP(B1429,Calculations!$G$10:$M$448,7,FALSE),0)</f>
        <v xml:space="preserve">  </v>
      </c>
      <c r="F1430" s="86"/>
      <c r="H1430" s="14" t="s">
        <v>35</v>
      </c>
      <c r="J1430" s="86" t="str">
        <f>K1432</f>
        <v xml:space="preserve">  </v>
      </c>
      <c r="K1430" s="86"/>
      <c r="M1430" s="14" t="s">
        <v>94</v>
      </c>
      <c r="N1430" s="73"/>
      <c r="O1430" s="86" t="str">
        <f>J1430</f>
        <v xml:space="preserve">  </v>
      </c>
      <c r="P1430" s="92"/>
    </row>
    <row r="1431" spans="2:16" ht="15.75" hidden="1" x14ac:dyDescent="0.25">
      <c r="B1431" s="74"/>
      <c r="C1431" s="73"/>
      <c r="D1431" s="14" t="s">
        <v>31</v>
      </c>
      <c r="E1431" s="86"/>
      <c r="F1431" s="86">
        <f>IFERROR(E1429+E1430,0)</f>
        <v>0</v>
      </c>
      <c r="H1431" s="73"/>
      <c r="I1431" s="14" t="s">
        <v>32</v>
      </c>
      <c r="J1431" s="86"/>
      <c r="K1431" s="86">
        <f>E1429</f>
        <v>0</v>
      </c>
      <c r="M1431" s="72"/>
      <c r="N1431" s="14" t="s">
        <v>31</v>
      </c>
      <c r="O1431" s="86"/>
      <c r="P1431" s="92">
        <f>F1431</f>
        <v>0</v>
      </c>
    </row>
    <row r="1432" spans="2:16" ht="15.75" hidden="1" x14ac:dyDescent="0.25">
      <c r="B1432" s="74"/>
      <c r="C1432" s="73"/>
      <c r="E1432" s="86"/>
      <c r="F1432" s="86"/>
      <c r="H1432" s="73"/>
      <c r="I1432" s="14" t="s">
        <v>33</v>
      </c>
      <c r="J1432" s="86"/>
      <c r="K1432" s="86" t="str">
        <f>E1430</f>
        <v xml:space="preserve">  </v>
      </c>
      <c r="M1432" s="72"/>
      <c r="N1432" s="73"/>
      <c r="O1432" s="86"/>
      <c r="P1432" s="92"/>
    </row>
    <row r="1433" spans="2:16" ht="15.75" hidden="1" x14ac:dyDescent="0.25">
      <c r="B1433" s="74"/>
      <c r="C1433" s="73"/>
      <c r="E1433" s="86"/>
      <c r="F1433" s="86"/>
      <c r="H1433" s="73"/>
      <c r="J1433" s="86"/>
      <c r="K1433" s="86"/>
      <c r="M1433" s="72"/>
      <c r="N1433" s="73"/>
      <c r="O1433" s="86"/>
      <c r="P1433" s="92"/>
    </row>
    <row r="1434" spans="2:16" ht="15.75" hidden="1" x14ac:dyDescent="0.25">
      <c r="B1434" s="70" t="str">
        <f>B1429</f>
        <v xml:space="preserve">  </v>
      </c>
      <c r="C1434" s="133" t="s">
        <v>34</v>
      </c>
      <c r="D1434" s="133"/>
      <c r="E1434" s="133"/>
      <c r="F1434" s="133"/>
      <c r="H1434" s="14" t="s">
        <v>103</v>
      </c>
      <c r="J1434" s="86" t="str">
        <f>IFERROR(VLOOKUP(B1434,Calculations!$Z$10:$AB$448,3,FALSE),0)</f>
        <v xml:space="preserve">  </v>
      </c>
      <c r="K1434" s="86"/>
      <c r="M1434" s="14" t="s">
        <v>104</v>
      </c>
      <c r="O1434" s="86" t="str">
        <f>J1434</f>
        <v xml:space="preserve">  </v>
      </c>
      <c r="P1434" s="92"/>
    </row>
    <row r="1435" spans="2:16" ht="15.75" hidden="1" x14ac:dyDescent="0.25">
      <c r="B1435" s="74"/>
      <c r="C1435" s="133"/>
      <c r="D1435" s="133"/>
      <c r="E1435" s="133"/>
      <c r="F1435" s="133"/>
      <c r="H1435" s="77"/>
      <c r="I1435" s="14" t="s">
        <v>91</v>
      </c>
      <c r="J1435" s="86"/>
      <c r="K1435" s="86" t="str">
        <f>J1434</f>
        <v xml:space="preserve">  </v>
      </c>
      <c r="M1435" s="77"/>
      <c r="N1435" s="14" t="s">
        <v>91</v>
      </c>
      <c r="O1435" s="86"/>
      <c r="P1435" s="92" t="str">
        <f>O1434</f>
        <v xml:space="preserve">  </v>
      </c>
    </row>
    <row r="1436" spans="2:16" ht="15.75" hidden="1" x14ac:dyDescent="0.25">
      <c r="B1436" s="74"/>
      <c r="C1436" s="133"/>
      <c r="D1436" s="133"/>
      <c r="E1436" s="133"/>
      <c r="F1436" s="133"/>
      <c r="H1436" s="77"/>
      <c r="J1436" s="86"/>
      <c r="K1436" s="86"/>
      <c r="M1436" s="77"/>
      <c r="O1436" s="86"/>
      <c r="P1436" s="92"/>
    </row>
    <row r="1437" spans="2:16" ht="15.75" hidden="1" x14ac:dyDescent="0.25">
      <c r="B1437" s="74"/>
      <c r="C1437" s="81"/>
      <c r="D1437" s="81"/>
      <c r="E1437" s="81"/>
      <c r="F1437" s="81"/>
      <c r="H1437" s="77"/>
      <c r="J1437" s="86"/>
      <c r="K1437" s="86"/>
      <c r="M1437" s="77"/>
      <c r="O1437" s="86"/>
      <c r="P1437" s="92"/>
    </row>
    <row r="1438" spans="2:16" ht="15.75" hidden="1" x14ac:dyDescent="0.25">
      <c r="B1438" s="70" t="str">
        <f>B1434</f>
        <v xml:space="preserve">  </v>
      </c>
      <c r="C1438" s="14" t="s">
        <v>106</v>
      </c>
      <c r="E1438" s="86" t="str">
        <f>IFERROR(VLOOKUP(B1438,Calculations!$G$10:$W$448,17,FALSE),0)</f>
        <v xml:space="preserve">  </v>
      </c>
      <c r="F1438" s="86"/>
      <c r="H1438" s="133" t="s">
        <v>34</v>
      </c>
      <c r="I1438" s="133"/>
      <c r="J1438" s="133"/>
      <c r="K1438" s="133"/>
      <c r="M1438" s="14" t="s">
        <v>105</v>
      </c>
      <c r="O1438" s="86" t="str">
        <f>E1438</f>
        <v xml:space="preserve">  </v>
      </c>
      <c r="P1438" s="92"/>
    </row>
    <row r="1439" spans="2:16" ht="15.75" hidden="1" x14ac:dyDescent="0.25">
      <c r="B1439" s="75"/>
      <c r="C1439" s="82"/>
      <c r="D1439" s="76" t="s">
        <v>31</v>
      </c>
      <c r="E1439" s="89"/>
      <c r="F1439" s="89" t="str">
        <f>E1438</f>
        <v xml:space="preserve">  </v>
      </c>
      <c r="G1439" s="76"/>
      <c r="H1439" s="134"/>
      <c r="I1439" s="134"/>
      <c r="J1439" s="134"/>
      <c r="K1439" s="134"/>
      <c r="L1439" s="76"/>
      <c r="M1439" s="82"/>
      <c r="N1439" s="76" t="s">
        <v>31</v>
      </c>
      <c r="O1439" s="89"/>
      <c r="P1439" s="90" t="str">
        <f>O1438</f>
        <v xml:space="preserve">  </v>
      </c>
    </row>
    <row r="1440" spans="2:16" ht="15.75" hidden="1" x14ac:dyDescent="0.25">
      <c r="B1440" s="60" t="str">
        <f>IFERROR(IF(EOMONTH(B1438,1)&gt;Questionnaire!$I$9,"  ",EOMONTH(B1438,1)),"  ")</f>
        <v xml:space="preserve">  </v>
      </c>
      <c r="C1440" s="61" t="s">
        <v>32</v>
      </c>
      <c r="D1440" s="61"/>
      <c r="E1440" s="84">
        <f>IFERROR(-VLOOKUP(B1440,Calculations!$G$10:$N$448,8,FALSE),0)</f>
        <v>0</v>
      </c>
      <c r="F1440" s="84"/>
      <c r="G1440" s="61"/>
      <c r="H1440" s="61" t="s">
        <v>102</v>
      </c>
      <c r="I1440" s="61"/>
      <c r="J1440" s="84">
        <f>K1442</f>
        <v>0</v>
      </c>
      <c r="K1440" s="84"/>
      <c r="L1440" s="61"/>
      <c r="M1440" s="61" t="s">
        <v>102</v>
      </c>
      <c r="N1440" s="68"/>
      <c r="O1440" s="84">
        <f>J1440</f>
        <v>0</v>
      </c>
      <c r="P1440" s="91"/>
    </row>
    <row r="1441" spans="2:16" ht="15.75" hidden="1" x14ac:dyDescent="0.25">
      <c r="B1441" s="74"/>
      <c r="C1441" s="14" t="s">
        <v>33</v>
      </c>
      <c r="E1441" s="86" t="str">
        <f>IFERROR(VLOOKUP(B1440,Calculations!$G$10:$M$448,7,FALSE),0)</f>
        <v xml:space="preserve">  </v>
      </c>
      <c r="F1441" s="86"/>
      <c r="H1441" s="14" t="s">
        <v>35</v>
      </c>
      <c r="J1441" s="86" t="str">
        <f>K1443</f>
        <v xml:space="preserve">  </v>
      </c>
      <c r="K1441" s="86"/>
      <c r="M1441" s="14" t="s">
        <v>94</v>
      </c>
      <c r="N1441" s="73"/>
      <c r="O1441" s="86" t="str">
        <f>J1441</f>
        <v xml:space="preserve">  </v>
      </c>
      <c r="P1441" s="92"/>
    </row>
    <row r="1442" spans="2:16" ht="15.75" hidden="1" x14ac:dyDescent="0.25">
      <c r="B1442" s="74"/>
      <c r="C1442" s="73"/>
      <c r="D1442" s="14" t="s">
        <v>31</v>
      </c>
      <c r="E1442" s="86"/>
      <c r="F1442" s="86">
        <f>IFERROR(E1440+E1441,0)</f>
        <v>0</v>
      </c>
      <c r="H1442" s="73"/>
      <c r="I1442" s="14" t="s">
        <v>32</v>
      </c>
      <c r="J1442" s="86"/>
      <c r="K1442" s="86">
        <f>E1440</f>
        <v>0</v>
      </c>
      <c r="M1442" s="72"/>
      <c r="N1442" s="14" t="s">
        <v>31</v>
      </c>
      <c r="O1442" s="86"/>
      <c r="P1442" s="92">
        <f>F1442</f>
        <v>0</v>
      </c>
    </row>
    <row r="1443" spans="2:16" ht="15.75" hidden="1" x14ac:dyDescent="0.25">
      <c r="B1443" s="74"/>
      <c r="C1443" s="73"/>
      <c r="E1443" s="86"/>
      <c r="F1443" s="86"/>
      <c r="H1443" s="73"/>
      <c r="I1443" s="14" t="s">
        <v>33</v>
      </c>
      <c r="J1443" s="86"/>
      <c r="K1443" s="86" t="str">
        <f>E1441</f>
        <v xml:space="preserve">  </v>
      </c>
      <c r="M1443" s="72"/>
      <c r="N1443" s="73"/>
      <c r="O1443" s="86"/>
      <c r="P1443" s="92"/>
    </row>
    <row r="1444" spans="2:16" ht="15.75" hidden="1" x14ac:dyDescent="0.25">
      <c r="B1444" s="74"/>
      <c r="C1444" s="73"/>
      <c r="E1444" s="86"/>
      <c r="F1444" s="86"/>
      <c r="H1444" s="73"/>
      <c r="J1444" s="86"/>
      <c r="K1444" s="86"/>
      <c r="M1444" s="72"/>
      <c r="N1444" s="73"/>
      <c r="O1444" s="86"/>
      <c r="P1444" s="92"/>
    </row>
    <row r="1445" spans="2:16" ht="15.75" hidden="1" x14ac:dyDescent="0.25">
      <c r="B1445" s="70" t="str">
        <f>B1440</f>
        <v xml:space="preserve">  </v>
      </c>
      <c r="C1445" s="133" t="s">
        <v>34</v>
      </c>
      <c r="D1445" s="133"/>
      <c r="E1445" s="133"/>
      <c r="F1445" s="133"/>
      <c r="H1445" s="14" t="s">
        <v>103</v>
      </c>
      <c r="J1445" s="86" t="str">
        <f>IFERROR(VLOOKUP(B1445,Calculations!$Z$10:$AB$448,3,FALSE),0)</f>
        <v xml:space="preserve">  </v>
      </c>
      <c r="K1445" s="86"/>
      <c r="M1445" s="14" t="s">
        <v>104</v>
      </c>
      <c r="O1445" s="86" t="str">
        <f>J1445</f>
        <v xml:space="preserve">  </v>
      </c>
      <c r="P1445" s="92"/>
    </row>
    <row r="1446" spans="2:16" ht="15.75" hidden="1" x14ac:dyDescent="0.25">
      <c r="B1446" s="74"/>
      <c r="C1446" s="133"/>
      <c r="D1446" s="133"/>
      <c r="E1446" s="133"/>
      <c r="F1446" s="133"/>
      <c r="H1446" s="77"/>
      <c r="I1446" s="14" t="s">
        <v>91</v>
      </c>
      <c r="J1446" s="86"/>
      <c r="K1446" s="86" t="str">
        <f>J1445</f>
        <v xml:space="preserve">  </v>
      </c>
      <c r="M1446" s="77"/>
      <c r="N1446" s="14" t="s">
        <v>91</v>
      </c>
      <c r="O1446" s="86"/>
      <c r="P1446" s="92" t="str">
        <f>O1445</f>
        <v xml:space="preserve">  </v>
      </c>
    </row>
    <row r="1447" spans="2:16" ht="15.75" hidden="1" x14ac:dyDescent="0.25">
      <c r="B1447" s="74"/>
      <c r="C1447" s="133"/>
      <c r="D1447" s="133"/>
      <c r="E1447" s="133"/>
      <c r="F1447" s="133"/>
      <c r="H1447" s="77"/>
      <c r="J1447" s="86"/>
      <c r="K1447" s="86"/>
      <c r="M1447" s="77"/>
      <c r="O1447" s="86"/>
      <c r="P1447" s="92"/>
    </row>
    <row r="1448" spans="2:16" ht="15.75" hidden="1" x14ac:dyDescent="0.25">
      <c r="B1448" s="74"/>
      <c r="C1448" s="81"/>
      <c r="D1448" s="81"/>
      <c r="E1448" s="81"/>
      <c r="F1448" s="81"/>
      <c r="H1448" s="77"/>
      <c r="J1448" s="86"/>
      <c r="K1448" s="86"/>
      <c r="M1448" s="77"/>
      <c r="O1448" s="86"/>
      <c r="P1448" s="92"/>
    </row>
    <row r="1449" spans="2:16" ht="15.75" hidden="1" x14ac:dyDescent="0.25">
      <c r="B1449" s="70" t="str">
        <f>B1445</f>
        <v xml:space="preserve">  </v>
      </c>
      <c r="C1449" s="14" t="s">
        <v>106</v>
      </c>
      <c r="E1449" s="86" t="str">
        <f>IFERROR(VLOOKUP(B1449,Calculations!$G$10:$W$448,17,FALSE),0)</f>
        <v xml:space="preserve">  </v>
      </c>
      <c r="F1449" s="86"/>
      <c r="H1449" s="133" t="s">
        <v>34</v>
      </c>
      <c r="I1449" s="133"/>
      <c r="J1449" s="133"/>
      <c r="K1449" s="133"/>
      <c r="M1449" s="14" t="s">
        <v>105</v>
      </c>
      <c r="O1449" s="86" t="str">
        <f>E1449</f>
        <v xml:space="preserve">  </v>
      </c>
      <c r="P1449" s="92"/>
    </row>
    <row r="1450" spans="2:16" ht="15.75" hidden="1" x14ac:dyDescent="0.25">
      <c r="B1450" s="75"/>
      <c r="C1450" s="82"/>
      <c r="D1450" s="76" t="s">
        <v>31</v>
      </c>
      <c r="E1450" s="89"/>
      <c r="F1450" s="89" t="str">
        <f>E1449</f>
        <v xml:space="preserve">  </v>
      </c>
      <c r="G1450" s="76"/>
      <c r="H1450" s="134"/>
      <c r="I1450" s="134"/>
      <c r="J1450" s="134"/>
      <c r="K1450" s="134"/>
      <c r="L1450" s="76"/>
      <c r="M1450" s="82"/>
      <c r="N1450" s="76" t="s">
        <v>31</v>
      </c>
      <c r="O1450" s="89"/>
      <c r="P1450" s="90" t="str">
        <f>O1449</f>
        <v xml:space="preserve">  </v>
      </c>
    </row>
    <row r="1451" spans="2:16" ht="15.75" hidden="1" x14ac:dyDescent="0.25">
      <c r="B1451" s="60" t="str">
        <f>IFERROR(IF(EOMONTH(B1449,1)&gt;Questionnaire!$I$9,"  ",EOMONTH(B1449,1)),"  ")</f>
        <v xml:space="preserve">  </v>
      </c>
      <c r="C1451" s="61" t="s">
        <v>32</v>
      </c>
      <c r="D1451" s="61"/>
      <c r="E1451" s="84">
        <f>IFERROR(-VLOOKUP(B1451,Calculations!$G$10:$N$448,8,FALSE),0)</f>
        <v>0</v>
      </c>
      <c r="F1451" s="84"/>
      <c r="G1451" s="61"/>
      <c r="H1451" s="61" t="s">
        <v>102</v>
      </c>
      <c r="I1451" s="61"/>
      <c r="J1451" s="84">
        <f>K1453</f>
        <v>0</v>
      </c>
      <c r="K1451" s="84"/>
      <c r="L1451" s="61"/>
      <c r="M1451" s="61" t="s">
        <v>102</v>
      </c>
      <c r="N1451" s="68"/>
      <c r="O1451" s="84">
        <f>J1451</f>
        <v>0</v>
      </c>
      <c r="P1451" s="91"/>
    </row>
    <row r="1452" spans="2:16" ht="15.75" hidden="1" x14ac:dyDescent="0.25">
      <c r="B1452" s="74"/>
      <c r="C1452" s="14" t="s">
        <v>33</v>
      </c>
      <c r="E1452" s="86" t="str">
        <f>IFERROR(VLOOKUP(B1451,Calculations!$G$10:$M$448,7,FALSE),0)</f>
        <v xml:space="preserve">  </v>
      </c>
      <c r="F1452" s="86"/>
      <c r="H1452" s="14" t="s">
        <v>35</v>
      </c>
      <c r="J1452" s="86" t="str">
        <f>K1454</f>
        <v xml:space="preserve">  </v>
      </c>
      <c r="K1452" s="86"/>
      <c r="M1452" s="14" t="s">
        <v>94</v>
      </c>
      <c r="N1452" s="73"/>
      <c r="O1452" s="86" t="str">
        <f>J1452</f>
        <v xml:space="preserve">  </v>
      </c>
      <c r="P1452" s="92"/>
    </row>
    <row r="1453" spans="2:16" ht="15.75" hidden="1" x14ac:dyDescent="0.25">
      <c r="B1453" s="74"/>
      <c r="C1453" s="73"/>
      <c r="D1453" s="14" t="s">
        <v>31</v>
      </c>
      <c r="E1453" s="86"/>
      <c r="F1453" s="86">
        <f>IFERROR(E1451+E1452,0)</f>
        <v>0</v>
      </c>
      <c r="H1453" s="73"/>
      <c r="I1453" s="14" t="s">
        <v>32</v>
      </c>
      <c r="J1453" s="86"/>
      <c r="K1453" s="86">
        <f>E1451</f>
        <v>0</v>
      </c>
      <c r="M1453" s="72"/>
      <c r="N1453" s="14" t="s">
        <v>31</v>
      </c>
      <c r="O1453" s="86"/>
      <c r="P1453" s="92">
        <f>F1453</f>
        <v>0</v>
      </c>
    </row>
    <row r="1454" spans="2:16" ht="15.75" hidden="1" x14ac:dyDescent="0.25">
      <c r="B1454" s="74"/>
      <c r="C1454" s="73"/>
      <c r="E1454" s="86"/>
      <c r="F1454" s="86"/>
      <c r="H1454" s="73"/>
      <c r="I1454" s="14" t="s">
        <v>33</v>
      </c>
      <c r="J1454" s="86"/>
      <c r="K1454" s="86" t="str">
        <f>E1452</f>
        <v xml:space="preserve">  </v>
      </c>
      <c r="M1454" s="72"/>
      <c r="N1454" s="73"/>
      <c r="O1454" s="86"/>
      <c r="P1454" s="92"/>
    </row>
    <row r="1455" spans="2:16" ht="15.75" hidden="1" x14ac:dyDescent="0.25">
      <c r="B1455" s="74"/>
      <c r="C1455" s="73"/>
      <c r="E1455" s="86"/>
      <c r="F1455" s="86"/>
      <c r="H1455" s="73"/>
      <c r="J1455" s="86"/>
      <c r="K1455" s="86"/>
      <c r="M1455" s="72"/>
      <c r="N1455" s="73"/>
      <c r="O1455" s="86"/>
      <c r="P1455" s="92"/>
    </row>
    <row r="1456" spans="2:16" ht="15.75" hidden="1" x14ac:dyDescent="0.25">
      <c r="B1456" s="70" t="str">
        <f>B1451</f>
        <v xml:space="preserve">  </v>
      </c>
      <c r="C1456" s="133" t="s">
        <v>34</v>
      </c>
      <c r="D1456" s="133"/>
      <c r="E1456" s="133"/>
      <c r="F1456" s="133"/>
      <c r="H1456" s="14" t="s">
        <v>103</v>
      </c>
      <c r="J1456" s="86" t="str">
        <f>IFERROR(VLOOKUP(B1456,Calculations!$Z$10:$AB$448,3,FALSE),0)</f>
        <v xml:space="preserve">  </v>
      </c>
      <c r="K1456" s="86"/>
      <c r="M1456" s="14" t="s">
        <v>104</v>
      </c>
      <c r="O1456" s="86" t="str">
        <f>J1456</f>
        <v xml:space="preserve">  </v>
      </c>
      <c r="P1456" s="92"/>
    </row>
    <row r="1457" spans="2:16" ht="15.75" hidden="1" x14ac:dyDescent="0.25">
      <c r="B1457" s="74"/>
      <c r="C1457" s="133"/>
      <c r="D1457" s="133"/>
      <c r="E1457" s="133"/>
      <c r="F1457" s="133"/>
      <c r="H1457" s="77"/>
      <c r="I1457" s="14" t="s">
        <v>91</v>
      </c>
      <c r="J1457" s="86"/>
      <c r="K1457" s="86" t="str">
        <f>J1456</f>
        <v xml:space="preserve">  </v>
      </c>
      <c r="M1457" s="77"/>
      <c r="N1457" s="14" t="s">
        <v>91</v>
      </c>
      <c r="O1457" s="86"/>
      <c r="P1457" s="92" t="str">
        <f>O1456</f>
        <v xml:space="preserve">  </v>
      </c>
    </row>
    <row r="1458" spans="2:16" ht="15.75" hidden="1" x14ac:dyDescent="0.25">
      <c r="B1458" s="74"/>
      <c r="C1458" s="133"/>
      <c r="D1458" s="133"/>
      <c r="E1458" s="133"/>
      <c r="F1458" s="133"/>
      <c r="H1458" s="77"/>
      <c r="J1458" s="86"/>
      <c r="K1458" s="86"/>
      <c r="M1458" s="77"/>
      <c r="O1458" s="86"/>
      <c r="P1458" s="92"/>
    </row>
    <row r="1459" spans="2:16" ht="15.75" hidden="1" x14ac:dyDescent="0.25">
      <c r="B1459" s="74"/>
      <c r="C1459" s="81"/>
      <c r="D1459" s="81"/>
      <c r="E1459" s="81"/>
      <c r="F1459" s="81"/>
      <c r="H1459" s="77"/>
      <c r="J1459" s="86"/>
      <c r="K1459" s="86"/>
      <c r="M1459" s="77"/>
      <c r="O1459" s="86"/>
      <c r="P1459" s="92"/>
    </row>
    <row r="1460" spans="2:16" ht="15.75" hidden="1" x14ac:dyDescent="0.25">
      <c r="B1460" s="70" t="str">
        <f>B1456</f>
        <v xml:space="preserve">  </v>
      </c>
      <c r="C1460" s="14" t="s">
        <v>106</v>
      </c>
      <c r="E1460" s="86" t="str">
        <f>IFERROR(VLOOKUP(B1460,Calculations!$G$10:$W$448,17,FALSE),0)</f>
        <v xml:space="preserve">  </v>
      </c>
      <c r="F1460" s="86"/>
      <c r="H1460" s="133" t="s">
        <v>34</v>
      </c>
      <c r="I1460" s="133"/>
      <c r="J1460" s="133"/>
      <c r="K1460" s="133"/>
      <c r="M1460" s="14" t="s">
        <v>105</v>
      </c>
      <c r="O1460" s="86" t="str">
        <f>E1460</f>
        <v xml:space="preserve">  </v>
      </c>
      <c r="P1460" s="92"/>
    </row>
    <row r="1461" spans="2:16" ht="15.75" hidden="1" x14ac:dyDescent="0.25">
      <c r="B1461" s="75"/>
      <c r="C1461" s="82"/>
      <c r="D1461" s="76" t="s">
        <v>31</v>
      </c>
      <c r="E1461" s="89"/>
      <c r="F1461" s="89" t="str">
        <f>E1460</f>
        <v xml:space="preserve">  </v>
      </c>
      <c r="G1461" s="76"/>
      <c r="H1461" s="134"/>
      <c r="I1461" s="134"/>
      <c r="J1461" s="134"/>
      <c r="K1461" s="134"/>
      <c r="L1461" s="76"/>
      <c r="M1461" s="82"/>
      <c r="N1461" s="76" t="s">
        <v>31</v>
      </c>
      <c r="O1461" s="89"/>
      <c r="P1461" s="90" t="str">
        <f>O1460</f>
        <v xml:space="preserve">  </v>
      </c>
    </row>
    <row r="1462" spans="2:16" ht="15.75" hidden="1" x14ac:dyDescent="0.25">
      <c r="B1462" s="60" t="str">
        <f>IFERROR(IF(EOMONTH(B1460,1)&gt;Questionnaire!$I$9,"  ",EOMONTH(B1460,1)),"  ")</f>
        <v xml:space="preserve">  </v>
      </c>
      <c r="C1462" s="61" t="s">
        <v>32</v>
      </c>
      <c r="D1462" s="61"/>
      <c r="E1462" s="84">
        <f>IFERROR(-VLOOKUP(B1462,Calculations!$G$10:$N$448,8,FALSE),0)</f>
        <v>0</v>
      </c>
      <c r="F1462" s="84"/>
      <c r="G1462" s="61"/>
      <c r="H1462" s="61" t="s">
        <v>102</v>
      </c>
      <c r="I1462" s="61"/>
      <c r="J1462" s="84">
        <f>K1464</f>
        <v>0</v>
      </c>
      <c r="K1462" s="84"/>
      <c r="L1462" s="61"/>
      <c r="M1462" s="61" t="s">
        <v>102</v>
      </c>
      <c r="N1462" s="68"/>
      <c r="O1462" s="84">
        <f>J1462</f>
        <v>0</v>
      </c>
      <c r="P1462" s="91"/>
    </row>
    <row r="1463" spans="2:16" ht="15.75" hidden="1" x14ac:dyDescent="0.25">
      <c r="B1463" s="74"/>
      <c r="C1463" s="14" t="s">
        <v>33</v>
      </c>
      <c r="E1463" s="86" t="str">
        <f>IFERROR(VLOOKUP(B1462,Calculations!$G$10:$M$448,7,FALSE),0)</f>
        <v xml:space="preserve">  </v>
      </c>
      <c r="F1463" s="86"/>
      <c r="H1463" s="14" t="s">
        <v>35</v>
      </c>
      <c r="J1463" s="86" t="str">
        <f>K1465</f>
        <v xml:space="preserve">  </v>
      </c>
      <c r="K1463" s="86"/>
      <c r="M1463" s="14" t="s">
        <v>94</v>
      </c>
      <c r="N1463" s="73"/>
      <c r="O1463" s="86" t="str">
        <f>J1463</f>
        <v xml:space="preserve">  </v>
      </c>
      <c r="P1463" s="92"/>
    </row>
    <row r="1464" spans="2:16" ht="15.75" hidden="1" x14ac:dyDescent="0.25">
      <c r="B1464" s="74"/>
      <c r="C1464" s="73"/>
      <c r="D1464" s="14" t="s">
        <v>31</v>
      </c>
      <c r="E1464" s="86"/>
      <c r="F1464" s="86">
        <f>IFERROR(E1462+E1463,0)</f>
        <v>0</v>
      </c>
      <c r="H1464" s="73"/>
      <c r="I1464" s="14" t="s">
        <v>32</v>
      </c>
      <c r="J1464" s="86"/>
      <c r="K1464" s="86">
        <f>E1462</f>
        <v>0</v>
      </c>
      <c r="M1464" s="72"/>
      <c r="N1464" s="14" t="s">
        <v>31</v>
      </c>
      <c r="O1464" s="86"/>
      <c r="P1464" s="92">
        <f>F1464</f>
        <v>0</v>
      </c>
    </row>
    <row r="1465" spans="2:16" ht="15.75" hidden="1" x14ac:dyDescent="0.25">
      <c r="B1465" s="74"/>
      <c r="C1465" s="73"/>
      <c r="E1465" s="86"/>
      <c r="F1465" s="86"/>
      <c r="H1465" s="73"/>
      <c r="I1465" s="14" t="s">
        <v>33</v>
      </c>
      <c r="J1465" s="86"/>
      <c r="K1465" s="86" t="str">
        <f>E1463</f>
        <v xml:space="preserve">  </v>
      </c>
      <c r="M1465" s="72"/>
      <c r="N1465" s="73"/>
      <c r="O1465" s="86"/>
      <c r="P1465" s="92"/>
    </row>
    <row r="1466" spans="2:16" ht="15.75" hidden="1" x14ac:dyDescent="0.25">
      <c r="B1466" s="74"/>
      <c r="C1466" s="73"/>
      <c r="E1466" s="86"/>
      <c r="F1466" s="86"/>
      <c r="H1466" s="73"/>
      <c r="J1466" s="86"/>
      <c r="K1466" s="86"/>
      <c r="M1466" s="72"/>
      <c r="N1466" s="73"/>
      <c r="O1466" s="86"/>
      <c r="P1466" s="92"/>
    </row>
    <row r="1467" spans="2:16" ht="15.75" hidden="1" x14ac:dyDescent="0.25">
      <c r="B1467" s="70" t="str">
        <f>B1462</f>
        <v xml:space="preserve">  </v>
      </c>
      <c r="C1467" s="133" t="s">
        <v>34</v>
      </c>
      <c r="D1467" s="133"/>
      <c r="E1467" s="133"/>
      <c r="F1467" s="133"/>
      <c r="H1467" s="14" t="s">
        <v>103</v>
      </c>
      <c r="J1467" s="86" t="str">
        <f>IFERROR(VLOOKUP(B1467,Calculations!$Z$10:$AB$448,3,FALSE),0)</f>
        <v xml:space="preserve">  </v>
      </c>
      <c r="K1467" s="86"/>
      <c r="M1467" s="14" t="s">
        <v>104</v>
      </c>
      <c r="O1467" s="86" t="str">
        <f>J1467</f>
        <v xml:space="preserve">  </v>
      </c>
      <c r="P1467" s="92"/>
    </row>
    <row r="1468" spans="2:16" ht="15.75" hidden="1" x14ac:dyDescent="0.25">
      <c r="B1468" s="74"/>
      <c r="C1468" s="133"/>
      <c r="D1468" s="133"/>
      <c r="E1468" s="133"/>
      <c r="F1468" s="133"/>
      <c r="H1468" s="77"/>
      <c r="I1468" s="14" t="s">
        <v>91</v>
      </c>
      <c r="J1468" s="86"/>
      <c r="K1468" s="86" t="str">
        <f>J1467</f>
        <v xml:space="preserve">  </v>
      </c>
      <c r="M1468" s="77"/>
      <c r="N1468" s="14" t="s">
        <v>91</v>
      </c>
      <c r="O1468" s="86"/>
      <c r="P1468" s="92" t="str">
        <f>O1467</f>
        <v xml:space="preserve">  </v>
      </c>
    </row>
    <row r="1469" spans="2:16" ht="15.75" hidden="1" x14ac:dyDescent="0.25">
      <c r="B1469" s="74"/>
      <c r="C1469" s="133"/>
      <c r="D1469" s="133"/>
      <c r="E1469" s="133"/>
      <c r="F1469" s="133"/>
      <c r="H1469" s="77"/>
      <c r="J1469" s="86"/>
      <c r="K1469" s="86"/>
      <c r="M1469" s="77"/>
      <c r="O1469" s="86"/>
      <c r="P1469" s="92"/>
    </row>
    <row r="1470" spans="2:16" ht="15.75" hidden="1" x14ac:dyDescent="0.25">
      <c r="B1470" s="74"/>
      <c r="C1470" s="81"/>
      <c r="D1470" s="81"/>
      <c r="E1470" s="81"/>
      <c r="F1470" s="81"/>
      <c r="H1470" s="77"/>
      <c r="J1470" s="86"/>
      <c r="K1470" s="86"/>
      <c r="M1470" s="77"/>
      <c r="O1470" s="86"/>
      <c r="P1470" s="92"/>
    </row>
    <row r="1471" spans="2:16" ht="15.75" hidden="1" x14ac:dyDescent="0.25">
      <c r="B1471" s="70" t="str">
        <f>B1467</f>
        <v xml:space="preserve">  </v>
      </c>
      <c r="C1471" s="14" t="s">
        <v>106</v>
      </c>
      <c r="E1471" s="86" t="str">
        <f>IFERROR(VLOOKUP(B1471,Calculations!$G$10:$W$448,17,FALSE),0)</f>
        <v xml:space="preserve">  </v>
      </c>
      <c r="F1471" s="86"/>
      <c r="H1471" s="133" t="s">
        <v>34</v>
      </c>
      <c r="I1471" s="133"/>
      <c r="J1471" s="133"/>
      <c r="K1471" s="133"/>
      <c r="M1471" s="14" t="s">
        <v>105</v>
      </c>
      <c r="O1471" s="86" t="str">
        <f>E1471</f>
        <v xml:space="preserve">  </v>
      </c>
      <c r="P1471" s="92"/>
    </row>
    <row r="1472" spans="2:16" ht="15.75" hidden="1" x14ac:dyDescent="0.25">
      <c r="B1472" s="75"/>
      <c r="C1472" s="82"/>
      <c r="D1472" s="76" t="s">
        <v>31</v>
      </c>
      <c r="E1472" s="89"/>
      <c r="F1472" s="89" t="str">
        <f>E1471</f>
        <v xml:space="preserve">  </v>
      </c>
      <c r="G1472" s="76"/>
      <c r="H1472" s="134"/>
      <c r="I1472" s="134"/>
      <c r="J1472" s="134"/>
      <c r="K1472" s="134"/>
      <c r="L1472" s="76"/>
      <c r="M1472" s="82"/>
      <c r="N1472" s="76" t="s">
        <v>31</v>
      </c>
      <c r="O1472" s="89"/>
      <c r="P1472" s="90" t="str">
        <f>O1471</f>
        <v xml:space="preserve">  </v>
      </c>
    </row>
    <row r="1473" spans="2:16" ht="15.75" hidden="1" x14ac:dyDescent="0.25">
      <c r="B1473" s="60" t="str">
        <f>IFERROR(IF(EOMONTH(B1471,1)&gt;Questionnaire!$I$9,"  ",EOMONTH(B1471,1)),"  ")</f>
        <v xml:space="preserve">  </v>
      </c>
      <c r="C1473" s="61" t="s">
        <v>32</v>
      </c>
      <c r="D1473" s="61"/>
      <c r="E1473" s="84">
        <f>IFERROR(-VLOOKUP(B1473,Calculations!$G$10:$N$448,8,FALSE),0)</f>
        <v>0</v>
      </c>
      <c r="F1473" s="84"/>
      <c r="G1473" s="61"/>
      <c r="H1473" s="61" t="s">
        <v>102</v>
      </c>
      <c r="I1473" s="61"/>
      <c r="J1473" s="84">
        <f>K1475</f>
        <v>0</v>
      </c>
      <c r="K1473" s="84"/>
      <c r="L1473" s="61"/>
      <c r="M1473" s="61" t="s">
        <v>102</v>
      </c>
      <c r="N1473" s="68"/>
      <c r="O1473" s="84">
        <f>J1473</f>
        <v>0</v>
      </c>
      <c r="P1473" s="91"/>
    </row>
    <row r="1474" spans="2:16" ht="15.75" hidden="1" x14ac:dyDescent="0.25">
      <c r="B1474" s="74"/>
      <c r="C1474" s="14" t="s">
        <v>33</v>
      </c>
      <c r="E1474" s="86" t="str">
        <f>IFERROR(VLOOKUP(B1473,Calculations!$G$10:$M$448,7,FALSE),0)</f>
        <v xml:space="preserve">  </v>
      </c>
      <c r="F1474" s="86"/>
      <c r="H1474" s="14" t="s">
        <v>35</v>
      </c>
      <c r="J1474" s="86" t="str">
        <f>K1476</f>
        <v xml:space="preserve">  </v>
      </c>
      <c r="K1474" s="86"/>
      <c r="M1474" s="14" t="s">
        <v>94</v>
      </c>
      <c r="N1474" s="73"/>
      <c r="O1474" s="86" t="str">
        <f>J1474</f>
        <v xml:space="preserve">  </v>
      </c>
      <c r="P1474" s="92"/>
    </row>
    <row r="1475" spans="2:16" ht="15.75" hidden="1" x14ac:dyDescent="0.25">
      <c r="B1475" s="74"/>
      <c r="C1475" s="73"/>
      <c r="D1475" s="14" t="s">
        <v>31</v>
      </c>
      <c r="E1475" s="86"/>
      <c r="F1475" s="86">
        <f>IFERROR(E1473+E1474,0)</f>
        <v>0</v>
      </c>
      <c r="H1475" s="73"/>
      <c r="I1475" s="14" t="s">
        <v>32</v>
      </c>
      <c r="J1475" s="86"/>
      <c r="K1475" s="86">
        <f>E1473</f>
        <v>0</v>
      </c>
      <c r="M1475" s="72"/>
      <c r="N1475" s="14" t="s">
        <v>31</v>
      </c>
      <c r="O1475" s="86"/>
      <c r="P1475" s="92">
        <f>F1475</f>
        <v>0</v>
      </c>
    </row>
    <row r="1476" spans="2:16" ht="15.75" hidden="1" x14ac:dyDescent="0.25">
      <c r="B1476" s="74"/>
      <c r="C1476" s="73"/>
      <c r="E1476" s="86"/>
      <c r="F1476" s="86"/>
      <c r="H1476" s="73"/>
      <c r="I1476" s="14" t="s">
        <v>33</v>
      </c>
      <c r="J1476" s="86"/>
      <c r="K1476" s="86" t="str">
        <f>E1474</f>
        <v xml:space="preserve">  </v>
      </c>
      <c r="M1476" s="72"/>
      <c r="N1476" s="73"/>
      <c r="O1476" s="86"/>
      <c r="P1476" s="92"/>
    </row>
    <row r="1477" spans="2:16" ht="15.75" hidden="1" x14ac:dyDescent="0.25">
      <c r="B1477" s="74"/>
      <c r="C1477" s="73"/>
      <c r="E1477" s="86"/>
      <c r="F1477" s="86"/>
      <c r="H1477" s="73"/>
      <c r="J1477" s="86"/>
      <c r="K1477" s="86"/>
      <c r="M1477" s="72"/>
      <c r="N1477" s="73"/>
      <c r="O1477" s="86"/>
      <c r="P1477" s="92"/>
    </row>
    <row r="1478" spans="2:16" ht="15.75" hidden="1" x14ac:dyDescent="0.25">
      <c r="B1478" s="70" t="str">
        <f>B1473</f>
        <v xml:space="preserve">  </v>
      </c>
      <c r="C1478" s="133" t="s">
        <v>34</v>
      </c>
      <c r="D1478" s="133"/>
      <c r="E1478" s="133"/>
      <c r="F1478" s="133"/>
      <c r="H1478" s="14" t="s">
        <v>103</v>
      </c>
      <c r="J1478" s="86" t="str">
        <f>IFERROR(VLOOKUP(B1478,Calculations!$Z$10:$AB$448,3,FALSE),0)</f>
        <v xml:space="preserve">  </v>
      </c>
      <c r="K1478" s="86"/>
      <c r="M1478" s="14" t="s">
        <v>104</v>
      </c>
      <c r="O1478" s="86" t="str">
        <f>J1478</f>
        <v xml:space="preserve">  </v>
      </c>
      <c r="P1478" s="92"/>
    </row>
    <row r="1479" spans="2:16" ht="15.75" hidden="1" x14ac:dyDescent="0.25">
      <c r="B1479" s="74"/>
      <c r="C1479" s="133"/>
      <c r="D1479" s="133"/>
      <c r="E1479" s="133"/>
      <c r="F1479" s="133"/>
      <c r="H1479" s="77"/>
      <c r="I1479" s="14" t="s">
        <v>91</v>
      </c>
      <c r="J1479" s="86"/>
      <c r="K1479" s="86" t="str">
        <f>J1478</f>
        <v xml:space="preserve">  </v>
      </c>
      <c r="M1479" s="77"/>
      <c r="N1479" s="14" t="s">
        <v>91</v>
      </c>
      <c r="O1479" s="86"/>
      <c r="P1479" s="92" t="str">
        <f>O1478</f>
        <v xml:space="preserve">  </v>
      </c>
    </row>
    <row r="1480" spans="2:16" ht="15.75" hidden="1" x14ac:dyDescent="0.25">
      <c r="B1480" s="74"/>
      <c r="C1480" s="133"/>
      <c r="D1480" s="133"/>
      <c r="E1480" s="133"/>
      <c r="F1480" s="133"/>
      <c r="H1480" s="77"/>
      <c r="J1480" s="86"/>
      <c r="K1480" s="86"/>
      <c r="M1480" s="77"/>
      <c r="O1480" s="86"/>
      <c r="P1480" s="92"/>
    </row>
    <row r="1481" spans="2:16" ht="15.75" hidden="1" x14ac:dyDescent="0.25">
      <c r="B1481" s="74"/>
      <c r="C1481" s="81"/>
      <c r="D1481" s="81"/>
      <c r="E1481" s="81"/>
      <c r="F1481" s="81"/>
      <c r="H1481" s="77"/>
      <c r="J1481" s="86"/>
      <c r="K1481" s="86"/>
      <c r="M1481" s="77"/>
      <c r="O1481" s="86"/>
      <c r="P1481" s="92"/>
    </row>
    <row r="1482" spans="2:16" ht="15.75" hidden="1" x14ac:dyDescent="0.25">
      <c r="B1482" s="70" t="str">
        <f>B1478</f>
        <v xml:space="preserve">  </v>
      </c>
      <c r="C1482" s="14" t="s">
        <v>106</v>
      </c>
      <c r="E1482" s="86" t="str">
        <f>IFERROR(VLOOKUP(B1482,Calculations!$G$10:$W$448,17,FALSE),0)</f>
        <v xml:space="preserve">  </v>
      </c>
      <c r="F1482" s="86"/>
      <c r="H1482" s="133" t="s">
        <v>34</v>
      </c>
      <c r="I1482" s="133"/>
      <c r="J1482" s="133"/>
      <c r="K1482" s="133"/>
      <c r="M1482" s="14" t="s">
        <v>105</v>
      </c>
      <c r="O1482" s="86" t="str">
        <f>E1482</f>
        <v xml:space="preserve">  </v>
      </c>
      <c r="P1482" s="92"/>
    </row>
    <row r="1483" spans="2:16" ht="15.75" hidden="1" x14ac:dyDescent="0.25">
      <c r="B1483" s="75"/>
      <c r="C1483" s="82"/>
      <c r="D1483" s="76" t="s">
        <v>31</v>
      </c>
      <c r="E1483" s="89"/>
      <c r="F1483" s="89" t="str">
        <f>E1482</f>
        <v xml:space="preserve">  </v>
      </c>
      <c r="G1483" s="76"/>
      <c r="H1483" s="134"/>
      <c r="I1483" s="134"/>
      <c r="J1483" s="134"/>
      <c r="K1483" s="134"/>
      <c r="L1483" s="76"/>
      <c r="M1483" s="82"/>
      <c r="N1483" s="76" t="s">
        <v>31</v>
      </c>
      <c r="O1483" s="89"/>
      <c r="P1483" s="90" t="str">
        <f>O1482</f>
        <v xml:space="preserve">  </v>
      </c>
    </row>
    <row r="1484" spans="2:16" ht="15.75" hidden="1" x14ac:dyDescent="0.25">
      <c r="B1484" s="60" t="str">
        <f>IFERROR(IF(EOMONTH(B1482,1)&gt;Questionnaire!$I$9,"  ",EOMONTH(B1482,1)),"  ")</f>
        <v xml:space="preserve">  </v>
      </c>
      <c r="C1484" s="61" t="s">
        <v>32</v>
      </c>
      <c r="D1484" s="61"/>
      <c r="E1484" s="84">
        <f>IFERROR(-VLOOKUP(B1484,Calculations!$G$10:$N$448,8,FALSE),0)</f>
        <v>0</v>
      </c>
      <c r="F1484" s="84"/>
      <c r="G1484" s="61"/>
      <c r="H1484" s="61" t="s">
        <v>102</v>
      </c>
      <c r="I1484" s="61"/>
      <c r="J1484" s="84">
        <f>K1486</f>
        <v>0</v>
      </c>
      <c r="K1484" s="84"/>
      <c r="L1484" s="61"/>
      <c r="M1484" s="61" t="s">
        <v>102</v>
      </c>
      <c r="N1484" s="68"/>
      <c r="O1484" s="84">
        <f>J1484</f>
        <v>0</v>
      </c>
      <c r="P1484" s="91"/>
    </row>
    <row r="1485" spans="2:16" ht="15.75" hidden="1" x14ac:dyDescent="0.25">
      <c r="B1485" s="74"/>
      <c r="C1485" s="14" t="s">
        <v>33</v>
      </c>
      <c r="E1485" s="86" t="str">
        <f>IFERROR(VLOOKUP(B1484,Calculations!$G$10:$M$448,7,FALSE),0)</f>
        <v xml:space="preserve">  </v>
      </c>
      <c r="F1485" s="86"/>
      <c r="H1485" s="14" t="s">
        <v>35</v>
      </c>
      <c r="J1485" s="86">
        <f>K1496</f>
        <v>0</v>
      </c>
      <c r="K1485" s="86"/>
      <c r="M1485" s="14" t="s">
        <v>94</v>
      </c>
      <c r="N1485" s="73"/>
      <c r="O1485" s="86">
        <f>J1485</f>
        <v>0</v>
      </c>
      <c r="P1485" s="92"/>
    </row>
    <row r="1486" spans="2:16" ht="15.75" hidden="1" x14ac:dyDescent="0.25">
      <c r="B1486" s="74"/>
      <c r="C1486" s="73"/>
      <c r="D1486" s="14" t="s">
        <v>31</v>
      </c>
      <c r="E1486" s="86"/>
      <c r="F1486" s="86">
        <f>IFERROR(E1484+E1485,0)</f>
        <v>0</v>
      </c>
      <c r="H1486" s="73"/>
      <c r="I1486" s="14" t="s">
        <v>32</v>
      </c>
      <c r="J1486" s="86"/>
      <c r="K1486" s="86">
        <f>E1484</f>
        <v>0</v>
      </c>
      <c r="M1486" s="72"/>
      <c r="N1486" s="14" t="s">
        <v>31</v>
      </c>
      <c r="O1486" s="86"/>
      <c r="P1486" s="92">
        <f>F1486</f>
        <v>0</v>
      </c>
    </row>
    <row r="1487" spans="2:16" ht="15.75" hidden="1" x14ac:dyDescent="0.25">
      <c r="B1487" s="74"/>
      <c r="C1487" s="73"/>
      <c r="E1487" s="86"/>
      <c r="F1487" s="86"/>
      <c r="H1487" s="73"/>
      <c r="I1487" s="14" t="s">
        <v>33</v>
      </c>
      <c r="J1487" s="86"/>
      <c r="K1487" s="86" t="str">
        <f>E1485</f>
        <v xml:space="preserve">  </v>
      </c>
      <c r="M1487" s="72"/>
      <c r="N1487" s="73"/>
      <c r="O1487" s="86"/>
      <c r="P1487" s="92"/>
    </row>
    <row r="1488" spans="2:16" ht="15.75" hidden="1" x14ac:dyDescent="0.25">
      <c r="B1488" s="74"/>
      <c r="C1488" s="73"/>
      <c r="E1488" s="86"/>
      <c r="F1488" s="86"/>
      <c r="H1488" s="73"/>
      <c r="J1488" s="86"/>
      <c r="K1488" s="86"/>
      <c r="M1488" s="72"/>
      <c r="N1488" s="73"/>
      <c r="O1488" s="86"/>
      <c r="P1488" s="92"/>
    </row>
    <row r="1489" spans="2:16" ht="15.75" hidden="1" x14ac:dyDescent="0.25">
      <c r="B1489" s="70" t="str">
        <f>B1484</f>
        <v xml:space="preserve">  </v>
      </c>
      <c r="C1489" s="133" t="s">
        <v>34</v>
      </c>
      <c r="D1489" s="133"/>
      <c r="E1489" s="133"/>
      <c r="F1489" s="133"/>
      <c r="H1489" s="14" t="s">
        <v>103</v>
      </c>
      <c r="J1489" s="86" t="str">
        <f>IFERROR(VLOOKUP(B1489,Calculations!$Z$10:$AB$448,3,FALSE),0)</f>
        <v xml:space="preserve">  </v>
      </c>
      <c r="K1489" s="86"/>
      <c r="M1489" s="14" t="s">
        <v>104</v>
      </c>
      <c r="O1489" s="86" t="str">
        <f>J1489</f>
        <v xml:space="preserve">  </v>
      </c>
      <c r="P1489" s="92"/>
    </row>
    <row r="1490" spans="2:16" ht="15.75" hidden="1" x14ac:dyDescent="0.25">
      <c r="B1490" s="74"/>
      <c r="C1490" s="133"/>
      <c r="D1490" s="133"/>
      <c r="E1490" s="133"/>
      <c r="F1490" s="133"/>
      <c r="H1490" s="77"/>
      <c r="I1490" s="14" t="s">
        <v>91</v>
      </c>
      <c r="J1490" s="86"/>
      <c r="K1490" s="86" t="str">
        <f>J1489</f>
        <v xml:space="preserve">  </v>
      </c>
      <c r="M1490" s="77"/>
      <c r="N1490" s="14" t="s">
        <v>91</v>
      </c>
      <c r="O1490" s="86"/>
      <c r="P1490" s="92" t="str">
        <f>O1489</f>
        <v xml:space="preserve">  </v>
      </c>
    </row>
    <row r="1491" spans="2:16" ht="15.75" hidden="1" x14ac:dyDescent="0.25">
      <c r="B1491" s="74"/>
      <c r="C1491" s="133"/>
      <c r="D1491" s="133"/>
      <c r="E1491" s="133"/>
      <c r="F1491" s="133"/>
      <c r="H1491" s="77"/>
      <c r="J1491" s="86"/>
      <c r="K1491" s="86"/>
      <c r="M1491" s="77"/>
      <c r="O1491" s="86"/>
      <c r="P1491" s="92"/>
    </row>
    <row r="1492" spans="2:16" ht="15.75" hidden="1" x14ac:dyDescent="0.25">
      <c r="B1492" s="74"/>
      <c r="C1492" s="81"/>
      <c r="D1492" s="81"/>
      <c r="E1492" s="81"/>
      <c r="F1492" s="81"/>
      <c r="H1492" s="77"/>
      <c r="J1492" s="86"/>
      <c r="K1492" s="86"/>
      <c r="M1492" s="77"/>
      <c r="O1492" s="86"/>
      <c r="P1492" s="92"/>
    </row>
    <row r="1493" spans="2:16" ht="15.75" hidden="1" x14ac:dyDescent="0.25">
      <c r="B1493" s="70" t="str">
        <f>B1489</f>
        <v xml:space="preserve">  </v>
      </c>
      <c r="C1493" s="14" t="s">
        <v>106</v>
      </c>
      <c r="E1493" s="86" t="str">
        <f>IFERROR(VLOOKUP(B1493,Calculations!$G$10:$W$448,17,FALSE),0)</f>
        <v xml:space="preserve">  </v>
      </c>
      <c r="F1493" s="86"/>
      <c r="H1493" s="133" t="s">
        <v>34</v>
      </c>
      <c r="I1493" s="133"/>
      <c r="J1493" s="133"/>
      <c r="K1493" s="133"/>
      <c r="M1493" s="14" t="s">
        <v>105</v>
      </c>
      <c r="O1493" s="86" t="str">
        <f>E1493</f>
        <v xml:space="preserve">  </v>
      </c>
      <c r="P1493" s="92"/>
    </row>
    <row r="1494" spans="2:16" ht="15.75" hidden="1" x14ac:dyDescent="0.25">
      <c r="B1494" s="75"/>
      <c r="C1494" s="82"/>
      <c r="D1494" s="76" t="s">
        <v>31</v>
      </c>
      <c r="E1494" s="89"/>
      <c r="F1494" s="89" t="str">
        <f>E1493</f>
        <v xml:space="preserve">  </v>
      </c>
      <c r="G1494" s="76"/>
      <c r="H1494" s="134"/>
      <c r="I1494" s="134"/>
      <c r="J1494" s="134"/>
      <c r="K1494" s="134"/>
      <c r="L1494" s="76"/>
      <c r="M1494" s="82"/>
      <c r="N1494" s="76" t="s">
        <v>31</v>
      </c>
      <c r="O1494" s="89"/>
      <c r="P1494" s="90" t="str">
        <f>O1493</f>
        <v xml:space="preserve">  </v>
      </c>
    </row>
    <row r="1495" spans="2:16" ht="15.75" hidden="1" x14ac:dyDescent="0.25">
      <c r="B1495" s="60" t="str">
        <f>IFERROR(IF(EOMONTH(B1493,1)&gt;Questionnaire!$I$9,"  ",EOMONTH(B1493,1)),"  ")</f>
        <v xml:space="preserve">  </v>
      </c>
      <c r="C1495" s="61" t="s">
        <v>32</v>
      </c>
      <c r="D1495" s="61"/>
      <c r="E1495" s="84">
        <f>IFERROR(-VLOOKUP(B1495,Calculations!$G$10:$N$448,8,FALSE),0)</f>
        <v>0</v>
      </c>
      <c r="F1495" s="84"/>
      <c r="G1495" s="61"/>
      <c r="H1495" s="61" t="s">
        <v>102</v>
      </c>
      <c r="I1495" s="61"/>
      <c r="J1495" s="84">
        <f>K1497</f>
        <v>0</v>
      </c>
      <c r="K1495" s="84"/>
      <c r="L1495" s="61"/>
      <c r="M1495" s="61" t="s">
        <v>102</v>
      </c>
      <c r="N1495" s="68"/>
      <c r="O1495" s="84">
        <f>J1495</f>
        <v>0</v>
      </c>
      <c r="P1495" s="91"/>
    </row>
    <row r="1496" spans="2:16" ht="15.75" hidden="1" x14ac:dyDescent="0.25">
      <c r="B1496" s="74"/>
      <c r="C1496" s="14" t="s">
        <v>33</v>
      </c>
      <c r="E1496" s="86" t="str">
        <f>IFERROR(VLOOKUP(B1495,Calculations!$G$10:$M$448,7,FALSE),0)</f>
        <v xml:space="preserve">  </v>
      </c>
      <c r="F1496" s="86"/>
      <c r="H1496" s="14" t="s">
        <v>35</v>
      </c>
      <c r="J1496" s="86" t="str">
        <f>K1498</f>
        <v xml:space="preserve">  </v>
      </c>
      <c r="K1496" s="86"/>
      <c r="M1496" s="14" t="s">
        <v>94</v>
      </c>
      <c r="N1496" s="73"/>
      <c r="O1496" s="86" t="str">
        <f>J1496</f>
        <v xml:space="preserve">  </v>
      </c>
      <c r="P1496" s="92"/>
    </row>
    <row r="1497" spans="2:16" ht="15.75" hidden="1" x14ac:dyDescent="0.25">
      <c r="B1497" s="74"/>
      <c r="C1497" s="73"/>
      <c r="D1497" s="14" t="s">
        <v>31</v>
      </c>
      <c r="E1497" s="86"/>
      <c r="F1497" s="86">
        <f>IFERROR(E1495+E1496,0)</f>
        <v>0</v>
      </c>
      <c r="H1497" s="73"/>
      <c r="I1497" s="14" t="s">
        <v>32</v>
      </c>
      <c r="J1497" s="86"/>
      <c r="K1497" s="86">
        <f>E1495</f>
        <v>0</v>
      </c>
      <c r="M1497" s="72"/>
      <c r="N1497" s="14" t="s">
        <v>31</v>
      </c>
      <c r="O1497" s="86"/>
      <c r="P1497" s="92">
        <f>F1497</f>
        <v>0</v>
      </c>
    </row>
    <row r="1498" spans="2:16" ht="15.75" hidden="1" x14ac:dyDescent="0.25">
      <c r="B1498" s="74"/>
      <c r="C1498" s="73"/>
      <c r="E1498" s="86"/>
      <c r="F1498" s="86"/>
      <c r="H1498" s="73"/>
      <c r="I1498" s="14" t="s">
        <v>33</v>
      </c>
      <c r="J1498" s="86"/>
      <c r="K1498" s="86" t="str">
        <f>E1496</f>
        <v xml:space="preserve">  </v>
      </c>
      <c r="M1498" s="72"/>
      <c r="N1498" s="73"/>
      <c r="O1498" s="86"/>
      <c r="P1498" s="92"/>
    </row>
    <row r="1499" spans="2:16" ht="15.75" hidden="1" x14ac:dyDescent="0.25">
      <c r="B1499" s="74"/>
      <c r="C1499" s="73"/>
      <c r="E1499" s="86"/>
      <c r="F1499" s="86"/>
      <c r="H1499" s="73"/>
      <c r="J1499" s="86"/>
      <c r="K1499" s="86"/>
      <c r="M1499" s="72"/>
      <c r="N1499" s="73"/>
      <c r="O1499" s="86"/>
      <c r="P1499" s="92"/>
    </row>
    <row r="1500" spans="2:16" ht="15.75" hidden="1" x14ac:dyDescent="0.25">
      <c r="B1500" s="70" t="str">
        <f>B1495</f>
        <v xml:space="preserve">  </v>
      </c>
      <c r="C1500" s="133" t="s">
        <v>34</v>
      </c>
      <c r="D1500" s="133"/>
      <c r="E1500" s="133"/>
      <c r="F1500" s="133"/>
      <c r="H1500" s="14" t="s">
        <v>103</v>
      </c>
      <c r="J1500" s="86" t="str">
        <f>IFERROR(VLOOKUP(B1500,Calculations!$Z$10:$AB$448,3,FALSE),0)</f>
        <v xml:space="preserve">  </v>
      </c>
      <c r="K1500" s="86"/>
      <c r="M1500" s="14" t="s">
        <v>104</v>
      </c>
      <c r="O1500" s="86" t="str">
        <f>J1500</f>
        <v xml:space="preserve">  </v>
      </c>
      <c r="P1500" s="92"/>
    </row>
    <row r="1501" spans="2:16" ht="15.75" hidden="1" x14ac:dyDescent="0.25">
      <c r="B1501" s="74"/>
      <c r="C1501" s="133"/>
      <c r="D1501" s="133"/>
      <c r="E1501" s="133"/>
      <c r="F1501" s="133"/>
      <c r="H1501" s="77"/>
      <c r="I1501" s="14" t="s">
        <v>91</v>
      </c>
      <c r="J1501" s="86"/>
      <c r="K1501" s="86" t="str">
        <f>J1500</f>
        <v xml:space="preserve">  </v>
      </c>
      <c r="M1501" s="77"/>
      <c r="N1501" s="14" t="s">
        <v>91</v>
      </c>
      <c r="O1501" s="86"/>
      <c r="P1501" s="92" t="str">
        <f>O1500</f>
        <v xml:space="preserve">  </v>
      </c>
    </row>
    <row r="1502" spans="2:16" ht="15.75" hidden="1" x14ac:dyDescent="0.25">
      <c r="B1502" s="74"/>
      <c r="C1502" s="133"/>
      <c r="D1502" s="133"/>
      <c r="E1502" s="133"/>
      <c r="F1502" s="133"/>
      <c r="H1502" s="77"/>
      <c r="J1502" s="86"/>
      <c r="K1502" s="86"/>
      <c r="M1502" s="77"/>
      <c r="O1502" s="86"/>
      <c r="P1502" s="92"/>
    </row>
    <row r="1503" spans="2:16" ht="15.75" hidden="1" x14ac:dyDescent="0.25">
      <c r="B1503" s="74"/>
      <c r="C1503" s="81"/>
      <c r="D1503" s="81"/>
      <c r="E1503" s="81"/>
      <c r="F1503" s="81"/>
      <c r="H1503" s="77"/>
      <c r="J1503" s="86"/>
      <c r="K1503" s="86"/>
      <c r="M1503" s="77"/>
      <c r="O1503" s="86"/>
      <c r="P1503" s="92"/>
    </row>
    <row r="1504" spans="2:16" ht="15.75" hidden="1" x14ac:dyDescent="0.25">
      <c r="B1504" s="70" t="str">
        <f>B1500</f>
        <v xml:space="preserve">  </v>
      </c>
      <c r="C1504" s="14" t="s">
        <v>106</v>
      </c>
      <c r="E1504" s="86" t="str">
        <f>IFERROR(VLOOKUP(B1504,Calculations!$G$10:$W$448,17,FALSE),0)</f>
        <v xml:space="preserve">  </v>
      </c>
      <c r="F1504" s="86"/>
      <c r="H1504" s="133" t="s">
        <v>34</v>
      </c>
      <c r="I1504" s="133"/>
      <c r="J1504" s="133"/>
      <c r="K1504" s="133"/>
      <c r="M1504" s="14" t="s">
        <v>105</v>
      </c>
      <c r="O1504" s="86" t="str">
        <f>E1504</f>
        <v xml:space="preserve">  </v>
      </c>
      <c r="P1504" s="92"/>
    </row>
    <row r="1505" spans="2:16" ht="15.75" hidden="1" x14ac:dyDescent="0.25">
      <c r="B1505" s="75"/>
      <c r="C1505" s="82"/>
      <c r="D1505" s="76" t="s">
        <v>31</v>
      </c>
      <c r="E1505" s="89"/>
      <c r="F1505" s="89" t="str">
        <f>E1504</f>
        <v xml:space="preserve">  </v>
      </c>
      <c r="G1505" s="76"/>
      <c r="H1505" s="134"/>
      <c r="I1505" s="134"/>
      <c r="J1505" s="134"/>
      <c r="K1505" s="134"/>
      <c r="L1505" s="76"/>
      <c r="M1505" s="82"/>
      <c r="N1505" s="76" t="s">
        <v>31</v>
      </c>
      <c r="O1505" s="89"/>
      <c r="P1505" s="90" t="str">
        <f>O1504</f>
        <v xml:space="preserve">  </v>
      </c>
    </row>
    <row r="1506" spans="2:16" ht="15.75" hidden="1" x14ac:dyDescent="0.25">
      <c r="B1506" s="60" t="str">
        <f>IFERROR(IF(EOMONTH(B1504,1)&gt;Questionnaire!$I$9,"  ",EOMONTH(B1504,1)),"  ")</f>
        <v xml:space="preserve">  </v>
      </c>
      <c r="C1506" s="61" t="s">
        <v>32</v>
      </c>
      <c r="D1506" s="61"/>
      <c r="E1506" s="84">
        <f>IFERROR(-VLOOKUP(B1506,Calculations!$G$10:$N$448,8,FALSE),0)</f>
        <v>0</v>
      </c>
      <c r="F1506" s="84"/>
      <c r="G1506" s="61"/>
      <c r="H1506" s="61" t="s">
        <v>102</v>
      </c>
      <c r="I1506" s="61"/>
      <c r="J1506" s="84">
        <f>K1508</f>
        <v>0</v>
      </c>
      <c r="K1506" s="84"/>
      <c r="L1506" s="61"/>
      <c r="M1506" s="61" t="s">
        <v>102</v>
      </c>
      <c r="N1506" s="68"/>
      <c r="O1506" s="84">
        <f>J1506</f>
        <v>0</v>
      </c>
      <c r="P1506" s="91"/>
    </row>
    <row r="1507" spans="2:16" ht="15.75" hidden="1" x14ac:dyDescent="0.25">
      <c r="B1507" s="74"/>
      <c r="C1507" s="14" t="s">
        <v>33</v>
      </c>
      <c r="E1507" s="86" t="str">
        <f>IFERROR(VLOOKUP(B1506,Calculations!$G$10:$M$448,7,FALSE),0)</f>
        <v xml:space="preserve">  </v>
      </c>
      <c r="F1507" s="86"/>
      <c r="H1507" s="14" t="s">
        <v>35</v>
      </c>
      <c r="J1507" s="86" t="str">
        <f>K1509</f>
        <v xml:space="preserve">  </v>
      </c>
      <c r="K1507" s="86"/>
      <c r="M1507" s="14" t="s">
        <v>94</v>
      </c>
      <c r="N1507" s="73"/>
      <c r="O1507" s="86" t="str">
        <f>J1507</f>
        <v xml:space="preserve">  </v>
      </c>
      <c r="P1507" s="92"/>
    </row>
    <row r="1508" spans="2:16" ht="15.75" hidden="1" x14ac:dyDescent="0.25">
      <c r="B1508" s="74"/>
      <c r="C1508" s="73"/>
      <c r="D1508" s="14" t="s">
        <v>31</v>
      </c>
      <c r="E1508" s="86"/>
      <c r="F1508" s="86">
        <f>IFERROR(E1506+E1507,0)</f>
        <v>0</v>
      </c>
      <c r="H1508" s="73"/>
      <c r="I1508" s="14" t="s">
        <v>32</v>
      </c>
      <c r="J1508" s="86"/>
      <c r="K1508" s="86">
        <f>E1506</f>
        <v>0</v>
      </c>
      <c r="M1508" s="72"/>
      <c r="N1508" s="14" t="s">
        <v>31</v>
      </c>
      <c r="O1508" s="86"/>
      <c r="P1508" s="92">
        <f>F1508</f>
        <v>0</v>
      </c>
    </row>
    <row r="1509" spans="2:16" ht="15.75" hidden="1" x14ac:dyDescent="0.25">
      <c r="B1509" s="74"/>
      <c r="C1509" s="73"/>
      <c r="E1509" s="86"/>
      <c r="F1509" s="86"/>
      <c r="H1509" s="73"/>
      <c r="I1509" s="14" t="s">
        <v>33</v>
      </c>
      <c r="J1509" s="86"/>
      <c r="K1509" s="86" t="str">
        <f>E1507</f>
        <v xml:space="preserve">  </v>
      </c>
      <c r="M1509" s="72"/>
      <c r="N1509" s="73"/>
      <c r="O1509" s="86"/>
      <c r="P1509" s="92"/>
    </row>
    <row r="1510" spans="2:16" ht="15.75" hidden="1" x14ac:dyDescent="0.25">
      <c r="B1510" s="74"/>
      <c r="C1510" s="73"/>
      <c r="E1510" s="86"/>
      <c r="F1510" s="86"/>
      <c r="H1510" s="73"/>
      <c r="J1510" s="86"/>
      <c r="K1510" s="86"/>
      <c r="M1510" s="72"/>
      <c r="N1510" s="73"/>
      <c r="O1510" s="86"/>
      <c r="P1510" s="92"/>
    </row>
    <row r="1511" spans="2:16" ht="15.75" hidden="1" x14ac:dyDescent="0.25">
      <c r="B1511" s="70" t="str">
        <f>B1506</f>
        <v xml:space="preserve">  </v>
      </c>
      <c r="C1511" s="133" t="s">
        <v>34</v>
      </c>
      <c r="D1511" s="133"/>
      <c r="E1511" s="133"/>
      <c r="F1511" s="133"/>
      <c r="H1511" s="14" t="s">
        <v>103</v>
      </c>
      <c r="J1511" s="86" t="str">
        <f>IFERROR(VLOOKUP(B1511,Calculations!$Z$10:$AB$448,3,FALSE),0)</f>
        <v xml:space="preserve">  </v>
      </c>
      <c r="K1511" s="86"/>
      <c r="M1511" s="14" t="s">
        <v>104</v>
      </c>
      <c r="O1511" s="86" t="str">
        <f>J1511</f>
        <v xml:space="preserve">  </v>
      </c>
      <c r="P1511" s="92"/>
    </row>
    <row r="1512" spans="2:16" ht="15.75" hidden="1" x14ac:dyDescent="0.25">
      <c r="B1512" s="74"/>
      <c r="C1512" s="133"/>
      <c r="D1512" s="133"/>
      <c r="E1512" s="133"/>
      <c r="F1512" s="133"/>
      <c r="H1512" s="77"/>
      <c r="I1512" s="14" t="s">
        <v>91</v>
      </c>
      <c r="J1512" s="86"/>
      <c r="K1512" s="86" t="str">
        <f>J1511</f>
        <v xml:space="preserve">  </v>
      </c>
      <c r="M1512" s="77"/>
      <c r="N1512" s="14" t="s">
        <v>91</v>
      </c>
      <c r="O1512" s="86"/>
      <c r="P1512" s="92" t="str">
        <f>O1511</f>
        <v xml:space="preserve">  </v>
      </c>
    </row>
    <row r="1513" spans="2:16" ht="15.75" hidden="1" x14ac:dyDescent="0.25">
      <c r="B1513" s="74"/>
      <c r="C1513" s="133"/>
      <c r="D1513" s="133"/>
      <c r="E1513" s="133"/>
      <c r="F1513" s="133"/>
      <c r="H1513" s="77"/>
      <c r="J1513" s="86"/>
      <c r="K1513" s="86"/>
      <c r="M1513" s="77"/>
      <c r="O1513" s="86"/>
      <c r="P1513" s="92"/>
    </row>
    <row r="1514" spans="2:16" ht="15.75" hidden="1" x14ac:dyDescent="0.25">
      <c r="B1514" s="74"/>
      <c r="C1514" s="81"/>
      <c r="D1514" s="81"/>
      <c r="E1514" s="81"/>
      <c r="F1514" s="81"/>
      <c r="H1514" s="77"/>
      <c r="J1514" s="86"/>
      <c r="K1514" s="86"/>
      <c r="M1514" s="77"/>
      <c r="O1514" s="86"/>
      <c r="P1514" s="92"/>
    </row>
    <row r="1515" spans="2:16" ht="15.75" hidden="1" x14ac:dyDescent="0.25">
      <c r="B1515" s="70" t="str">
        <f>B1511</f>
        <v xml:space="preserve">  </v>
      </c>
      <c r="C1515" s="14" t="s">
        <v>106</v>
      </c>
      <c r="E1515" s="86" t="str">
        <f>IFERROR(VLOOKUP(B1515,Calculations!$G$10:$W$448,17,FALSE),0)</f>
        <v xml:space="preserve">  </v>
      </c>
      <c r="F1515" s="86"/>
      <c r="H1515" s="133" t="s">
        <v>34</v>
      </c>
      <c r="I1515" s="133"/>
      <c r="J1515" s="133"/>
      <c r="K1515" s="133"/>
      <c r="M1515" s="14" t="s">
        <v>105</v>
      </c>
      <c r="O1515" s="86" t="str">
        <f>E1515</f>
        <v xml:space="preserve">  </v>
      </c>
      <c r="P1515" s="92"/>
    </row>
    <row r="1516" spans="2:16" ht="15.75" hidden="1" x14ac:dyDescent="0.25">
      <c r="B1516" s="75"/>
      <c r="C1516" s="82"/>
      <c r="D1516" s="76" t="s">
        <v>31</v>
      </c>
      <c r="E1516" s="89"/>
      <c r="F1516" s="89" t="str">
        <f>E1515</f>
        <v xml:space="preserve">  </v>
      </c>
      <c r="G1516" s="76"/>
      <c r="H1516" s="134"/>
      <c r="I1516" s="134"/>
      <c r="J1516" s="134"/>
      <c r="K1516" s="134"/>
      <c r="L1516" s="76"/>
      <c r="M1516" s="82"/>
      <c r="N1516" s="76" t="s">
        <v>31</v>
      </c>
      <c r="O1516" s="89"/>
      <c r="P1516" s="90" t="str">
        <f>O1515</f>
        <v xml:space="preserve">  </v>
      </c>
    </row>
    <row r="1517" spans="2:16" ht="15.75" hidden="1" x14ac:dyDescent="0.25">
      <c r="B1517" s="60" t="str">
        <f>IFERROR(IF(EOMONTH(B1515,1)&gt;Questionnaire!$I$9,"  ",EOMONTH(B1515,1)),"  ")</f>
        <v xml:space="preserve">  </v>
      </c>
      <c r="C1517" s="61" t="s">
        <v>32</v>
      </c>
      <c r="D1517" s="61"/>
      <c r="E1517" s="84">
        <f>IFERROR(-VLOOKUP(B1517,Calculations!$G$10:$N$448,8,FALSE),0)</f>
        <v>0</v>
      </c>
      <c r="F1517" s="84"/>
      <c r="G1517" s="61"/>
      <c r="H1517" s="61" t="s">
        <v>102</v>
      </c>
      <c r="I1517" s="61"/>
      <c r="J1517" s="84">
        <f>K1519</f>
        <v>0</v>
      </c>
      <c r="K1517" s="84"/>
      <c r="L1517" s="61"/>
      <c r="M1517" s="61" t="s">
        <v>102</v>
      </c>
      <c r="N1517" s="68"/>
      <c r="O1517" s="84">
        <f>J1517</f>
        <v>0</v>
      </c>
      <c r="P1517" s="91"/>
    </row>
    <row r="1518" spans="2:16" ht="15.75" hidden="1" x14ac:dyDescent="0.25">
      <c r="B1518" s="74"/>
      <c r="C1518" s="14" t="s">
        <v>33</v>
      </c>
      <c r="E1518" s="86" t="str">
        <f>IFERROR(VLOOKUP(B1517,Calculations!$G$10:$M$448,7,FALSE),0)</f>
        <v xml:space="preserve">  </v>
      </c>
      <c r="F1518" s="86"/>
      <c r="H1518" s="14" t="s">
        <v>35</v>
      </c>
      <c r="J1518" s="86" t="str">
        <f>K1520</f>
        <v xml:space="preserve">  </v>
      </c>
      <c r="K1518" s="86"/>
      <c r="M1518" s="14" t="s">
        <v>94</v>
      </c>
      <c r="N1518" s="73"/>
      <c r="O1518" s="86" t="str">
        <f>J1518</f>
        <v xml:space="preserve">  </v>
      </c>
      <c r="P1518" s="92"/>
    </row>
    <row r="1519" spans="2:16" ht="15.75" hidden="1" x14ac:dyDescent="0.25">
      <c r="B1519" s="74"/>
      <c r="C1519" s="73"/>
      <c r="D1519" s="14" t="s">
        <v>31</v>
      </c>
      <c r="E1519" s="86"/>
      <c r="F1519" s="86">
        <f>IFERROR(E1517+E1518,0)</f>
        <v>0</v>
      </c>
      <c r="H1519" s="73"/>
      <c r="I1519" s="14" t="s">
        <v>32</v>
      </c>
      <c r="J1519" s="86"/>
      <c r="K1519" s="86">
        <f>E1517</f>
        <v>0</v>
      </c>
      <c r="M1519" s="72"/>
      <c r="N1519" s="14" t="s">
        <v>31</v>
      </c>
      <c r="O1519" s="86"/>
      <c r="P1519" s="92">
        <f>F1519</f>
        <v>0</v>
      </c>
    </row>
    <row r="1520" spans="2:16" ht="15.75" hidden="1" x14ac:dyDescent="0.25">
      <c r="B1520" s="74"/>
      <c r="C1520" s="73"/>
      <c r="E1520" s="86"/>
      <c r="F1520" s="86"/>
      <c r="H1520" s="73"/>
      <c r="I1520" s="14" t="s">
        <v>33</v>
      </c>
      <c r="J1520" s="86"/>
      <c r="K1520" s="86" t="str">
        <f>E1518</f>
        <v xml:space="preserve">  </v>
      </c>
      <c r="M1520" s="72"/>
      <c r="N1520" s="73"/>
      <c r="O1520" s="86"/>
      <c r="P1520" s="92"/>
    </row>
    <row r="1521" spans="2:16" ht="15.75" hidden="1" x14ac:dyDescent="0.25">
      <c r="B1521" s="74"/>
      <c r="C1521" s="73"/>
      <c r="E1521" s="86"/>
      <c r="F1521" s="86"/>
      <c r="H1521" s="73"/>
      <c r="J1521" s="86"/>
      <c r="K1521" s="86"/>
      <c r="M1521" s="72"/>
      <c r="N1521" s="73"/>
      <c r="O1521" s="86"/>
      <c r="P1521" s="92"/>
    </row>
    <row r="1522" spans="2:16" ht="15.75" hidden="1" x14ac:dyDescent="0.25">
      <c r="B1522" s="70" t="str">
        <f>B1517</f>
        <v xml:space="preserve">  </v>
      </c>
      <c r="C1522" s="133" t="s">
        <v>34</v>
      </c>
      <c r="D1522" s="133"/>
      <c r="E1522" s="133"/>
      <c r="F1522" s="133"/>
      <c r="H1522" s="14" t="s">
        <v>103</v>
      </c>
      <c r="J1522" s="86" t="str">
        <f>IFERROR(VLOOKUP(B1522,Calculations!$Z$10:$AB$448,3,FALSE),0)</f>
        <v xml:space="preserve">  </v>
      </c>
      <c r="K1522" s="86"/>
      <c r="M1522" s="14" t="s">
        <v>104</v>
      </c>
      <c r="O1522" s="86" t="str">
        <f>J1522</f>
        <v xml:space="preserve">  </v>
      </c>
      <c r="P1522" s="92"/>
    </row>
    <row r="1523" spans="2:16" ht="15.75" hidden="1" x14ac:dyDescent="0.25">
      <c r="B1523" s="74"/>
      <c r="C1523" s="133"/>
      <c r="D1523" s="133"/>
      <c r="E1523" s="133"/>
      <c r="F1523" s="133"/>
      <c r="H1523" s="77"/>
      <c r="I1523" s="14" t="s">
        <v>91</v>
      </c>
      <c r="J1523" s="86"/>
      <c r="K1523" s="86" t="str">
        <f>J1522</f>
        <v xml:space="preserve">  </v>
      </c>
      <c r="M1523" s="77"/>
      <c r="N1523" s="14" t="s">
        <v>91</v>
      </c>
      <c r="O1523" s="86"/>
      <c r="P1523" s="92" t="str">
        <f>O1522</f>
        <v xml:space="preserve">  </v>
      </c>
    </row>
    <row r="1524" spans="2:16" ht="15.75" hidden="1" x14ac:dyDescent="0.25">
      <c r="B1524" s="74"/>
      <c r="C1524" s="133"/>
      <c r="D1524" s="133"/>
      <c r="E1524" s="133"/>
      <c r="F1524" s="133"/>
      <c r="H1524" s="77"/>
      <c r="J1524" s="86"/>
      <c r="K1524" s="86"/>
      <c r="M1524" s="77"/>
      <c r="O1524" s="86"/>
      <c r="P1524" s="92"/>
    </row>
    <row r="1525" spans="2:16" ht="15.75" hidden="1" x14ac:dyDescent="0.25">
      <c r="B1525" s="74"/>
      <c r="C1525" s="81"/>
      <c r="D1525" s="81"/>
      <c r="E1525" s="81"/>
      <c r="F1525" s="81"/>
      <c r="H1525" s="77"/>
      <c r="J1525" s="86"/>
      <c r="K1525" s="86"/>
      <c r="M1525" s="77"/>
      <c r="O1525" s="86"/>
      <c r="P1525" s="92"/>
    </row>
    <row r="1526" spans="2:16" ht="15.75" hidden="1" x14ac:dyDescent="0.25">
      <c r="B1526" s="70" t="str">
        <f>B1522</f>
        <v xml:space="preserve">  </v>
      </c>
      <c r="C1526" s="14" t="s">
        <v>106</v>
      </c>
      <c r="E1526" s="86" t="str">
        <f>IFERROR(VLOOKUP(B1526,Calculations!$G$10:$W$448,17,FALSE),0)</f>
        <v xml:space="preserve">  </v>
      </c>
      <c r="F1526" s="86"/>
      <c r="H1526" s="133" t="s">
        <v>34</v>
      </c>
      <c r="I1526" s="133"/>
      <c r="J1526" s="133"/>
      <c r="K1526" s="133"/>
      <c r="M1526" s="14" t="s">
        <v>105</v>
      </c>
      <c r="O1526" s="86" t="str">
        <f>E1526</f>
        <v xml:space="preserve">  </v>
      </c>
      <c r="P1526" s="92"/>
    </row>
    <row r="1527" spans="2:16" ht="15.75" hidden="1" x14ac:dyDescent="0.25">
      <c r="B1527" s="75"/>
      <c r="C1527" s="82"/>
      <c r="D1527" s="76" t="s">
        <v>31</v>
      </c>
      <c r="E1527" s="89"/>
      <c r="F1527" s="89" t="str">
        <f>E1526</f>
        <v xml:space="preserve">  </v>
      </c>
      <c r="G1527" s="76"/>
      <c r="H1527" s="134"/>
      <c r="I1527" s="134"/>
      <c r="J1527" s="134"/>
      <c r="K1527" s="134"/>
      <c r="L1527" s="76"/>
      <c r="M1527" s="82"/>
      <c r="N1527" s="76" t="s">
        <v>31</v>
      </c>
      <c r="O1527" s="89"/>
      <c r="P1527" s="90" t="str">
        <f>O1526</f>
        <v xml:space="preserve">  </v>
      </c>
    </row>
    <row r="1528" spans="2:16" ht="15.75" hidden="1" x14ac:dyDescent="0.25">
      <c r="B1528" s="60" t="str">
        <f>IFERROR(IF(EOMONTH(B1526,1)&gt;Questionnaire!$I$9,"  ",EOMONTH(B1526,1)),"  ")</f>
        <v xml:space="preserve">  </v>
      </c>
      <c r="C1528" s="61" t="s">
        <v>32</v>
      </c>
      <c r="D1528" s="61"/>
      <c r="E1528" s="84">
        <f>IFERROR(-VLOOKUP(B1528,Calculations!$G$10:$N$448,8,FALSE),0)</f>
        <v>0</v>
      </c>
      <c r="F1528" s="84"/>
      <c r="G1528" s="61"/>
      <c r="H1528" s="61" t="s">
        <v>102</v>
      </c>
      <c r="I1528" s="61"/>
      <c r="J1528" s="84">
        <f>K1530</f>
        <v>0</v>
      </c>
      <c r="K1528" s="84"/>
      <c r="L1528" s="61"/>
      <c r="M1528" s="61" t="s">
        <v>102</v>
      </c>
      <c r="N1528" s="68"/>
      <c r="O1528" s="84">
        <f>J1528</f>
        <v>0</v>
      </c>
      <c r="P1528" s="91"/>
    </row>
    <row r="1529" spans="2:16" ht="15.75" hidden="1" x14ac:dyDescent="0.25">
      <c r="B1529" s="74"/>
      <c r="C1529" s="14" t="s">
        <v>33</v>
      </c>
      <c r="E1529" s="86" t="str">
        <f>IFERROR(VLOOKUP(B1528,Calculations!$G$10:$M$448,7,FALSE),0)</f>
        <v xml:space="preserve">  </v>
      </c>
      <c r="F1529" s="86"/>
      <c r="H1529" s="14" t="s">
        <v>35</v>
      </c>
      <c r="J1529" s="86" t="str">
        <f>K1531</f>
        <v xml:space="preserve">  </v>
      </c>
      <c r="K1529" s="86"/>
      <c r="M1529" s="14" t="s">
        <v>94</v>
      </c>
      <c r="N1529" s="73"/>
      <c r="O1529" s="86" t="str">
        <f>J1529</f>
        <v xml:space="preserve">  </v>
      </c>
      <c r="P1529" s="92"/>
    </row>
    <row r="1530" spans="2:16" ht="15.75" hidden="1" x14ac:dyDescent="0.25">
      <c r="B1530" s="74"/>
      <c r="C1530" s="73"/>
      <c r="D1530" s="14" t="s">
        <v>31</v>
      </c>
      <c r="E1530" s="86"/>
      <c r="F1530" s="86">
        <f>IFERROR(E1528+E1529,0)</f>
        <v>0</v>
      </c>
      <c r="H1530" s="73"/>
      <c r="I1530" s="14" t="s">
        <v>32</v>
      </c>
      <c r="J1530" s="86"/>
      <c r="K1530" s="86">
        <f>E1528</f>
        <v>0</v>
      </c>
      <c r="M1530" s="72"/>
      <c r="N1530" s="14" t="s">
        <v>31</v>
      </c>
      <c r="O1530" s="86"/>
      <c r="P1530" s="92">
        <f>F1530</f>
        <v>0</v>
      </c>
    </row>
    <row r="1531" spans="2:16" ht="15.75" hidden="1" x14ac:dyDescent="0.25">
      <c r="B1531" s="74"/>
      <c r="C1531" s="73"/>
      <c r="E1531" s="86"/>
      <c r="F1531" s="86"/>
      <c r="H1531" s="73"/>
      <c r="I1531" s="14" t="s">
        <v>33</v>
      </c>
      <c r="J1531" s="86"/>
      <c r="K1531" s="86" t="str">
        <f>E1529</f>
        <v xml:space="preserve">  </v>
      </c>
      <c r="M1531" s="72"/>
      <c r="N1531" s="73"/>
      <c r="O1531" s="86"/>
      <c r="P1531" s="92"/>
    </row>
    <row r="1532" spans="2:16" ht="15.75" hidden="1" x14ac:dyDescent="0.25">
      <c r="B1532" s="74"/>
      <c r="C1532" s="73"/>
      <c r="E1532" s="86"/>
      <c r="F1532" s="86"/>
      <c r="H1532" s="73"/>
      <c r="J1532" s="86"/>
      <c r="K1532" s="86"/>
      <c r="M1532" s="72"/>
      <c r="N1532" s="73"/>
      <c r="O1532" s="86"/>
      <c r="P1532" s="92"/>
    </row>
    <row r="1533" spans="2:16" ht="15.75" hidden="1" x14ac:dyDescent="0.25">
      <c r="B1533" s="70" t="str">
        <f>B1528</f>
        <v xml:space="preserve">  </v>
      </c>
      <c r="C1533" s="133" t="s">
        <v>34</v>
      </c>
      <c r="D1533" s="133"/>
      <c r="E1533" s="133"/>
      <c r="F1533" s="133"/>
      <c r="H1533" s="14" t="s">
        <v>103</v>
      </c>
      <c r="J1533" s="86" t="str">
        <f>IFERROR(VLOOKUP(B1533,Calculations!$Z$10:$AB$448,3,FALSE),0)</f>
        <v xml:space="preserve">  </v>
      </c>
      <c r="K1533" s="86"/>
      <c r="M1533" s="14" t="s">
        <v>104</v>
      </c>
      <c r="O1533" s="86" t="str">
        <f>J1533</f>
        <v xml:space="preserve">  </v>
      </c>
      <c r="P1533" s="92"/>
    </row>
    <row r="1534" spans="2:16" ht="15.75" hidden="1" x14ac:dyDescent="0.25">
      <c r="B1534" s="74"/>
      <c r="C1534" s="133"/>
      <c r="D1534" s="133"/>
      <c r="E1534" s="133"/>
      <c r="F1534" s="133"/>
      <c r="H1534" s="77"/>
      <c r="I1534" s="14" t="s">
        <v>91</v>
      </c>
      <c r="J1534" s="86"/>
      <c r="K1534" s="86" t="str">
        <f>J1533</f>
        <v xml:space="preserve">  </v>
      </c>
      <c r="M1534" s="77"/>
      <c r="N1534" s="14" t="s">
        <v>91</v>
      </c>
      <c r="O1534" s="86"/>
      <c r="P1534" s="92" t="str">
        <f>O1533</f>
        <v xml:space="preserve">  </v>
      </c>
    </row>
    <row r="1535" spans="2:16" ht="15.75" hidden="1" x14ac:dyDescent="0.25">
      <c r="B1535" s="74"/>
      <c r="C1535" s="133"/>
      <c r="D1535" s="133"/>
      <c r="E1535" s="133"/>
      <c r="F1535" s="133"/>
      <c r="H1535" s="77"/>
      <c r="J1535" s="86"/>
      <c r="K1535" s="86"/>
      <c r="M1535" s="77"/>
      <c r="O1535" s="86"/>
      <c r="P1535" s="92"/>
    </row>
    <row r="1536" spans="2:16" ht="15.75" hidden="1" x14ac:dyDescent="0.25">
      <c r="B1536" s="74"/>
      <c r="C1536" s="81"/>
      <c r="D1536" s="81"/>
      <c r="E1536" s="81"/>
      <c r="F1536" s="81"/>
      <c r="H1536" s="77"/>
      <c r="J1536" s="86"/>
      <c r="K1536" s="86"/>
      <c r="M1536" s="77"/>
      <c r="O1536" s="86"/>
      <c r="P1536" s="92"/>
    </row>
    <row r="1537" spans="2:16" ht="15.75" hidden="1" x14ac:dyDescent="0.25">
      <c r="B1537" s="70" t="str">
        <f>B1533</f>
        <v xml:space="preserve">  </v>
      </c>
      <c r="C1537" s="14" t="s">
        <v>106</v>
      </c>
      <c r="E1537" s="86" t="str">
        <f>IFERROR(VLOOKUP(B1537,Calculations!$G$10:$W$448,17,FALSE),0)</f>
        <v xml:space="preserve">  </v>
      </c>
      <c r="F1537" s="86"/>
      <c r="H1537" s="133" t="s">
        <v>34</v>
      </c>
      <c r="I1537" s="133"/>
      <c r="J1537" s="133"/>
      <c r="K1537" s="133"/>
      <c r="M1537" s="14" t="s">
        <v>105</v>
      </c>
      <c r="O1537" s="86" t="str">
        <f>E1537</f>
        <v xml:space="preserve">  </v>
      </c>
      <c r="P1537" s="92"/>
    </row>
    <row r="1538" spans="2:16" ht="15.75" hidden="1" x14ac:dyDescent="0.25">
      <c r="B1538" s="75"/>
      <c r="C1538" s="82"/>
      <c r="D1538" s="76" t="s">
        <v>31</v>
      </c>
      <c r="E1538" s="89"/>
      <c r="F1538" s="89" t="str">
        <f>E1537</f>
        <v xml:space="preserve">  </v>
      </c>
      <c r="G1538" s="76"/>
      <c r="H1538" s="134"/>
      <c r="I1538" s="134"/>
      <c r="J1538" s="134"/>
      <c r="K1538" s="134"/>
      <c r="L1538" s="76"/>
      <c r="M1538" s="82"/>
      <c r="N1538" s="76" t="s">
        <v>31</v>
      </c>
      <c r="O1538" s="89"/>
      <c r="P1538" s="90" t="str">
        <f>O1537</f>
        <v xml:space="preserve">  </v>
      </c>
    </row>
    <row r="1539" spans="2:16" ht="15.75" hidden="1" x14ac:dyDescent="0.25">
      <c r="B1539" s="60" t="str">
        <f>IFERROR(IF(EOMONTH(B1537,1)&gt;Questionnaire!$I$9,"  ",EOMONTH(B1537,1)),"  ")</f>
        <v xml:space="preserve">  </v>
      </c>
      <c r="C1539" s="61" t="s">
        <v>32</v>
      </c>
      <c r="D1539" s="61"/>
      <c r="E1539" s="84">
        <f>IFERROR(-VLOOKUP(B1539,Calculations!$G$10:$N$448,8,FALSE),0)</f>
        <v>0</v>
      </c>
      <c r="F1539" s="84"/>
      <c r="G1539" s="61"/>
      <c r="H1539" s="61" t="s">
        <v>102</v>
      </c>
      <c r="I1539" s="61"/>
      <c r="J1539" s="84">
        <f>K1541</f>
        <v>0</v>
      </c>
      <c r="K1539" s="84"/>
      <c r="L1539" s="61"/>
      <c r="M1539" s="61" t="s">
        <v>102</v>
      </c>
      <c r="N1539" s="68"/>
      <c r="O1539" s="84">
        <f>J1539</f>
        <v>0</v>
      </c>
      <c r="P1539" s="91"/>
    </row>
    <row r="1540" spans="2:16" ht="15.75" hidden="1" x14ac:dyDescent="0.25">
      <c r="B1540" s="74"/>
      <c r="C1540" s="14" t="s">
        <v>33</v>
      </c>
      <c r="E1540" s="86" t="str">
        <f>IFERROR(VLOOKUP(B1539,Calculations!$G$10:$M$448,7,FALSE),0)</f>
        <v xml:space="preserve">  </v>
      </c>
      <c r="F1540" s="86"/>
      <c r="H1540" s="14" t="s">
        <v>35</v>
      </c>
      <c r="J1540" s="86" t="str">
        <f>K1542</f>
        <v xml:space="preserve">  </v>
      </c>
      <c r="K1540" s="86"/>
      <c r="M1540" s="14" t="s">
        <v>94</v>
      </c>
      <c r="N1540" s="73"/>
      <c r="O1540" s="86" t="str">
        <f>J1540</f>
        <v xml:space="preserve">  </v>
      </c>
      <c r="P1540" s="92"/>
    </row>
    <row r="1541" spans="2:16" ht="15.75" hidden="1" x14ac:dyDescent="0.25">
      <c r="B1541" s="74"/>
      <c r="C1541" s="73"/>
      <c r="D1541" s="14" t="s">
        <v>31</v>
      </c>
      <c r="E1541" s="86"/>
      <c r="F1541" s="86">
        <f>IFERROR(E1539+E1540,0)</f>
        <v>0</v>
      </c>
      <c r="H1541" s="73"/>
      <c r="I1541" s="14" t="s">
        <v>32</v>
      </c>
      <c r="J1541" s="86"/>
      <c r="K1541" s="86">
        <f>E1539</f>
        <v>0</v>
      </c>
      <c r="M1541" s="72"/>
      <c r="N1541" s="14" t="s">
        <v>31</v>
      </c>
      <c r="O1541" s="86"/>
      <c r="P1541" s="92">
        <f>F1541</f>
        <v>0</v>
      </c>
    </row>
    <row r="1542" spans="2:16" ht="15.75" hidden="1" x14ac:dyDescent="0.25">
      <c r="B1542" s="74"/>
      <c r="C1542" s="73"/>
      <c r="E1542" s="86"/>
      <c r="F1542" s="86"/>
      <c r="H1542" s="73"/>
      <c r="I1542" s="14" t="s">
        <v>33</v>
      </c>
      <c r="J1542" s="86"/>
      <c r="K1542" s="86" t="str">
        <f>E1540</f>
        <v xml:space="preserve">  </v>
      </c>
      <c r="M1542" s="72"/>
      <c r="N1542" s="73"/>
      <c r="O1542" s="86"/>
      <c r="P1542" s="92"/>
    </row>
    <row r="1543" spans="2:16" ht="15.75" hidden="1" x14ac:dyDescent="0.25">
      <c r="B1543" s="74"/>
      <c r="C1543" s="73"/>
      <c r="E1543" s="86"/>
      <c r="F1543" s="86"/>
      <c r="H1543" s="73"/>
      <c r="J1543" s="86"/>
      <c r="K1543" s="86"/>
      <c r="M1543" s="72"/>
      <c r="N1543" s="73"/>
      <c r="O1543" s="86"/>
      <c r="P1543" s="92"/>
    </row>
    <row r="1544" spans="2:16" ht="15.75" hidden="1" x14ac:dyDescent="0.25">
      <c r="B1544" s="70" t="str">
        <f>B1539</f>
        <v xml:space="preserve">  </v>
      </c>
      <c r="C1544" s="133" t="s">
        <v>34</v>
      </c>
      <c r="D1544" s="133"/>
      <c r="E1544" s="133"/>
      <c r="F1544" s="133"/>
      <c r="H1544" s="14" t="s">
        <v>103</v>
      </c>
      <c r="J1544" s="86" t="str">
        <f>IFERROR(VLOOKUP(B1544,Calculations!$Z$10:$AB$448,3,FALSE),0)</f>
        <v xml:space="preserve">  </v>
      </c>
      <c r="K1544" s="86"/>
      <c r="M1544" s="14" t="s">
        <v>104</v>
      </c>
      <c r="O1544" s="86" t="str">
        <f>J1544</f>
        <v xml:space="preserve">  </v>
      </c>
      <c r="P1544" s="92"/>
    </row>
    <row r="1545" spans="2:16" ht="15.75" hidden="1" x14ac:dyDescent="0.25">
      <c r="B1545" s="74"/>
      <c r="C1545" s="133"/>
      <c r="D1545" s="133"/>
      <c r="E1545" s="133"/>
      <c r="F1545" s="133"/>
      <c r="H1545" s="77"/>
      <c r="I1545" s="14" t="s">
        <v>91</v>
      </c>
      <c r="J1545" s="86"/>
      <c r="K1545" s="86" t="str">
        <f>J1544</f>
        <v xml:space="preserve">  </v>
      </c>
      <c r="M1545" s="77"/>
      <c r="N1545" s="14" t="s">
        <v>91</v>
      </c>
      <c r="O1545" s="86"/>
      <c r="P1545" s="92" t="str">
        <f>O1544</f>
        <v xml:space="preserve">  </v>
      </c>
    </row>
    <row r="1546" spans="2:16" ht="15.75" hidden="1" x14ac:dyDescent="0.25">
      <c r="B1546" s="74"/>
      <c r="C1546" s="133"/>
      <c r="D1546" s="133"/>
      <c r="E1546" s="133"/>
      <c r="F1546" s="133"/>
      <c r="H1546" s="77"/>
      <c r="J1546" s="86"/>
      <c r="K1546" s="86"/>
      <c r="M1546" s="77"/>
      <c r="O1546" s="86"/>
      <c r="P1546" s="92"/>
    </row>
    <row r="1547" spans="2:16" ht="15.75" hidden="1" x14ac:dyDescent="0.25">
      <c r="B1547" s="74"/>
      <c r="C1547" s="81"/>
      <c r="D1547" s="81"/>
      <c r="E1547" s="81"/>
      <c r="F1547" s="81"/>
      <c r="H1547" s="77"/>
      <c r="J1547" s="86"/>
      <c r="K1547" s="86"/>
      <c r="M1547" s="77"/>
      <c r="O1547" s="86"/>
      <c r="P1547" s="92"/>
    </row>
    <row r="1548" spans="2:16" ht="15.75" hidden="1" x14ac:dyDescent="0.25">
      <c r="B1548" s="70" t="str">
        <f>B1544</f>
        <v xml:space="preserve">  </v>
      </c>
      <c r="C1548" s="14" t="s">
        <v>106</v>
      </c>
      <c r="E1548" s="86" t="str">
        <f>IFERROR(VLOOKUP(B1548,Calculations!$G$10:$W$448,17,FALSE),0)</f>
        <v xml:space="preserve">  </v>
      </c>
      <c r="F1548" s="86"/>
      <c r="H1548" s="133" t="s">
        <v>34</v>
      </c>
      <c r="I1548" s="133"/>
      <c r="J1548" s="133"/>
      <c r="K1548" s="133"/>
      <c r="M1548" s="14" t="s">
        <v>105</v>
      </c>
      <c r="O1548" s="86" t="str">
        <f>E1548</f>
        <v xml:space="preserve">  </v>
      </c>
      <c r="P1548" s="92"/>
    </row>
    <row r="1549" spans="2:16" ht="15.75" hidden="1" x14ac:dyDescent="0.25">
      <c r="B1549" s="75"/>
      <c r="C1549" s="82"/>
      <c r="D1549" s="76" t="s">
        <v>31</v>
      </c>
      <c r="E1549" s="89"/>
      <c r="F1549" s="89" t="str">
        <f>E1548</f>
        <v xml:space="preserve">  </v>
      </c>
      <c r="G1549" s="76"/>
      <c r="H1549" s="134"/>
      <c r="I1549" s="134"/>
      <c r="J1549" s="134"/>
      <c r="K1549" s="134"/>
      <c r="L1549" s="76"/>
      <c r="M1549" s="82"/>
      <c r="N1549" s="76" t="s">
        <v>31</v>
      </c>
      <c r="O1549" s="89"/>
      <c r="P1549" s="90" t="str">
        <f>O1548</f>
        <v xml:space="preserve">  </v>
      </c>
    </row>
    <row r="1550" spans="2:16" ht="15.75" hidden="1" x14ac:dyDescent="0.25">
      <c r="B1550" s="60" t="str">
        <f>IFERROR(IF(EOMONTH(B1548,1)&gt;Questionnaire!$I$9,"  ",EOMONTH(B1548,1)),"  ")</f>
        <v xml:space="preserve">  </v>
      </c>
      <c r="C1550" s="61" t="s">
        <v>32</v>
      </c>
      <c r="D1550" s="61"/>
      <c r="E1550" s="84">
        <f>IFERROR(-VLOOKUP(B1550,Calculations!$G$10:$N$448,8,FALSE),0)</f>
        <v>0</v>
      </c>
      <c r="F1550" s="84"/>
      <c r="G1550" s="61"/>
      <c r="H1550" s="61" t="s">
        <v>102</v>
      </c>
      <c r="I1550" s="61"/>
      <c r="J1550" s="84">
        <f>K1552</f>
        <v>0</v>
      </c>
      <c r="K1550" s="84"/>
      <c r="L1550" s="61"/>
      <c r="M1550" s="61" t="s">
        <v>102</v>
      </c>
      <c r="N1550" s="68"/>
      <c r="O1550" s="84">
        <f>J1550</f>
        <v>0</v>
      </c>
      <c r="P1550" s="91"/>
    </row>
    <row r="1551" spans="2:16" ht="15.75" hidden="1" x14ac:dyDescent="0.25">
      <c r="B1551" s="74"/>
      <c r="C1551" s="14" t="s">
        <v>33</v>
      </c>
      <c r="E1551" s="86" t="str">
        <f>IFERROR(VLOOKUP(B1550,Calculations!$G$10:$M$448,7,FALSE),0)</f>
        <v xml:space="preserve">  </v>
      </c>
      <c r="F1551" s="86"/>
      <c r="H1551" s="14" t="s">
        <v>35</v>
      </c>
      <c r="J1551" s="86" t="str">
        <f>K1553</f>
        <v xml:space="preserve">  </v>
      </c>
      <c r="K1551" s="86"/>
      <c r="M1551" s="14" t="s">
        <v>94</v>
      </c>
      <c r="N1551" s="73"/>
      <c r="O1551" s="86" t="str">
        <f>J1551</f>
        <v xml:space="preserve">  </v>
      </c>
      <c r="P1551" s="92"/>
    </row>
    <row r="1552" spans="2:16" ht="15.75" hidden="1" x14ac:dyDescent="0.25">
      <c r="B1552" s="74"/>
      <c r="C1552" s="73"/>
      <c r="D1552" s="14" t="s">
        <v>31</v>
      </c>
      <c r="E1552" s="86"/>
      <c r="F1552" s="86">
        <f>IFERROR(E1550+E1551,0)</f>
        <v>0</v>
      </c>
      <c r="H1552" s="73"/>
      <c r="I1552" s="14" t="s">
        <v>32</v>
      </c>
      <c r="J1552" s="86"/>
      <c r="K1552" s="86">
        <f>E1550</f>
        <v>0</v>
      </c>
      <c r="M1552" s="72"/>
      <c r="N1552" s="14" t="s">
        <v>31</v>
      </c>
      <c r="O1552" s="86"/>
      <c r="P1552" s="92">
        <f>F1552</f>
        <v>0</v>
      </c>
    </row>
    <row r="1553" spans="2:16" ht="15.75" hidden="1" x14ac:dyDescent="0.25">
      <c r="B1553" s="74"/>
      <c r="C1553" s="73"/>
      <c r="E1553" s="86"/>
      <c r="F1553" s="86"/>
      <c r="H1553" s="73"/>
      <c r="I1553" s="14" t="s">
        <v>33</v>
      </c>
      <c r="J1553" s="86"/>
      <c r="K1553" s="86" t="str">
        <f>E1551</f>
        <v xml:space="preserve">  </v>
      </c>
      <c r="M1553" s="72"/>
      <c r="N1553" s="73"/>
      <c r="O1553" s="86"/>
      <c r="P1553" s="92"/>
    </row>
    <row r="1554" spans="2:16" ht="15.75" hidden="1" x14ac:dyDescent="0.25">
      <c r="B1554" s="74"/>
      <c r="C1554" s="73"/>
      <c r="E1554" s="86"/>
      <c r="F1554" s="86"/>
      <c r="H1554" s="73"/>
      <c r="J1554" s="86"/>
      <c r="K1554" s="86"/>
      <c r="M1554" s="72"/>
      <c r="N1554" s="73"/>
      <c r="O1554" s="86"/>
      <c r="P1554" s="92"/>
    </row>
    <row r="1555" spans="2:16" ht="15.75" hidden="1" x14ac:dyDescent="0.25">
      <c r="B1555" s="70" t="str">
        <f>B1550</f>
        <v xml:space="preserve">  </v>
      </c>
      <c r="C1555" s="133" t="s">
        <v>34</v>
      </c>
      <c r="D1555" s="133"/>
      <c r="E1555" s="133"/>
      <c r="F1555" s="133"/>
      <c r="H1555" s="14" t="s">
        <v>103</v>
      </c>
      <c r="J1555" s="86" t="str">
        <f>IFERROR(VLOOKUP(B1555,Calculations!$Z$10:$AB$448,3,FALSE),0)</f>
        <v xml:space="preserve">  </v>
      </c>
      <c r="K1555" s="86"/>
      <c r="M1555" s="14" t="s">
        <v>104</v>
      </c>
      <c r="O1555" s="86" t="str">
        <f>J1555</f>
        <v xml:space="preserve">  </v>
      </c>
      <c r="P1555" s="92"/>
    </row>
    <row r="1556" spans="2:16" ht="15.75" hidden="1" x14ac:dyDescent="0.25">
      <c r="B1556" s="74"/>
      <c r="C1556" s="133"/>
      <c r="D1556" s="133"/>
      <c r="E1556" s="133"/>
      <c r="F1556" s="133"/>
      <c r="H1556" s="77"/>
      <c r="I1556" s="14" t="s">
        <v>91</v>
      </c>
      <c r="J1556" s="86"/>
      <c r="K1556" s="86" t="str">
        <f>J1555</f>
        <v xml:space="preserve">  </v>
      </c>
      <c r="M1556" s="77"/>
      <c r="N1556" s="14" t="s">
        <v>91</v>
      </c>
      <c r="O1556" s="86"/>
      <c r="P1556" s="92" t="str">
        <f>O1555</f>
        <v xml:space="preserve">  </v>
      </c>
    </row>
    <row r="1557" spans="2:16" ht="15.75" hidden="1" x14ac:dyDescent="0.25">
      <c r="B1557" s="74"/>
      <c r="C1557" s="133"/>
      <c r="D1557" s="133"/>
      <c r="E1557" s="133"/>
      <c r="F1557" s="133"/>
      <c r="H1557" s="77"/>
      <c r="J1557" s="86"/>
      <c r="K1557" s="86"/>
      <c r="M1557" s="77"/>
      <c r="O1557" s="86"/>
      <c r="P1557" s="92"/>
    </row>
    <row r="1558" spans="2:16" ht="15.75" hidden="1" x14ac:dyDescent="0.25">
      <c r="B1558" s="74"/>
      <c r="C1558" s="81"/>
      <c r="D1558" s="81"/>
      <c r="E1558" s="81"/>
      <c r="F1558" s="81"/>
      <c r="H1558" s="77"/>
      <c r="J1558" s="86"/>
      <c r="K1558" s="86"/>
      <c r="M1558" s="77"/>
      <c r="O1558" s="86"/>
      <c r="P1558" s="92"/>
    </row>
    <row r="1559" spans="2:16" ht="15.75" hidden="1" x14ac:dyDescent="0.25">
      <c r="B1559" s="70" t="str">
        <f>B1555</f>
        <v xml:space="preserve">  </v>
      </c>
      <c r="C1559" s="14" t="s">
        <v>106</v>
      </c>
      <c r="E1559" s="86" t="str">
        <f>IFERROR(VLOOKUP(B1559,Calculations!$G$10:$W$448,17,FALSE),0)</f>
        <v xml:space="preserve">  </v>
      </c>
      <c r="F1559" s="86"/>
      <c r="H1559" s="133" t="s">
        <v>34</v>
      </c>
      <c r="I1559" s="133"/>
      <c r="J1559" s="133"/>
      <c r="K1559" s="133"/>
      <c r="M1559" s="14" t="s">
        <v>105</v>
      </c>
      <c r="O1559" s="86" t="str">
        <f>E1559</f>
        <v xml:space="preserve">  </v>
      </c>
      <c r="P1559" s="92"/>
    </row>
    <row r="1560" spans="2:16" ht="15.75" hidden="1" x14ac:dyDescent="0.25">
      <c r="B1560" s="75"/>
      <c r="C1560" s="82"/>
      <c r="D1560" s="76" t="s">
        <v>31</v>
      </c>
      <c r="E1560" s="89"/>
      <c r="F1560" s="89" t="str">
        <f>E1559</f>
        <v xml:space="preserve">  </v>
      </c>
      <c r="G1560" s="76"/>
      <c r="H1560" s="134"/>
      <c r="I1560" s="134"/>
      <c r="J1560" s="134"/>
      <c r="K1560" s="134"/>
      <c r="L1560" s="76"/>
      <c r="M1560" s="82"/>
      <c r="N1560" s="76" t="s">
        <v>31</v>
      </c>
      <c r="O1560" s="89"/>
      <c r="P1560" s="90" t="str">
        <f>O1559</f>
        <v xml:space="preserve">  </v>
      </c>
    </row>
    <row r="1561" spans="2:16" ht="15.75" hidden="1" x14ac:dyDescent="0.25">
      <c r="B1561" s="60" t="str">
        <f>IFERROR(IF(EOMONTH(B1559,1)&gt;Questionnaire!$I$9,"  ",EOMONTH(B1559,1)),"  ")</f>
        <v xml:space="preserve">  </v>
      </c>
      <c r="C1561" s="61" t="s">
        <v>32</v>
      </c>
      <c r="D1561" s="61"/>
      <c r="E1561" s="84">
        <f>IFERROR(-VLOOKUP(B1561,Calculations!$G$10:$N$448,8,FALSE),0)</f>
        <v>0</v>
      </c>
      <c r="F1561" s="84"/>
      <c r="G1561" s="61"/>
      <c r="H1561" s="61" t="s">
        <v>102</v>
      </c>
      <c r="I1561" s="61"/>
      <c r="J1561" s="84">
        <f>K1563</f>
        <v>0</v>
      </c>
      <c r="K1561" s="84"/>
      <c r="L1561" s="61"/>
      <c r="M1561" s="61" t="s">
        <v>102</v>
      </c>
      <c r="N1561" s="68"/>
      <c r="O1561" s="84">
        <f>J1561</f>
        <v>0</v>
      </c>
      <c r="P1561" s="91"/>
    </row>
    <row r="1562" spans="2:16" ht="15.75" hidden="1" x14ac:dyDescent="0.25">
      <c r="B1562" s="74"/>
      <c r="C1562" s="14" t="s">
        <v>33</v>
      </c>
      <c r="E1562" s="86" t="str">
        <f>IFERROR(VLOOKUP(B1561,Calculations!$G$10:$M$448,7,FALSE),0)</f>
        <v xml:space="preserve">  </v>
      </c>
      <c r="F1562" s="86"/>
      <c r="H1562" s="14" t="s">
        <v>35</v>
      </c>
      <c r="J1562" s="86" t="str">
        <f>K1564</f>
        <v xml:space="preserve">  </v>
      </c>
      <c r="K1562" s="86"/>
      <c r="M1562" s="14" t="s">
        <v>94</v>
      </c>
      <c r="N1562" s="73"/>
      <c r="O1562" s="86" t="str">
        <f>J1562</f>
        <v xml:space="preserve">  </v>
      </c>
      <c r="P1562" s="92"/>
    </row>
    <row r="1563" spans="2:16" ht="15.75" hidden="1" x14ac:dyDescent="0.25">
      <c r="B1563" s="74"/>
      <c r="C1563" s="73"/>
      <c r="D1563" s="14" t="s">
        <v>31</v>
      </c>
      <c r="E1563" s="86"/>
      <c r="F1563" s="86">
        <f>IFERROR(E1561+E1562,0)</f>
        <v>0</v>
      </c>
      <c r="H1563" s="73"/>
      <c r="I1563" s="14" t="s">
        <v>32</v>
      </c>
      <c r="J1563" s="86"/>
      <c r="K1563" s="86">
        <f>E1561</f>
        <v>0</v>
      </c>
      <c r="M1563" s="72"/>
      <c r="N1563" s="14" t="s">
        <v>31</v>
      </c>
      <c r="O1563" s="86"/>
      <c r="P1563" s="92">
        <f>F1563</f>
        <v>0</v>
      </c>
    </row>
    <row r="1564" spans="2:16" ht="15.75" hidden="1" x14ac:dyDescent="0.25">
      <c r="B1564" s="74"/>
      <c r="C1564" s="73"/>
      <c r="E1564" s="86"/>
      <c r="F1564" s="86"/>
      <c r="H1564" s="73"/>
      <c r="I1564" s="14" t="s">
        <v>33</v>
      </c>
      <c r="J1564" s="86"/>
      <c r="K1564" s="86" t="str">
        <f>E1562</f>
        <v xml:space="preserve">  </v>
      </c>
      <c r="M1564" s="72"/>
      <c r="N1564" s="73"/>
      <c r="O1564" s="86"/>
      <c r="P1564" s="92"/>
    </row>
    <row r="1565" spans="2:16" ht="15.75" hidden="1" x14ac:dyDescent="0.25">
      <c r="B1565" s="74"/>
      <c r="C1565" s="73"/>
      <c r="E1565" s="86"/>
      <c r="F1565" s="86"/>
      <c r="H1565" s="73"/>
      <c r="J1565" s="86"/>
      <c r="K1565" s="86"/>
      <c r="M1565" s="72"/>
      <c r="N1565" s="73"/>
      <c r="O1565" s="86"/>
      <c r="P1565" s="92"/>
    </row>
    <row r="1566" spans="2:16" ht="15.75" hidden="1" x14ac:dyDescent="0.25">
      <c r="B1566" s="70" t="str">
        <f>B1561</f>
        <v xml:space="preserve">  </v>
      </c>
      <c r="C1566" s="133" t="s">
        <v>34</v>
      </c>
      <c r="D1566" s="133"/>
      <c r="E1566" s="133"/>
      <c r="F1566" s="133"/>
      <c r="H1566" s="14" t="s">
        <v>103</v>
      </c>
      <c r="J1566" s="86" t="str">
        <f>IFERROR(VLOOKUP(B1566,Calculations!$Z$10:$AB$448,3,FALSE),0)</f>
        <v xml:space="preserve">  </v>
      </c>
      <c r="K1566" s="86"/>
      <c r="M1566" s="14" t="s">
        <v>104</v>
      </c>
      <c r="O1566" s="86" t="str">
        <f>J1566</f>
        <v xml:space="preserve">  </v>
      </c>
      <c r="P1566" s="92"/>
    </row>
    <row r="1567" spans="2:16" ht="15.75" hidden="1" x14ac:dyDescent="0.25">
      <c r="B1567" s="74"/>
      <c r="C1567" s="133"/>
      <c r="D1567" s="133"/>
      <c r="E1567" s="133"/>
      <c r="F1567" s="133"/>
      <c r="H1567" s="77"/>
      <c r="I1567" s="14" t="s">
        <v>91</v>
      </c>
      <c r="J1567" s="86"/>
      <c r="K1567" s="86" t="str">
        <f>J1566</f>
        <v xml:space="preserve">  </v>
      </c>
      <c r="M1567" s="77"/>
      <c r="N1567" s="14" t="s">
        <v>91</v>
      </c>
      <c r="O1567" s="86"/>
      <c r="P1567" s="92" t="str">
        <f>O1566</f>
        <v xml:space="preserve">  </v>
      </c>
    </row>
    <row r="1568" spans="2:16" ht="15.75" hidden="1" x14ac:dyDescent="0.25">
      <c r="B1568" s="74"/>
      <c r="C1568" s="133"/>
      <c r="D1568" s="133"/>
      <c r="E1568" s="133"/>
      <c r="F1568" s="133"/>
      <c r="H1568" s="77"/>
      <c r="J1568" s="86"/>
      <c r="K1568" s="86"/>
      <c r="M1568" s="77"/>
      <c r="O1568" s="86"/>
      <c r="P1568" s="92"/>
    </row>
    <row r="1569" spans="2:16" ht="15.75" hidden="1" x14ac:dyDescent="0.25">
      <c r="B1569" s="74"/>
      <c r="C1569" s="81"/>
      <c r="D1569" s="81"/>
      <c r="E1569" s="81"/>
      <c r="F1569" s="81"/>
      <c r="H1569" s="77"/>
      <c r="J1569" s="86"/>
      <c r="K1569" s="86"/>
      <c r="M1569" s="77"/>
      <c r="O1569" s="86"/>
      <c r="P1569" s="92"/>
    </row>
    <row r="1570" spans="2:16" ht="15.75" hidden="1" x14ac:dyDescent="0.25">
      <c r="B1570" s="70" t="str">
        <f>B1566</f>
        <v xml:space="preserve">  </v>
      </c>
      <c r="C1570" s="14" t="s">
        <v>106</v>
      </c>
      <c r="E1570" s="86" t="str">
        <f>IFERROR(VLOOKUP(B1570,Calculations!$G$10:$W$448,17,FALSE),0)</f>
        <v xml:space="preserve">  </v>
      </c>
      <c r="F1570" s="86"/>
      <c r="H1570" s="133" t="s">
        <v>34</v>
      </c>
      <c r="I1570" s="133"/>
      <c r="J1570" s="133"/>
      <c r="K1570" s="133"/>
      <c r="M1570" s="14" t="s">
        <v>105</v>
      </c>
      <c r="O1570" s="86" t="str">
        <f>E1570</f>
        <v xml:space="preserve">  </v>
      </c>
      <c r="P1570" s="92"/>
    </row>
    <row r="1571" spans="2:16" ht="15.75" hidden="1" x14ac:dyDescent="0.25">
      <c r="B1571" s="75"/>
      <c r="C1571" s="82"/>
      <c r="D1571" s="76" t="s">
        <v>31</v>
      </c>
      <c r="E1571" s="89"/>
      <c r="F1571" s="89" t="str">
        <f>E1570</f>
        <v xml:space="preserve">  </v>
      </c>
      <c r="G1571" s="76"/>
      <c r="H1571" s="134"/>
      <c r="I1571" s="134"/>
      <c r="J1571" s="134"/>
      <c r="K1571" s="134"/>
      <c r="L1571" s="76"/>
      <c r="M1571" s="82"/>
      <c r="N1571" s="76" t="s">
        <v>31</v>
      </c>
      <c r="O1571" s="89"/>
      <c r="P1571" s="90" t="str">
        <f>O1570</f>
        <v xml:space="preserve">  </v>
      </c>
    </row>
    <row r="1572" spans="2:16" ht="15.75" hidden="1" x14ac:dyDescent="0.25">
      <c r="B1572" s="60" t="str">
        <f>IFERROR(IF(EOMONTH(B1570,1)&gt;Questionnaire!$I$9,"  ",EOMONTH(B1570,1)),"  ")</f>
        <v xml:space="preserve">  </v>
      </c>
      <c r="C1572" s="61" t="s">
        <v>32</v>
      </c>
      <c r="D1572" s="61"/>
      <c r="E1572" s="84">
        <f>IFERROR(-VLOOKUP(B1572,Calculations!$G$10:$N$448,8,FALSE),0)</f>
        <v>0</v>
      </c>
      <c r="F1572" s="84"/>
      <c r="G1572" s="61"/>
      <c r="H1572" s="61" t="s">
        <v>102</v>
      </c>
      <c r="I1572" s="61"/>
      <c r="J1572" s="84">
        <f>K1574</f>
        <v>0</v>
      </c>
      <c r="K1572" s="84"/>
      <c r="L1572" s="61"/>
      <c r="M1572" s="61" t="s">
        <v>102</v>
      </c>
      <c r="N1572" s="68"/>
      <c r="O1572" s="84">
        <f>J1572</f>
        <v>0</v>
      </c>
      <c r="P1572" s="91"/>
    </row>
    <row r="1573" spans="2:16" ht="15.75" hidden="1" x14ac:dyDescent="0.25">
      <c r="B1573" s="74"/>
      <c r="C1573" s="14" t="s">
        <v>33</v>
      </c>
      <c r="E1573" s="86" t="str">
        <f>IFERROR(VLOOKUP(B1572,Calculations!$G$10:$M$448,7,FALSE),0)</f>
        <v xml:space="preserve">  </v>
      </c>
      <c r="F1573" s="86"/>
      <c r="H1573" s="14" t="s">
        <v>35</v>
      </c>
      <c r="J1573" s="86" t="str">
        <f>K1575</f>
        <v xml:space="preserve">  </v>
      </c>
      <c r="K1573" s="86"/>
      <c r="M1573" s="14" t="s">
        <v>94</v>
      </c>
      <c r="N1573" s="73"/>
      <c r="O1573" s="86" t="str">
        <f>J1573</f>
        <v xml:space="preserve">  </v>
      </c>
      <c r="P1573" s="92"/>
    </row>
    <row r="1574" spans="2:16" ht="15.75" hidden="1" x14ac:dyDescent="0.25">
      <c r="B1574" s="74"/>
      <c r="C1574" s="73"/>
      <c r="D1574" s="14" t="s">
        <v>31</v>
      </c>
      <c r="E1574" s="86"/>
      <c r="F1574" s="86">
        <f>IFERROR(E1572+E1573,0)</f>
        <v>0</v>
      </c>
      <c r="H1574" s="73"/>
      <c r="I1574" s="14" t="s">
        <v>32</v>
      </c>
      <c r="J1574" s="86"/>
      <c r="K1574" s="86">
        <f>E1572</f>
        <v>0</v>
      </c>
      <c r="M1574" s="72"/>
      <c r="N1574" s="14" t="s">
        <v>31</v>
      </c>
      <c r="O1574" s="86"/>
      <c r="P1574" s="92">
        <f>F1574</f>
        <v>0</v>
      </c>
    </row>
    <row r="1575" spans="2:16" ht="15.75" hidden="1" x14ac:dyDescent="0.25">
      <c r="B1575" s="74"/>
      <c r="C1575" s="73"/>
      <c r="E1575" s="86"/>
      <c r="F1575" s="86"/>
      <c r="H1575" s="73"/>
      <c r="I1575" s="14" t="s">
        <v>33</v>
      </c>
      <c r="J1575" s="86"/>
      <c r="K1575" s="86" t="str">
        <f>E1573</f>
        <v xml:space="preserve">  </v>
      </c>
      <c r="M1575" s="72"/>
      <c r="N1575" s="73"/>
      <c r="O1575" s="86"/>
      <c r="P1575" s="92"/>
    </row>
    <row r="1576" spans="2:16" ht="15.75" hidden="1" x14ac:dyDescent="0.25">
      <c r="B1576" s="74"/>
      <c r="C1576" s="73"/>
      <c r="E1576" s="86"/>
      <c r="F1576" s="86"/>
      <c r="H1576" s="73"/>
      <c r="J1576" s="86"/>
      <c r="K1576" s="86"/>
      <c r="M1576" s="72"/>
      <c r="N1576" s="73"/>
      <c r="O1576" s="86"/>
      <c r="P1576" s="92"/>
    </row>
    <row r="1577" spans="2:16" ht="15.75" hidden="1" x14ac:dyDescent="0.25">
      <c r="B1577" s="70" t="str">
        <f>B1572</f>
        <v xml:space="preserve">  </v>
      </c>
      <c r="C1577" s="133" t="s">
        <v>34</v>
      </c>
      <c r="D1577" s="133"/>
      <c r="E1577" s="133"/>
      <c r="F1577" s="133"/>
      <c r="H1577" s="14" t="s">
        <v>103</v>
      </c>
      <c r="J1577" s="86" t="str">
        <f>IFERROR(VLOOKUP(B1577,Calculations!$Z$10:$AB$448,3,FALSE),0)</f>
        <v xml:space="preserve">  </v>
      </c>
      <c r="K1577" s="86"/>
      <c r="M1577" s="14" t="s">
        <v>104</v>
      </c>
      <c r="O1577" s="86" t="str">
        <f>J1577</f>
        <v xml:space="preserve">  </v>
      </c>
      <c r="P1577" s="92"/>
    </row>
    <row r="1578" spans="2:16" ht="15.75" hidden="1" x14ac:dyDescent="0.25">
      <c r="B1578" s="74"/>
      <c r="C1578" s="133"/>
      <c r="D1578" s="133"/>
      <c r="E1578" s="133"/>
      <c r="F1578" s="133"/>
      <c r="H1578" s="77"/>
      <c r="I1578" s="14" t="s">
        <v>91</v>
      </c>
      <c r="J1578" s="86"/>
      <c r="K1578" s="86" t="str">
        <f>J1577</f>
        <v xml:space="preserve">  </v>
      </c>
      <c r="M1578" s="77"/>
      <c r="N1578" s="14" t="s">
        <v>91</v>
      </c>
      <c r="O1578" s="86"/>
      <c r="P1578" s="92" t="str">
        <f>O1577</f>
        <v xml:space="preserve">  </v>
      </c>
    </row>
    <row r="1579" spans="2:16" ht="15.75" hidden="1" x14ac:dyDescent="0.25">
      <c r="B1579" s="74"/>
      <c r="C1579" s="133"/>
      <c r="D1579" s="133"/>
      <c r="E1579" s="133"/>
      <c r="F1579" s="133"/>
      <c r="H1579" s="77"/>
      <c r="J1579" s="86"/>
      <c r="K1579" s="86"/>
      <c r="M1579" s="77"/>
      <c r="O1579" s="86"/>
      <c r="P1579" s="92"/>
    </row>
    <row r="1580" spans="2:16" ht="15.75" hidden="1" x14ac:dyDescent="0.25">
      <c r="B1580" s="74"/>
      <c r="C1580" s="81"/>
      <c r="D1580" s="81"/>
      <c r="E1580" s="81"/>
      <c r="F1580" s="81"/>
      <c r="H1580" s="77"/>
      <c r="J1580" s="86"/>
      <c r="K1580" s="86"/>
      <c r="M1580" s="77"/>
      <c r="O1580" s="86"/>
      <c r="P1580" s="92"/>
    </row>
    <row r="1581" spans="2:16" ht="15.75" hidden="1" x14ac:dyDescent="0.25">
      <c r="B1581" s="70" t="str">
        <f>B1577</f>
        <v xml:space="preserve">  </v>
      </c>
      <c r="C1581" s="14" t="s">
        <v>106</v>
      </c>
      <c r="E1581" s="86" t="str">
        <f>IFERROR(VLOOKUP(B1581,Calculations!$G$10:$W$448,17,FALSE),0)</f>
        <v xml:space="preserve">  </v>
      </c>
      <c r="F1581" s="86"/>
      <c r="H1581" s="133" t="s">
        <v>34</v>
      </c>
      <c r="I1581" s="133"/>
      <c r="J1581" s="133"/>
      <c r="K1581" s="133"/>
      <c r="M1581" s="14" t="s">
        <v>105</v>
      </c>
      <c r="O1581" s="86" t="str">
        <f>E1581</f>
        <v xml:space="preserve">  </v>
      </c>
      <c r="P1581" s="92"/>
    </row>
    <row r="1582" spans="2:16" ht="15.75" hidden="1" x14ac:dyDescent="0.25">
      <c r="B1582" s="75"/>
      <c r="C1582" s="82"/>
      <c r="D1582" s="76" t="s">
        <v>31</v>
      </c>
      <c r="E1582" s="89"/>
      <c r="F1582" s="89" t="str">
        <f>E1581</f>
        <v xml:space="preserve">  </v>
      </c>
      <c r="G1582" s="76"/>
      <c r="H1582" s="134"/>
      <c r="I1582" s="134"/>
      <c r="J1582" s="134"/>
      <c r="K1582" s="134"/>
      <c r="L1582" s="76"/>
      <c r="M1582" s="82"/>
      <c r="N1582" s="76" t="s">
        <v>31</v>
      </c>
      <c r="O1582" s="89"/>
      <c r="P1582" s="90" t="str">
        <f>O1581</f>
        <v xml:space="preserve">  </v>
      </c>
    </row>
    <row r="1583" spans="2:16" ht="15.75" hidden="1" x14ac:dyDescent="0.25">
      <c r="B1583" s="60" t="str">
        <f>IFERROR(IF(EOMONTH(B1581,1)&gt;Questionnaire!$I$9,"  ",EOMONTH(B1581,1)),"  ")</f>
        <v xml:space="preserve">  </v>
      </c>
      <c r="C1583" s="61" t="s">
        <v>32</v>
      </c>
      <c r="D1583" s="61"/>
      <c r="E1583" s="84">
        <f>IFERROR(-VLOOKUP(B1583,Calculations!$G$10:$N$448,8,FALSE),0)</f>
        <v>0</v>
      </c>
      <c r="F1583" s="84"/>
      <c r="G1583" s="61"/>
      <c r="H1583" s="61" t="s">
        <v>102</v>
      </c>
      <c r="I1583" s="61"/>
      <c r="J1583" s="84">
        <f>K1585</f>
        <v>0</v>
      </c>
      <c r="K1583" s="84"/>
      <c r="L1583" s="61"/>
      <c r="M1583" s="61" t="s">
        <v>102</v>
      </c>
      <c r="N1583" s="68"/>
      <c r="O1583" s="84">
        <f>J1583</f>
        <v>0</v>
      </c>
      <c r="P1583" s="91"/>
    </row>
    <row r="1584" spans="2:16" ht="15.75" hidden="1" x14ac:dyDescent="0.25">
      <c r="B1584" s="74"/>
      <c r="C1584" s="14" t="s">
        <v>33</v>
      </c>
      <c r="E1584" s="86" t="str">
        <f>IFERROR(VLOOKUP(B1583,Calculations!$G$10:$M$448,7,FALSE),0)</f>
        <v xml:space="preserve">  </v>
      </c>
      <c r="F1584" s="86"/>
      <c r="H1584" s="14" t="s">
        <v>35</v>
      </c>
      <c r="J1584" s="86" t="str">
        <f>K1586</f>
        <v xml:space="preserve">  </v>
      </c>
      <c r="K1584" s="86"/>
      <c r="M1584" s="14" t="s">
        <v>94</v>
      </c>
      <c r="N1584" s="73"/>
      <c r="O1584" s="86" t="str">
        <f>J1584</f>
        <v xml:space="preserve">  </v>
      </c>
      <c r="P1584" s="92"/>
    </row>
    <row r="1585" spans="2:16" ht="15.75" hidden="1" x14ac:dyDescent="0.25">
      <c r="B1585" s="74"/>
      <c r="C1585" s="73"/>
      <c r="D1585" s="14" t="s">
        <v>31</v>
      </c>
      <c r="E1585" s="86"/>
      <c r="F1585" s="86">
        <f>IFERROR(E1583+E1584,0)</f>
        <v>0</v>
      </c>
      <c r="H1585" s="73"/>
      <c r="I1585" s="14" t="s">
        <v>32</v>
      </c>
      <c r="J1585" s="86"/>
      <c r="K1585" s="86">
        <f>E1583</f>
        <v>0</v>
      </c>
      <c r="M1585" s="72"/>
      <c r="N1585" s="14" t="s">
        <v>31</v>
      </c>
      <c r="O1585" s="86"/>
      <c r="P1585" s="92">
        <f>F1585</f>
        <v>0</v>
      </c>
    </row>
    <row r="1586" spans="2:16" ht="15.75" hidden="1" x14ac:dyDescent="0.25">
      <c r="B1586" s="74"/>
      <c r="C1586" s="73"/>
      <c r="E1586" s="86"/>
      <c r="F1586" s="86"/>
      <c r="H1586" s="73"/>
      <c r="I1586" s="14" t="s">
        <v>33</v>
      </c>
      <c r="J1586" s="86"/>
      <c r="K1586" s="86" t="str">
        <f>E1584</f>
        <v xml:space="preserve">  </v>
      </c>
      <c r="M1586" s="72"/>
      <c r="N1586" s="73"/>
      <c r="O1586" s="86"/>
      <c r="P1586" s="92"/>
    </row>
    <row r="1587" spans="2:16" ht="15.75" hidden="1" x14ac:dyDescent="0.25">
      <c r="B1587" s="74"/>
      <c r="C1587" s="73"/>
      <c r="E1587" s="86"/>
      <c r="F1587" s="86"/>
      <c r="H1587" s="73"/>
      <c r="J1587" s="86"/>
      <c r="K1587" s="86"/>
      <c r="M1587" s="72"/>
      <c r="N1587" s="73"/>
      <c r="O1587" s="86"/>
      <c r="P1587" s="92"/>
    </row>
    <row r="1588" spans="2:16" ht="15.75" hidden="1" x14ac:dyDescent="0.25">
      <c r="B1588" s="70" t="str">
        <f>B1583</f>
        <v xml:space="preserve">  </v>
      </c>
      <c r="C1588" s="133" t="s">
        <v>34</v>
      </c>
      <c r="D1588" s="133"/>
      <c r="E1588" s="133"/>
      <c r="F1588" s="133"/>
      <c r="H1588" s="14" t="s">
        <v>103</v>
      </c>
      <c r="J1588" s="86" t="str">
        <f>IFERROR(VLOOKUP(B1588,Calculations!$Z$10:$AB$448,3,FALSE),0)</f>
        <v xml:space="preserve">  </v>
      </c>
      <c r="K1588" s="86"/>
      <c r="M1588" s="14" t="s">
        <v>104</v>
      </c>
      <c r="O1588" s="86" t="str">
        <f>J1588</f>
        <v xml:space="preserve">  </v>
      </c>
      <c r="P1588" s="92"/>
    </row>
    <row r="1589" spans="2:16" ht="15.75" hidden="1" x14ac:dyDescent="0.25">
      <c r="B1589" s="74"/>
      <c r="C1589" s="133"/>
      <c r="D1589" s="133"/>
      <c r="E1589" s="133"/>
      <c r="F1589" s="133"/>
      <c r="H1589" s="77"/>
      <c r="I1589" s="14" t="s">
        <v>91</v>
      </c>
      <c r="J1589" s="86"/>
      <c r="K1589" s="86" t="str">
        <f>J1588</f>
        <v xml:space="preserve">  </v>
      </c>
      <c r="M1589" s="77"/>
      <c r="N1589" s="14" t="s">
        <v>91</v>
      </c>
      <c r="O1589" s="86"/>
      <c r="P1589" s="92" t="str">
        <f>O1588</f>
        <v xml:space="preserve">  </v>
      </c>
    </row>
    <row r="1590" spans="2:16" ht="15.75" hidden="1" x14ac:dyDescent="0.25">
      <c r="B1590" s="74"/>
      <c r="C1590" s="133"/>
      <c r="D1590" s="133"/>
      <c r="E1590" s="133"/>
      <c r="F1590" s="133"/>
      <c r="H1590" s="77"/>
      <c r="J1590" s="86"/>
      <c r="K1590" s="86"/>
      <c r="M1590" s="77"/>
      <c r="O1590" s="86"/>
      <c r="P1590" s="92"/>
    </row>
    <row r="1591" spans="2:16" ht="15.75" hidden="1" x14ac:dyDescent="0.25">
      <c r="B1591" s="74"/>
      <c r="C1591" s="81"/>
      <c r="D1591" s="81"/>
      <c r="E1591" s="81"/>
      <c r="F1591" s="81"/>
      <c r="H1591" s="77"/>
      <c r="J1591" s="86"/>
      <c r="K1591" s="86"/>
      <c r="M1591" s="77"/>
      <c r="O1591" s="86"/>
      <c r="P1591" s="92"/>
    </row>
    <row r="1592" spans="2:16" ht="15.75" hidden="1" x14ac:dyDescent="0.25">
      <c r="B1592" s="70" t="str">
        <f>B1588</f>
        <v xml:space="preserve">  </v>
      </c>
      <c r="C1592" s="14" t="s">
        <v>106</v>
      </c>
      <c r="E1592" s="86" t="str">
        <f>IFERROR(VLOOKUP(B1592,Calculations!$G$10:$W$448,17,FALSE),0)</f>
        <v xml:space="preserve">  </v>
      </c>
      <c r="F1592" s="86"/>
      <c r="H1592" s="133" t="s">
        <v>34</v>
      </c>
      <c r="I1592" s="133"/>
      <c r="J1592" s="133"/>
      <c r="K1592" s="133"/>
      <c r="M1592" s="14" t="s">
        <v>105</v>
      </c>
      <c r="O1592" s="86" t="str">
        <f>E1592</f>
        <v xml:space="preserve">  </v>
      </c>
      <c r="P1592" s="92"/>
    </row>
    <row r="1593" spans="2:16" ht="15.75" hidden="1" x14ac:dyDescent="0.25">
      <c r="B1593" s="75"/>
      <c r="C1593" s="82"/>
      <c r="D1593" s="76" t="s">
        <v>31</v>
      </c>
      <c r="E1593" s="89"/>
      <c r="F1593" s="89" t="str">
        <f>E1592</f>
        <v xml:space="preserve">  </v>
      </c>
      <c r="G1593" s="76"/>
      <c r="H1593" s="134"/>
      <c r="I1593" s="134"/>
      <c r="J1593" s="134"/>
      <c r="K1593" s="134"/>
      <c r="L1593" s="76"/>
      <c r="M1593" s="82"/>
      <c r="N1593" s="76" t="s">
        <v>31</v>
      </c>
      <c r="O1593" s="89"/>
      <c r="P1593" s="90" t="str">
        <f>O1592</f>
        <v xml:space="preserve">  </v>
      </c>
    </row>
    <row r="1594" spans="2:16" ht="15.75" hidden="1" x14ac:dyDescent="0.25">
      <c r="B1594" s="60" t="str">
        <f>IFERROR(IF(EOMONTH(B1592,1)&gt;Questionnaire!$I$9,"  ",EOMONTH(B1592,1)),"  ")</f>
        <v xml:space="preserve">  </v>
      </c>
      <c r="C1594" s="61" t="s">
        <v>32</v>
      </c>
      <c r="D1594" s="61"/>
      <c r="E1594" s="84">
        <f>IFERROR(-VLOOKUP(B1594,Calculations!$G$10:$N$448,8,FALSE),0)</f>
        <v>0</v>
      </c>
      <c r="F1594" s="84"/>
      <c r="G1594" s="61"/>
      <c r="H1594" s="61" t="s">
        <v>102</v>
      </c>
      <c r="I1594" s="61"/>
      <c r="J1594" s="84">
        <f>K1596</f>
        <v>0</v>
      </c>
      <c r="K1594" s="84"/>
      <c r="L1594" s="61"/>
      <c r="M1594" s="61" t="s">
        <v>102</v>
      </c>
      <c r="N1594" s="68"/>
      <c r="O1594" s="84">
        <f>J1594</f>
        <v>0</v>
      </c>
      <c r="P1594" s="91"/>
    </row>
    <row r="1595" spans="2:16" ht="15.75" hidden="1" x14ac:dyDescent="0.25">
      <c r="B1595" s="74"/>
      <c r="C1595" s="14" t="s">
        <v>33</v>
      </c>
      <c r="E1595" s="86" t="str">
        <f>IFERROR(VLOOKUP(B1594,Calculations!$G$10:$M$448,7,FALSE),0)</f>
        <v xml:space="preserve">  </v>
      </c>
      <c r="F1595" s="86"/>
      <c r="H1595" s="14" t="s">
        <v>35</v>
      </c>
      <c r="J1595" s="86" t="str">
        <f>K1597</f>
        <v xml:space="preserve">  </v>
      </c>
      <c r="K1595" s="86"/>
      <c r="M1595" s="14" t="s">
        <v>94</v>
      </c>
      <c r="N1595" s="73"/>
      <c r="O1595" s="86" t="str">
        <f>J1595</f>
        <v xml:space="preserve">  </v>
      </c>
      <c r="P1595" s="92"/>
    </row>
    <row r="1596" spans="2:16" ht="15.75" hidden="1" x14ac:dyDescent="0.25">
      <c r="B1596" s="74"/>
      <c r="C1596" s="73"/>
      <c r="D1596" s="14" t="s">
        <v>31</v>
      </c>
      <c r="E1596" s="86"/>
      <c r="F1596" s="86">
        <f>IFERROR(E1594+E1595,0)</f>
        <v>0</v>
      </c>
      <c r="H1596" s="73"/>
      <c r="I1596" s="14" t="s">
        <v>32</v>
      </c>
      <c r="J1596" s="86"/>
      <c r="K1596" s="86">
        <f>E1594</f>
        <v>0</v>
      </c>
      <c r="M1596" s="72"/>
      <c r="N1596" s="14" t="s">
        <v>31</v>
      </c>
      <c r="O1596" s="86"/>
      <c r="P1596" s="92">
        <f>F1596</f>
        <v>0</v>
      </c>
    </row>
    <row r="1597" spans="2:16" ht="15.75" hidden="1" x14ac:dyDescent="0.25">
      <c r="B1597" s="74"/>
      <c r="C1597" s="73"/>
      <c r="E1597" s="86"/>
      <c r="F1597" s="86"/>
      <c r="H1597" s="73"/>
      <c r="I1597" s="14" t="s">
        <v>33</v>
      </c>
      <c r="J1597" s="86"/>
      <c r="K1597" s="86" t="str">
        <f>E1595</f>
        <v xml:space="preserve">  </v>
      </c>
      <c r="M1597" s="72"/>
      <c r="N1597" s="73"/>
      <c r="O1597" s="86"/>
      <c r="P1597" s="92"/>
    </row>
    <row r="1598" spans="2:16" ht="15.75" hidden="1" x14ac:dyDescent="0.25">
      <c r="B1598" s="74"/>
      <c r="C1598" s="73"/>
      <c r="E1598" s="86"/>
      <c r="F1598" s="86"/>
      <c r="H1598" s="73"/>
      <c r="J1598" s="86"/>
      <c r="K1598" s="86"/>
      <c r="M1598" s="72"/>
      <c r="N1598" s="73"/>
      <c r="O1598" s="86"/>
      <c r="P1598" s="92"/>
    </row>
    <row r="1599" spans="2:16" ht="15.75" hidden="1" x14ac:dyDescent="0.25">
      <c r="B1599" s="70" t="str">
        <f>B1594</f>
        <v xml:space="preserve">  </v>
      </c>
      <c r="C1599" s="133" t="s">
        <v>34</v>
      </c>
      <c r="D1599" s="133"/>
      <c r="E1599" s="133"/>
      <c r="F1599" s="133"/>
      <c r="H1599" s="14" t="s">
        <v>103</v>
      </c>
      <c r="J1599" s="86" t="str">
        <f>IFERROR(VLOOKUP(B1599,Calculations!$Z$10:$AB$448,3,FALSE),0)</f>
        <v xml:space="preserve">  </v>
      </c>
      <c r="K1599" s="86"/>
      <c r="M1599" s="14" t="s">
        <v>104</v>
      </c>
      <c r="O1599" s="86" t="str">
        <f>J1599</f>
        <v xml:space="preserve">  </v>
      </c>
      <c r="P1599" s="92"/>
    </row>
    <row r="1600" spans="2:16" ht="15.75" hidden="1" x14ac:dyDescent="0.25">
      <c r="B1600" s="74"/>
      <c r="C1600" s="133"/>
      <c r="D1600" s="133"/>
      <c r="E1600" s="133"/>
      <c r="F1600" s="133"/>
      <c r="H1600" s="77"/>
      <c r="I1600" s="14" t="s">
        <v>91</v>
      </c>
      <c r="J1600" s="86"/>
      <c r="K1600" s="86" t="str">
        <f>J1599</f>
        <v xml:space="preserve">  </v>
      </c>
      <c r="M1600" s="77"/>
      <c r="N1600" s="14" t="s">
        <v>91</v>
      </c>
      <c r="O1600" s="86"/>
      <c r="P1600" s="92" t="str">
        <f>O1599</f>
        <v xml:space="preserve">  </v>
      </c>
    </row>
    <row r="1601" spans="2:16" ht="15.75" hidden="1" x14ac:dyDescent="0.25">
      <c r="B1601" s="74"/>
      <c r="C1601" s="133"/>
      <c r="D1601" s="133"/>
      <c r="E1601" s="133"/>
      <c r="F1601" s="133"/>
      <c r="H1601" s="77"/>
      <c r="J1601" s="86"/>
      <c r="K1601" s="86"/>
      <c r="M1601" s="77"/>
      <c r="O1601" s="86"/>
      <c r="P1601" s="92"/>
    </row>
    <row r="1602" spans="2:16" ht="15.75" hidden="1" x14ac:dyDescent="0.25">
      <c r="B1602" s="74"/>
      <c r="C1602" s="81"/>
      <c r="D1602" s="81"/>
      <c r="E1602" s="81"/>
      <c r="F1602" s="81"/>
      <c r="H1602" s="77"/>
      <c r="J1602" s="86"/>
      <c r="K1602" s="86"/>
      <c r="M1602" s="77"/>
      <c r="O1602" s="86"/>
      <c r="P1602" s="92"/>
    </row>
    <row r="1603" spans="2:16" ht="15.75" hidden="1" x14ac:dyDescent="0.25">
      <c r="B1603" s="70" t="str">
        <f>B1599</f>
        <v xml:space="preserve">  </v>
      </c>
      <c r="C1603" s="14" t="s">
        <v>106</v>
      </c>
      <c r="E1603" s="86" t="str">
        <f>IFERROR(VLOOKUP(B1603,Calculations!$G$10:$W$448,17,FALSE),0)</f>
        <v xml:space="preserve">  </v>
      </c>
      <c r="F1603" s="86"/>
      <c r="H1603" s="133" t="s">
        <v>34</v>
      </c>
      <c r="I1603" s="133"/>
      <c r="J1603" s="133"/>
      <c r="K1603" s="133"/>
      <c r="M1603" s="14" t="s">
        <v>105</v>
      </c>
      <c r="O1603" s="86" t="str">
        <f>E1603</f>
        <v xml:space="preserve">  </v>
      </c>
      <c r="P1603" s="92"/>
    </row>
    <row r="1604" spans="2:16" ht="15.75" hidden="1" x14ac:dyDescent="0.25">
      <c r="B1604" s="75"/>
      <c r="C1604" s="82"/>
      <c r="D1604" s="76" t="s">
        <v>31</v>
      </c>
      <c r="E1604" s="89"/>
      <c r="F1604" s="89" t="str">
        <f>E1603</f>
        <v xml:space="preserve">  </v>
      </c>
      <c r="G1604" s="76"/>
      <c r="H1604" s="134"/>
      <c r="I1604" s="134"/>
      <c r="J1604" s="134"/>
      <c r="K1604" s="134"/>
      <c r="L1604" s="76"/>
      <c r="M1604" s="82"/>
      <c r="N1604" s="76" t="s">
        <v>31</v>
      </c>
      <c r="O1604" s="89"/>
      <c r="P1604" s="90" t="str">
        <f>O1603</f>
        <v xml:space="preserve">  </v>
      </c>
    </row>
    <row r="1605" spans="2:16" ht="15.75" hidden="1" x14ac:dyDescent="0.25">
      <c r="B1605" s="60" t="str">
        <f>IFERROR(IF(EOMONTH(B1603,1)&gt;Questionnaire!$I$9,"  ",EOMONTH(B1603,1)),"  ")</f>
        <v xml:space="preserve">  </v>
      </c>
      <c r="C1605" s="61" t="s">
        <v>32</v>
      </c>
      <c r="D1605" s="61"/>
      <c r="E1605" s="84">
        <f>IFERROR(-VLOOKUP(B1605,Calculations!$G$10:$N$448,8,FALSE),0)</f>
        <v>0</v>
      </c>
      <c r="F1605" s="84"/>
      <c r="G1605" s="61"/>
      <c r="H1605" s="61" t="s">
        <v>102</v>
      </c>
      <c r="I1605" s="61"/>
      <c r="J1605" s="84">
        <f>K1607</f>
        <v>0</v>
      </c>
      <c r="K1605" s="84"/>
      <c r="L1605" s="61"/>
      <c r="M1605" s="61" t="s">
        <v>102</v>
      </c>
      <c r="N1605" s="68"/>
      <c r="O1605" s="84">
        <f>J1605</f>
        <v>0</v>
      </c>
      <c r="P1605" s="91"/>
    </row>
    <row r="1606" spans="2:16" ht="15.75" hidden="1" x14ac:dyDescent="0.25">
      <c r="B1606" s="74"/>
      <c r="C1606" s="14" t="s">
        <v>33</v>
      </c>
      <c r="E1606" s="86" t="str">
        <f>IFERROR(VLOOKUP(B1605,Calculations!$G$10:$M$448,7,FALSE),0)</f>
        <v xml:space="preserve">  </v>
      </c>
      <c r="F1606" s="86"/>
      <c r="H1606" s="14" t="s">
        <v>35</v>
      </c>
      <c r="J1606" s="86" t="str">
        <f>K1608</f>
        <v xml:space="preserve">  </v>
      </c>
      <c r="K1606" s="86"/>
      <c r="M1606" s="14" t="s">
        <v>94</v>
      </c>
      <c r="N1606" s="73"/>
      <c r="O1606" s="86" t="str">
        <f>J1606</f>
        <v xml:space="preserve">  </v>
      </c>
      <c r="P1606" s="92"/>
    </row>
    <row r="1607" spans="2:16" ht="15.75" hidden="1" x14ac:dyDescent="0.25">
      <c r="B1607" s="74"/>
      <c r="C1607" s="73"/>
      <c r="D1607" s="14" t="s">
        <v>31</v>
      </c>
      <c r="E1607" s="86"/>
      <c r="F1607" s="86">
        <f>IFERROR(E1605+E1606,0)</f>
        <v>0</v>
      </c>
      <c r="H1607" s="73"/>
      <c r="I1607" s="14" t="s">
        <v>32</v>
      </c>
      <c r="J1607" s="86"/>
      <c r="K1607" s="86">
        <f>E1605</f>
        <v>0</v>
      </c>
      <c r="M1607" s="72"/>
      <c r="N1607" s="14" t="s">
        <v>31</v>
      </c>
      <c r="O1607" s="86"/>
      <c r="P1607" s="92">
        <f>F1607</f>
        <v>0</v>
      </c>
    </row>
    <row r="1608" spans="2:16" ht="15.75" hidden="1" x14ac:dyDescent="0.25">
      <c r="B1608" s="74"/>
      <c r="C1608" s="73"/>
      <c r="E1608" s="86"/>
      <c r="F1608" s="86"/>
      <c r="H1608" s="73"/>
      <c r="I1608" s="14" t="s">
        <v>33</v>
      </c>
      <c r="J1608" s="86"/>
      <c r="K1608" s="86" t="str">
        <f>E1606</f>
        <v xml:space="preserve">  </v>
      </c>
      <c r="M1608" s="72"/>
      <c r="N1608" s="73"/>
      <c r="O1608" s="86"/>
      <c r="P1608" s="92"/>
    </row>
    <row r="1609" spans="2:16" ht="15.75" hidden="1" x14ac:dyDescent="0.25">
      <c r="B1609" s="74"/>
      <c r="C1609" s="73"/>
      <c r="E1609" s="86"/>
      <c r="F1609" s="86"/>
      <c r="H1609" s="73"/>
      <c r="J1609" s="86"/>
      <c r="K1609" s="86"/>
      <c r="M1609" s="72"/>
      <c r="N1609" s="73"/>
      <c r="O1609" s="86"/>
      <c r="P1609" s="92"/>
    </row>
    <row r="1610" spans="2:16" ht="15.75" hidden="1" x14ac:dyDescent="0.25">
      <c r="B1610" s="70" t="str">
        <f>B1605</f>
        <v xml:space="preserve">  </v>
      </c>
      <c r="C1610" s="133" t="s">
        <v>34</v>
      </c>
      <c r="D1610" s="133"/>
      <c r="E1610" s="133"/>
      <c r="F1610" s="133"/>
      <c r="H1610" s="14" t="s">
        <v>103</v>
      </c>
      <c r="J1610" s="86" t="str">
        <f>IFERROR(VLOOKUP(B1610,Calculations!$Z$10:$AB$448,3,FALSE),0)</f>
        <v xml:space="preserve">  </v>
      </c>
      <c r="K1610" s="86"/>
      <c r="M1610" s="14" t="s">
        <v>104</v>
      </c>
      <c r="O1610" s="86" t="str">
        <f>J1610</f>
        <v xml:space="preserve">  </v>
      </c>
      <c r="P1610" s="92"/>
    </row>
    <row r="1611" spans="2:16" ht="15.75" hidden="1" x14ac:dyDescent="0.25">
      <c r="B1611" s="74"/>
      <c r="C1611" s="133"/>
      <c r="D1611" s="133"/>
      <c r="E1611" s="133"/>
      <c r="F1611" s="133"/>
      <c r="H1611" s="77"/>
      <c r="I1611" s="14" t="s">
        <v>91</v>
      </c>
      <c r="J1611" s="86"/>
      <c r="K1611" s="86" t="str">
        <f>J1610</f>
        <v xml:space="preserve">  </v>
      </c>
      <c r="M1611" s="77"/>
      <c r="N1611" s="14" t="s">
        <v>91</v>
      </c>
      <c r="O1611" s="86"/>
      <c r="P1611" s="92" t="str">
        <f>O1610</f>
        <v xml:space="preserve">  </v>
      </c>
    </row>
    <row r="1612" spans="2:16" ht="15.75" hidden="1" x14ac:dyDescent="0.25">
      <c r="B1612" s="74"/>
      <c r="C1612" s="133"/>
      <c r="D1612" s="133"/>
      <c r="E1612" s="133"/>
      <c r="F1612" s="133"/>
      <c r="H1612" s="77"/>
      <c r="J1612" s="86"/>
      <c r="K1612" s="86"/>
      <c r="M1612" s="77"/>
      <c r="O1612" s="86"/>
      <c r="P1612" s="92"/>
    </row>
    <row r="1613" spans="2:16" ht="15.75" hidden="1" x14ac:dyDescent="0.25">
      <c r="B1613" s="74"/>
      <c r="C1613" s="81"/>
      <c r="D1613" s="81"/>
      <c r="E1613" s="81"/>
      <c r="F1613" s="81"/>
      <c r="H1613" s="77"/>
      <c r="J1613" s="86"/>
      <c r="K1613" s="86"/>
      <c r="M1613" s="77"/>
      <c r="O1613" s="86"/>
      <c r="P1613" s="92"/>
    </row>
    <row r="1614" spans="2:16" ht="15.75" hidden="1" x14ac:dyDescent="0.25">
      <c r="B1614" s="70" t="str">
        <f>B1610</f>
        <v xml:space="preserve">  </v>
      </c>
      <c r="C1614" s="14" t="s">
        <v>106</v>
      </c>
      <c r="E1614" s="86" t="str">
        <f>IFERROR(VLOOKUP(B1614,Calculations!$G$10:$W$448,17,FALSE),0)</f>
        <v xml:space="preserve">  </v>
      </c>
      <c r="F1614" s="86"/>
      <c r="H1614" s="133" t="s">
        <v>34</v>
      </c>
      <c r="I1614" s="133"/>
      <c r="J1614" s="133"/>
      <c r="K1614" s="133"/>
      <c r="M1614" s="14" t="s">
        <v>105</v>
      </c>
      <c r="O1614" s="86" t="str">
        <f>E1614</f>
        <v xml:space="preserve">  </v>
      </c>
      <c r="P1614" s="92"/>
    </row>
    <row r="1615" spans="2:16" ht="15.75" hidden="1" x14ac:dyDescent="0.25">
      <c r="B1615" s="75"/>
      <c r="C1615" s="82"/>
      <c r="D1615" s="76" t="s">
        <v>31</v>
      </c>
      <c r="E1615" s="89"/>
      <c r="F1615" s="89" t="str">
        <f>E1614</f>
        <v xml:space="preserve">  </v>
      </c>
      <c r="G1615" s="76"/>
      <c r="H1615" s="134"/>
      <c r="I1615" s="134"/>
      <c r="J1615" s="134"/>
      <c r="K1615" s="134"/>
      <c r="L1615" s="76"/>
      <c r="M1615" s="82"/>
      <c r="N1615" s="76" t="s">
        <v>31</v>
      </c>
      <c r="O1615" s="89"/>
      <c r="P1615" s="90" t="str">
        <f>O1614</f>
        <v xml:space="preserve">  </v>
      </c>
    </row>
    <row r="1616" spans="2:16" ht="15.75" hidden="1" x14ac:dyDescent="0.25">
      <c r="B1616" s="60" t="str">
        <f>IFERROR(IF(EOMONTH(B1614,1)&gt;Questionnaire!$I$9,"  ",EOMONTH(B1614,1)),"  ")</f>
        <v xml:space="preserve">  </v>
      </c>
      <c r="C1616" s="61" t="s">
        <v>32</v>
      </c>
      <c r="D1616" s="61"/>
      <c r="E1616" s="84">
        <f>IFERROR(-VLOOKUP(B1616,Calculations!$G$10:$N$448,8,FALSE),0)</f>
        <v>0</v>
      </c>
      <c r="F1616" s="84"/>
      <c r="G1616" s="61"/>
      <c r="H1616" s="61" t="s">
        <v>102</v>
      </c>
      <c r="I1616" s="61"/>
      <c r="J1616" s="84">
        <f>K1618</f>
        <v>0</v>
      </c>
      <c r="K1616" s="84"/>
      <c r="L1616" s="61"/>
      <c r="M1616" s="61" t="s">
        <v>102</v>
      </c>
      <c r="N1616" s="68"/>
      <c r="O1616" s="84">
        <f>J1616</f>
        <v>0</v>
      </c>
      <c r="P1616" s="91"/>
    </row>
    <row r="1617" spans="2:16" ht="15.75" hidden="1" x14ac:dyDescent="0.25">
      <c r="B1617" s="74"/>
      <c r="C1617" s="14" t="s">
        <v>33</v>
      </c>
      <c r="E1617" s="86" t="str">
        <f>IFERROR(VLOOKUP(B1616,Calculations!$G$10:$M$448,7,FALSE),0)</f>
        <v xml:space="preserve">  </v>
      </c>
      <c r="F1617" s="86"/>
      <c r="H1617" s="14" t="s">
        <v>35</v>
      </c>
      <c r="J1617" s="86" t="str">
        <f>K1619</f>
        <v xml:space="preserve">  </v>
      </c>
      <c r="K1617" s="86"/>
      <c r="M1617" s="14" t="s">
        <v>94</v>
      </c>
      <c r="N1617" s="73"/>
      <c r="O1617" s="86" t="str">
        <f>J1617</f>
        <v xml:space="preserve">  </v>
      </c>
      <c r="P1617" s="92"/>
    </row>
    <row r="1618" spans="2:16" ht="15.75" hidden="1" x14ac:dyDescent="0.25">
      <c r="B1618" s="74"/>
      <c r="C1618" s="73"/>
      <c r="D1618" s="14" t="s">
        <v>31</v>
      </c>
      <c r="E1618" s="86"/>
      <c r="F1618" s="86">
        <f>IFERROR(E1616+E1617,0)</f>
        <v>0</v>
      </c>
      <c r="H1618" s="73"/>
      <c r="I1618" s="14" t="s">
        <v>32</v>
      </c>
      <c r="J1618" s="86"/>
      <c r="K1618" s="86">
        <f>E1616</f>
        <v>0</v>
      </c>
      <c r="M1618" s="72"/>
      <c r="N1618" s="14" t="s">
        <v>31</v>
      </c>
      <c r="O1618" s="86"/>
      <c r="P1618" s="92">
        <f>F1618</f>
        <v>0</v>
      </c>
    </row>
    <row r="1619" spans="2:16" ht="15.75" hidden="1" x14ac:dyDescent="0.25">
      <c r="B1619" s="74"/>
      <c r="C1619" s="73"/>
      <c r="E1619" s="86"/>
      <c r="F1619" s="86"/>
      <c r="H1619" s="73"/>
      <c r="I1619" s="14" t="s">
        <v>33</v>
      </c>
      <c r="J1619" s="86"/>
      <c r="K1619" s="86" t="str">
        <f>E1617</f>
        <v xml:space="preserve">  </v>
      </c>
      <c r="M1619" s="72"/>
      <c r="N1619" s="73"/>
      <c r="O1619" s="86"/>
      <c r="P1619" s="92"/>
    </row>
    <row r="1620" spans="2:16" ht="15.75" hidden="1" x14ac:dyDescent="0.25">
      <c r="B1620" s="74"/>
      <c r="C1620" s="73"/>
      <c r="E1620" s="86"/>
      <c r="F1620" s="86"/>
      <c r="H1620" s="73"/>
      <c r="J1620" s="86"/>
      <c r="K1620" s="86"/>
      <c r="M1620" s="72"/>
      <c r="N1620" s="73"/>
      <c r="O1620" s="86"/>
      <c r="P1620" s="92"/>
    </row>
    <row r="1621" spans="2:16" ht="15.75" hidden="1" x14ac:dyDescent="0.25">
      <c r="B1621" s="70" t="str">
        <f>B1616</f>
        <v xml:space="preserve">  </v>
      </c>
      <c r="C1621" s="133" t="s">
        <v>34</v>
      </c>
      <c r="D1621" s="133"/>
      <c r="E1621" s="133"/>
      <c r="F1621" s="133"/>
      <c r="H1621" s="14" t="s">
        <v>103</v>
      </c>
      <c r="J1621" s="86" t="str">
        <f>IFERROR(VLOOKUP(B1621,Calculations!$Z$10:$AB$448,3,FALSE),0)</f>
        <v xml:space="preserve">  </v>
      </c>
      <c r="K1621" s="86"/>
      <c r="M1621" s="14" t="s">
        <v>104</v>
      </c>
      <c r="O1621" s="86" t="str">
        <f>J1621</f>
        <v xml:space="preserve">  </v>
      </c>
      <c r="P1621" s="92"/>
    </row>
    <row r="1622" spans="2:16" ht="15.75" hidden="1" x14ac:dyDescent="0.25">
      <c r="B1622" s="74"/>
      <c r="C1622" s="133"/>
      <c r="D1622" s="133"/>
      <c r="E1622" s="133"/>
      <c r="F1622" s="133"/>
      <c r="H1622" s="77"/>
      <c r="I1622" s="14" t="s">
        <v>91</v>
      </c>
      <c r="J1622" s="86"/>
      <c r="K1622" s="86" t="str">
        <f>J1621</f>
        <v xml:space="preserve">  </v>
      </c>
      <c r="M1622" s="77"/>
      <c r="N1622" s="14" t="s">
        <v>91</v>
      </c>
      <c r="O1622" s="86"/>
      <c r="P1622" s="92" t="str">
        <f>O1621</f>
        <v xml:space="preserve">  </v>
      </c>
    </row>
    <row r="1623" spans="2:16" ht="15.75" hidden="1" x14ac:dyDescent="0.25">
      <c r="B1623" s="74"/>
      <c r="C1623" s="133"/>
      <c r="D1623" s="133"/>
      <c r="E1623" s="133"/>
      <c r="F1623" s="133"/>
      <c r="H1623" s="77"/>
      <c r="J1623" s="86"/>
      <c r="K1623" s="86"/>
      <c r="M1623" s="77"/>
      <c r="O1623" s="86"/>
      <c r="P1623" s="92"/>
    </row>
    <row r="1624" spans="2:16" ht="15.75" hidden="1" x14ac:dyDescent="0.25">
      <c r="B1624" s="74"/>
      <c r="C1624" s="81"/>
      <c r="D1624" s="81"/>
      <c r="E1624" s="81"/>
      <c r="F1624" s="81"/>
      <c r="H1624" s="77"/>
      <c r="J1624" s="86"/>
      <c r="K1624" s="86"/>
      <c r="M1624" s="77"/>
      <c r="O1624" s="86"/>
      <c r="P1624" s="92"/>
    </row>
    <row r="1625" spans="2:16" ht="15.75" hidden="1" x14ac:dyDescent="0.25">
      <c r="B1625" s="70" t="str">
        <f>B1621</f>
        <v xml:space="preserve">  </v>
      </c>
      <c r="C1625" s="14" t="s">
        <v>106</v>
      </c>
      <c r="E1625" s="86" t="str">
        <f>IFERROR(VLOOKUP(B1625,Calculations!$G$10:$W$448,17,FALSE),0)</f>
        <v xml:space="preserve">  </v>
      </c>
      <c r="F1625" s="86"/>
      <c r="H1625" s="133" t="s">
        <v>34</v>
      </c>
      <c r="I1625" s="133"/>
      <c r="J1625" s="133"/>
      <c r="K1625" s="133"/>
      <c r="M1625" s="14" t="s">
        <v>105</v>
      </c>
      <c r="O1625" s="86" t="str">
        <f>E1625</f>
        <v xml:space="preserve">  </v>
      </c>
      <c r="P1625" s="92"/>
    </row>
    <row r="1626" spans="2:16" ht="15.75" hidden="1" x14ac:dyDescent="0.25">
      <c r="B1626" s="75"/>
      <c r="C1626" s="82"/>
      <c r="D1626" s="76" t="s">
        <v>31</v>
      </c>
      <c r="E1626" s="89"/>
      <c r="F1626" s="89" t="str">
        <f>E1625</f>
        <v xml:space="preserve">  </v>
      </c>
      <c r="G1626" s="76"/>
      <c r="H1626" s="134"/>
      <c r="I1626" s="134"/>
      <c r="J1626" s="134"/>
      <c r="K1626" s="134"/>
      <c r="L1626" s="76"/>
      <c r="M1626" s="82"/>
      <c r="N1626" s="76" t="s">
        <v>31</v>
      </c>
      <c r="O1626" s="89"/>
      <c r="P1626" s="90" t="str">
        <f>O1625</f>
        <v xml:space="preserve">  </v>
      </c>
    </row>
    <row r="1627" spans="2:16" ht="15.75" hidden="1" x14ac:dyDescent="0.25">
      <c r="B1627" s="60" t="str">
        <f>IFERROR(IF(EOMONTH(B1625,1)&gt;Questionnaire!$I$9,"  ",EOMONTH(B1625,1)),"  ")</f>
        <v xml:space="preserve">  </v>
      </c>
      <c r="C1627" s="61" t="s">
        <v>32</v>
      </c>
      <c r="D1627" s="61"/>
      <c r="E1627" s="84">
        <f>IFERROR(-VLOOKUP(B1627,Calculations!$G$10:$N$448,8,FALSE),0)</f>
        <v>0</v>
      </c>
      <c r="F1627" s="84"/>
      <c r="G1627" s="61"/>
      <c r="H1627" s="61" t="s">
        <v>102</v>
      </c>
      <c r="I1627" s="61"/>
      <c r="J1627" s="84">
        <f>K1629</f>
        <v>0</v>
      </c>
      <c r="K1627" s="84"/>
      <c r="L1627" s="61"/>
      <c r="M1627" s="61" t="s">
        <v>102</v>
      </c>
      <c r="N1627" s="68"/>
      <c r="O1627" s="84">
        <f>J1627</f>
        <v>0</v>
      </c>
      <c r="P1627" s="91"/>
    </row>
    <row r="1628" spans="2:16" ht="15.75" hidden="1" x14ac:dyDescent="0.25">
      <c r="B1628" s="74"/>
      <c r="C1628" s="14" t="s">
        <v>33</v>
      </c>
      <c r="E1628" s="86" t="str">
        <f>IFERROR(VLOOKUP(B1627,Calculations!$G$10:$M$448,7,FALSE),0)</f>
        <v xml:space="preserve">  </v>
      </c>
      <c r="F1628" s="86"/>
      <c r="H1628" s="14" t="s">
        <v>35</v>
      </c>
      <c r="J1628" s="86" t="str">
        <f>K1630</f>
        <v xml:space="preserve">  </v>
      </c>
      <c r="K1628" s="86"/>
      <c r="M1628" s="14" t="s">
        <v>94</v>
      </c>
      <c r="N1628" s="73"/>
      <c r="O1628" s="86" t="str">
        <f>J1628</f>
        <v xml:space="preserve">  </v>
      </c>
      <c r="P1628" s="92"/>
    </row>
    <row r="1629" spans="2:16" ht="15.75" hidden="1" x14ac:dyDescent="0.25">
      <c r="B1629" s="74"/>
      <c r="C1629" s="73"/>
      <c r="D1629" s="14" t="s">
        <v>31</v>
      </c>
      <c r="E1629" s="86"/>
      <c r="F1629" s="86">
        <f>IFERROR(E1627+E1628,0)</f>
        <v>0</v>
      </c>
      <c r="H1629" s="73"/>
      <c r="I1629" s="14" t="s">
        <v>32</v>
      </c>
      <c r="J1629" s="86"/>
      <c r="K1629" s="86">
        <f>E1627</f>
        <v>0</v>
      </c>
      <c r="M1629" s="72"/>
      <c r="N1629" s="14" t="s">
        <v>31</v>
      </c>
      <c r="O1629" s="86"/>
      <c r="P1629" s="92">
        <f>F1629</f>
        <v>0</v>
      </c>
    </row>
    <row r="1630" spans="2:16" ht="15.75" hidden="1" x14ac:dyDescent="0.25">
      <c r="B1630" s="74"/>
      <c r="C1630" s="73"/>
      <c r="E1630" s="86"/>
      <c r="F1630" s="86"/>
      <c r="H1630" s="73"/>
      <c r="I1630" s="14" t="s">
        <v>33</v>
      </c>
      <c r="J1630" s="86"/>
      <c r="K1630" s="86" t="str">
        <f>E1628</f>
        <v xml:space="preserve">  </v>
      </c>
      <c r="M1630" s="72"/>
      <c r="N1630" s="73"/>
      <c r="O1630" s="86"/>
      <c r="P1630" s="92"/>
    </row>
    <row r="1631" spans="2:16" ht="15.75" hidden="1" x14ac:dyDescent="0.25">
      <c r="B1631" s="74"/>
      <c r="C1631" s="73"/>
      <c r="E1631" s="86"/>
      <c r="F1631" s="86"/>
      <c r="H1631" s="73"/>
      <c r="J1631" s="86"/>
      <c r="K1631" s="86"/>
      <c r="M1631" s="72"/>
      <c r="N1631" s="73"/>
      <c r="O1631" s="86"/>
      <c r="P1631" s="92"/>
    </row>
    <row r="1632" spans="2:16" ht="15.75" hidden="1" x14ac:dyDescent="0.25">
      <c r="B1632" s="70" t="str">
        <f>B1627</f>
        <v xml:space="preserve">  </v>
      </c>
      <c r="C1632" s="133" t="s">
        <v>34</v>
      </c>
      <c r="D1632" s="133"/>
      <c r="E1632" s="133"/>
      <c r="F1632" s="133"/>
      <c r="H1632" s="14" t="s">
        <v>103</v>
      </c>
      <c r="J1632" s="86" t="str">
        <f>IFERROR(VLOOKUP(B1632,Calculations!$Z$10:$AB$448,3,FALSE),0)</f>
        <v xml:space="preserve">  </v>
      </c>
      <c r="K1632" s="86"/>
      <c r="M1632" s="14" t="s">
        <v>104</v>
      </c>
      <c r="O1632" s="86" t="str">
        <f>J1632</f>
        <v xml:space="preserve">  </v>
      </c>
      <c r="P1632" s="92"/>
    </row>
    <row r="1633" spans="2:16" ht="15.75" hidden="1" x14ac:dyDescent="0.25">
      <c r="B1633" s="74"/>
      <c r="C1633" s="133"/>
      <c r="D1633" s="133"/>
      <c r="E1633" s="133"/>
      <c r="F1633" s="133"/>
      <c r="H1633" s="77"/>
      <c r="I1633" s="14" t="s">
        <v>91</v>
      </c>
      <c r="J1633" s="86"/>
      <c r="K1633" s="86" t="str">
        <f>J1632</f>
        <v xml:space="preserve">  </v>
      </c>
      <c r="M1633" s="77"/>
      <c r="N1633" s="14" t="s">
        <v>91</v>
      </c>
      <c r="O1633" s="86"/>
      <c r="P1633" s="92" t="str">
        <f>O1632</f>
        <v xml:space="preserve">  </v>
      </c>
    </row>
    <row r="1634" spans="2:16" ht="15.75" hidden="1" x14ac:dyDescent="0.25">
      <c r="B1634" s="74"/>
      <c r="C1634" s="133"/>
      <c r="D1634" s="133"/>
      <c r="E1634" s="133"/>
      <c r="F1634" s="133"/>
      <c r="H1634" s="77"/>
      <c r="J1634" s="86"/>
      <c r="K1634" s="86"/>
      <c r="M1634" s="77"/>
      <c r="O1634" s="86"/>
      <c r="P1634" s="92"/>
    </row>
    <row r="1635" spans="2:16" ht="15.75" hidden="1" x14ac:dyDescent="0.25">
      <c r="B1635" s="74"/>
      <c r="C1635" s="81"/>
      <c r="D1635" s="81"/>
      <c r="E1635" s="81"/>
      <c r="F1635" s="81"/>
      <c r="H1635" s="77"/>
      <c r="J1635" s="86"/>
      <c r="K1635" s="86"/>
      <c r="M1635" s="77"/>
      <c r="O1635" s="86"/>
      <c r="P1635" s="92"/>
    </row>
    <row r="1636" spans="2:16" ht="15.75" hidden="1" x14ac:dyDescent="0.25">
      <c r="B1636" s="70" t="str">
        <f>B1632</f>
        <v xml:space="preserve">  </v>
      </c>
      <c r="C1636" s="14" t="s">
        <v>106</v>
      </c>
      <c r="E1636" s="86" t="str">
        <f>IFERROR(VLOOKUP(B1636,Calculations!$G$10:$W$448,17,FALSE),0)</f>
        <v xml:space="preserve">  </v>
      </c>
      <c r="F1636" s="86"/>
      <c r="H1636" s="133" t="s">
        <v>34</v>
      </c>
      <c r="I1636" s="133"/>
      <c r="J1636" s="133"/>
      <c r="K1636" s="133"/>
      <c r="M1636" s="14" t="s">
        <v>105</v>
      </c>
      <c r="O1636" s="86" t="str">
        <f>E1636</f>
        <v xml:space="preserve">  </v>
      </c>
      <c r="P1636" s="92"/>
    </row>
    <row r="1637" spans="2:16" ht="15.75" hidden="1" x14ac:dyDescent="0.25">
      <c r="B1637" s="75"/>
      <c r="C1637" s="82"/>
      <c r="D1637" s="76" t="s">
        <v>31</v>
      </c>
      <c r="E1637" s="89"/>
      <c r="F1637" s="89" t="str">
        <f>E1636</f>
        <v xml:space="preserve">  </v>
      </c>
      <c r="G1637" s="76"/>
      <c r="H1637" s="134"/>
      <c r="I1637" s="134"/>
      <c r="J1637" s="134"/>
      <c r="K1637" s="134"/>
      <c r="L1637" s="76"/>
      <c r="M1637" s="82"/>
      <c r="N1637" s="76" t="s">
        <v>31</v>
      </c>
      <c r="O1637" s="89"/>
      <c r="P1637" s="90" t="str">
        <f>O1636</f>
        <v xml:space="preserve">  </v>
      </c>
    </row>
    <row r="1638" spans="2:16" ht="15.75" hidden="1" x14ac:dyDescent="0.25">
      <c r="B1638" s="60" t="str">
        <f>IFERROR(IF(EOMONTH(B1636,1)&gt;Questionnaire!$I$9,"  ",EOMONTH(B1636,1)),"  ")</f>
        <v xml:space="preserve">  </v>
      </c>
      <c r="C1638" s="61" t="s">
        <v>32</v>
      </c>
      <c r="D1638" s="61"/>
      <c r="E1638" s="84">
        <f>IFERROR(-VLOOKUP(B1638,Calculations!$G$10:$N$448,8,FALSE),0)</f>
        <v>0</v>
      </c>
      <c r="F1638" s="84"/>
      <c r="G1638" s="61"/>
      <c r="H1638" s="61" t="s">
        <v>102</v>
      </c>
      <c r="I1638" s="61"/>
      <c r="J1638" s="84">
        <f>K1640</f>
        <v>0</v>
      </c>
      <c r="K1638" s="84"/>
      <c r="L1638" s="61"/>
      <c r="M1638" s="61" t="s">
        <v>102</v>
      </c>
      <c r="N1638" s="68"/>
      <c r="O1638" s="84">
        <f>J1638</f>
        <v>0</v>
      </c>
      <c r="P1638" s="91"/>
    </row>
    <row r="1639" spans="2:16" ht="15.75" hidden="1" x14ac:dyDescent="0.25">
      <c r="B1639" s="74"/>
      <c r="C1639" s="14" t="s">
        <v>33</v>
      </c>
      <c r="E1639" s="86" t="str">
        <f>IFERROR(VLOOKUP(B1638,Calculations!$G$10:$M$448,7,FALSE),0)</f>
        <v xml:space="preserve">  </v>
      </c>
      <c r="F1639" s="86"/>
      <c r="H1639" s="14" t="s">
        <v>35</v>
      </c>
      <c r="J1639" s="86" t="str">
        <f>K1641</f>
        <v xml:space="preserve">  </v>
      </c>
      <c r="K1639" s="86"/>
      <c r="M1639" s="14" t="s">
        <v>94</v>
      </c>
      <c r="N1639" s="73"/>
      <c r="O1639" s="86" t="str">
        <f>J1639</f>
        <v xml:space="preserve">  </v>
      </c>
      <c r="P1639" s="92"/>
    </row>
    <row r="1640" spans="2:16" ht="15.75" hidden="1" x14ac:dyDescent="0.25">
      <c r="B1640" s="74"/>
      <c r="C1640" s="73"/>
      <c r="D1640" s="14" t="s">
        <v>31</v>
      </c>
      <c r="E1640" s="86"/>
      <c r="F1640" s="86">
        <f>IFERROR(E1638+E1639,0)</f>
        <v>0</v>
      </c>
      <c r="H1640" s="73"/>
      <c r="I1640" s="14" t="s">
        <v>32</v>
      </c>
      <c r="J1640" s="86"/>
      <c r="K1640" s="86">
        <f>E1638</f>
        <v>0</v>
      </c>
      <c r="M1640" s="72"/>
      <c r="N1640" s="14" t="s">
        <v>31</v>
      </c>
      <c r="O1640" s="86"/>
      <c r="P1640" s="92">
        <f>F1640</f>
        <v>0</v>
      </c>
    </row>
    <row r="1641" spans="2:16" ht="15.75" hidden="1" x14ac:dyDescent="0.25">
      <c r="B1641" s="74"/>
      <c r="C1641" s="73"/>
      <c r="E1641" s="86"/>
      <c r="F1641" s="86"/>
      <c r="H1641" s="73"/>
      <c r="I1641" s="14" t="s">
        <v>33</v>
      </c>
      <c r="J1641" s="86"/>
      <c r="K1641" s="86" t="str">
        <f>E1639</f>
        <v xml:space="preserve">  </v>
      </c>
      <c r="M1641" s="72"/>
      <c r="N1641" s="73"/>
      <c r="O1641" s="86"/>
      <c r="P1641" s="92"/>
    </row>
    <row r="1642" spans="2:16" ht="15.75" hidden="1" x14ac:dyDescent="0.25">
      <c r="B1642" s="74"/>
      <c r="C1642" s="73"/>
      <c r="E1642" s="86"/>
      <c r="F1642" s="86"/>
      <c r="H1642" s="73"/>
      <c r="J1642" s="86"/>
      <c r="K1642" s="86"/>
      <c r="M1642" s="72"/>
      <c r="N1642" s="73"/>
      <c r="O1642" s="86"/>
      <c r="P1642" s="92"/>
    </row>
    <row r="1643" spans="2:16" ht="15.75" hidden="1" x14ac:dyDescent="0.25">
      <c r="B1643" s="70" t="str">
        <f>B1638</f>
        <v xml:space="preserve">  </v>
      </c>
      <c r="C1643" s="133" t="s">
        <v>34</v>
      </c>
      <c r="D1643" s="133"/>
      <c r="E1643" s="133"/>
      <c r="F1643" s="133"/>
      <c r="H1643" s="14" t="s">
        <v>103</v>
      </c>
      <c r="J1643" s="86" t="str">
        <f>IFERROR(VLOOKUP(B1643,Calculations!$Z$10:$AB$448,3,FALSE),0)</f>
        <v xml:space="preserve">  </v>
      </c>
      <c r="K1643" s="86"/>
      <c r="M1643" s="14" t="s">
        <v>104</v>
      </c>
      <c r="O1643" s="86" t="str">
        <f>J1643</f>
        <v xml:space="preserve">  </v>
      </c>
      <c r="P1643" s="92"/>
    </row>
    <row r="1644" spans="2:16" ht="15.75" hidden="1" x14ac:dyDescent="0.25">
      <c r="B1644" s="74"/>
      <c r="C1644" s="133"/>
      <c r="D1644" s="133"/>
      <c r="E1644" s="133"/>
      <c r="F1644" s="133"/>
      <c r="H1644" s="77"/>
      <c r="I1644" s="14" t="s">
        <v>91</v>
      </c>
      <c r="J1644" s="86"/>
      <c r="K1644" s="86" t="str">
        <f>J1643</f>
        <v xml:space="preserve">  </v>
      </c>
      <c r="M1644" s="77"/>
      <c r="N1644" s="14" t="s">
        <v>91</v>
      </c>
      <c r="O1644" s="86"/>
      <c r="P1644" s="92" t="str">
        <f>O1643</f>
        <v xml:space="preserve">  </v>
      </c>
    </row>
    <row r="1645" spans="2:16" ht="15.75" hidden="1" x14ac:dyDescent="0.25">
      <c r="B1645" s="74"/>
      <c r="C1645" s="133"/>
      <c r="D1645" s="133"/>
      <c r="E1645" s="133"/>
      <c r="F1645" s="133"/>
      <c r="H1645" s="77"/>
      <c r="J1645" s="86"/>
      <c r="K1645" s="86"/>
      <c r="M1645" s="77"/>
      <c r="O1645" s="86"/>
      <c r="P1645" s="92"/>
    </row>
    <row r="1646" spans="2:16" ht="15.75" hidden="1" x14ac:dyDescent="0.25">
      <c r="B1646" s="74"/>
      <c r="C1646" s="81"/>
      <c r="D1646" s="81"/>
      <c r="E1646" s="81"/>
      <c r="F1646" s="81"/>
      <c r="H1646" s="77"/>
      <c r="J1646" s="86"/>
      <c r="K1646" s="86"/>
      <c r="M1646" s="77"/>
      <c r="O1646" s="86"/>
      <c r="P1646" s="92"/>
    </row>
    <row r="1647" spans="2:16" ht="15.75" hidden="1" x14ac:dyDescent="0.25">
      <c r="B1647" s="70" t="str">
        <f>B1643</f>
        <v xml:space="preserve">  </v>
      </c>
      <c r="C1647" s="14" t="s">
        <v>106</v>
      </c>
      <c r="E1647" s="86" t="str">
        <f>IFERROR(VLOOKUP(B1647,Calculations!$G$10:$W$448,17,FALSE),0)</f>
        <v xml:space="preserve">  </v>
      </c>
      <c r="F1647" s="86"/>
      <c r="H1647" s="133" t="s">
        <v>34</v>
      </c>
      <c r="I1647" s="133"/>
      <c r="J1647" s="133"/>
      <c r="K1647" s="133"/>
      <c r="M1647" s="14" t="s">
        <v>105</v>
      </c>
      <c r="O1647" s="86" t="str">
        <f>E1647</f>
        <v xml:space="preserve">  </v>
      </c>
      <c r="P1647" s="92"/>
    </row>
    <row r="1648" spans="2:16" ht="15.75" hidden="1" x14ac:dyDescent="0.25">
      <c r="B1648" s="75"/>
      <c r="C1648" s="82"/>
      <c r="D1648" s="76" t="s">
        <v>31</v>
      </c>
      <c r="E1648" s="89"/>
      <c r="F1648" s="89" t="str">
        <f>E1647</f>
        <v xml:space="preserve">  </v>
      </c>
      <c r="G1648" s="76"/>
      <c r="H1648" s="134"/>
      <c r="I1648" s="134"/>
      <c r="J1648" s="134"/>
      <c r="K1648" s="134"/>
      <c r="L1648" s="76"/>
      <c r="M1648" s="82"/>
      <c r="N1648" s="76" t="s">
        <v>31</v>
      </c>
      <c r="O1648" s="89"/>
      <c r="P1648" s="90" t="str">
        <f>O1647</f>
        <v xml:space="preserve">  </v>
      </c>
    </row>
    <row r="1649" spans="2:16" ht="15.75" hidden="1" x14ac:dyDescent="0.25">
      <c r="B1649" s="60" t="str">
        <f>IFERROR(IF(EOMONTH(B1647,1)&gt;Questionnaire!$I$9,"  ",EOMONTH(B1647,1)),"  ")</f>
        <v xml:space="preserve">  </v>
      </c>
      <c r="C1649" s="61" t="s">
        <v>32</v>
      </c>
      <c r="D1649" s="61"/>
      <c r="E1649" s="84">
        <f>IFERROR(-VLOOKUP(B1649,Calculations!$G$10:$N$448,8,FALSE),0)</f>
        <v>0</v>
      </c>
      <c r="F1649" s="84"/>
      <c r="G1649" s="61"/>
      <c r="H1649" s="61" t="s">
        <v>102</v>
      </c>
      <c r="I1649" s="61"/>
      <c r="J1649" s="84">
        <f>K1651</f>
        <v>0</v>
      </c>
      <c r="K1649" s="84"/>
      <c r="L1649" s="61"/>
      <c r="M1649" s="61" t="s">
        <v>102</v>
      </c>
      <c r="N1649" s="68"/>
      <c r="O1649" s="84">
        <f>J1649</f>
        <v>0</v>
      </c>
      <c r="P1649" s="91"/>
    </row>
    <row r="1650" spans="2:16" ht="15.75" hidden="1" x14ac:dyDescent="0.25">
      <c r="B1650" s="74"/>
      <c r="C1650" s="14" t="s">
        <v>33</v>
      </c>
      <c r="E1650" s="86" t="str">
        <f>IFERROR(VLOOKUP(B1649,Calculations!$G$10:$M$448,7,FALSE),0)</f>
        <v xml:space="preserve">  </v>
      </c>
      <c r="F1650" s="86"/>
      <c r="H1650" s="14" t="s">
        <v>35</v>
      </c>
      <c r="J1650" s="86" t="str">
        <f>K1652</f>
        <v xml:space="preserve">  </v>
      </c>
      <c r="K1650" s="86"/>
      <c r="M1650" s="14" t="s">
        <v>94</v>
      </c>
      <c r="N1650" s="73"/>
      <c r="O1650" s="86" t="str">
        <f>J1650</f>
        <v xml:space="preserve">  </v>
      </c>
      <c r="P1650" s="92"/>
    </row>
    <row r="1651" spans="2:16" ht="15.75" hidden="1" x14ac:dyDescent="0.25">
      <c r="B1651" s="74"/>
      <c r="C1651" s="73"/>
      <c r="D1651" s="14" t="s">
        <v>31</v>
      </c>
      <c r="E1651" s="86"/>
      <c r="F1651" s="86">
        <f>IFERROR(E1649+E1650,0)</f>
        <v>0</v>
      </c>
      <c r="H1651" s="73"/>
      <c r="I1651" s="14" t="s">
        <v>32</v>
      </c>
      <c r="J1651" s="86"/>
      <c r="K1651" s="86">
        <f>E1649</f>
        <v>0</v>
      </c>
      <c r="M1651" s="72"/>
      <c r="N1651" s="14" t="s">
        <v>31</v>
      </c>
      <c r="O1651" s="86"/>
      <c r="P1651" s="92">
        <f>F1651</f>
        <v>0</v>
      </c>
    </row>
    <row r="1652" spans="2:16" ht="15.75" hidden="1" x14ac:dyDescent="0.25">
      <c r="B1652" s="74"/>
      <c r="C1652" s="73"/>
      <c r="E1652" s="86"/>
      <c r="F1652" s="86"/>
      <c r="H1652" s="73"/>
      <c r="I1652" s="14" t="s">
        <v>33</v>
      </c>
      <c r="J1652" s="86"/>
      <c r="K1652" s="86" t="str">
        <f>E1650</f>
        <v xml:space="preserve">  </v>
      </c>
      <c r="M1652" s="72"/>
      <c r="N1652" s="73"/>
      <c r="O1652" s="86"/>
      <c r="P1652" s="92"/>
    </row>
    <row r="1653" spans="2:16" ht="15.75" hidden="1" x14ac:dyDescent="0.25">
      <c r="B1653" s="74"/>
      <c r="C1653" s="73"/>
      <c r="E1653" s="86"/>
      <c r="F1653" s="86"/>
      <c r="H1653" s="73"/>
      <c r="J1653" s="86"/>
      <c r="K1653" s="86"/>
      <c r="M1653" s="72"/>
      <c r="N1653" s="73"/>
      <c r="O1653" s="86"/>
      <c r="P1653" s="92"/>
    </row>
    <row r="1654" spans="2:16" ht="15.75" hidden="1" x14ac:dyDescent="0.25">
      <c r="B1654" s="70" t="str">
        <f>B1649</f>
        <v xml:space="preserve">  </v>
      </c>
      <c r="C1654" s="133" t="s">
        <v>34</v>
      </c>
      <c r="D1654" s="133"/>
      <c r="E1654" s="133"/>
      <c r="F1654" s="133"/>
      <c r="H1654" s="14" t="s">
        <v>103</v>
      </c>
      <c r="J1654" s="86" t="str">
        <f>IFERROR(VLOOKUP(B1654,Calculations!$Z$10:$AB$448,3,FALSE),0)</f>
        <v xml:space="preserve">  </v>
      </c>
      <c r="K1654" s="86"/>
      <c r="M1654" s="14" t="s">
        <v>104</v>
      </c>
      <c r="O1654" s="86" t="str">
        <f>J1654</f>
        <v xml:space="preserve">  </v>
      </c>
      <c r="P1654" s="92"/>
    </row>
    <row r="1655" spans="2:16" ht="15.75" hidden="1" x14ac:dyDescent="0.25">
      <c r="B1655" s="74"/>
      <c r="C1655" s="133"/>
      <c r="D1655" s="133"/>
      <c r="E1655" s="133"/>
      <c r="F1655" s="133"/>
      <c r="H1655" s="77"/>
      <c r="I1655" s="14" t="s">
        <v>91</v>
      </c>
      <c r="J1655" s="86"/>
      <c r="K1655" s="86" t="str">
        <f>J1654</f>
        <v xml:space="preserve">  </v>
      </c>
      <c r="M1655" s="77"/>
      <c r="N1655" s="14" t="s">
        <v>91</v>
      </c>
      <c r="O1655" s="86"/>
      <c r="P1655" s="92" t="str">
        <f>O1654</f>
        <v xml:space="preserve">  </v>
      </c>
    </row>
    <row r="1656" spans="2:16" ht="15.75" hidden="1" x14ac:dyDescent="0.25">
      <c r="B1656" s="74"/>
      <c r="C1656" s="133"/>
      <c r="D1656" s="133"/>
      <c r="E1656" s="133"/>
      <c r="F1656" s="133"/>
      <c r="H1656" s="77"/>
      <c r="J1656" s="86"/>
      <c r="K1656" s="86"/>
      <c r="M1656" s="77"/>
      <c r="O1656" s="86"/>
      <c r="P1656" s="92"/>
    </row>
    <row r="1657" spans="2:16" ht="15.75" hidden="1" x14ac:dyDescent="0.25">
      <c r="B1657" s="74"/>
      <c r="C1657" s="81"/>
      <c r="D1657" s="81"/>
      <c r="E1657" s="81"/>
      <c r="F1657" s="81"/>
      <c r="H1657" s="77"/>
      <c r="J1657" s="86"/>
      <c r="K1657" s="86"/>
      <c r="M1657" s="77"/>
      <c r="O1657" s="86"/>
      <c r="P1657" s="92"/>
    </row>
    <row r="1658" spans="2:16" ht="15.75" hidden="1" x14ac:dyDescent="0.25">
      <c r="B1658" s="70" t="str">
        <f>B1654</f>
        <v xml:space="preserve">  </v>
      </c>
      <c r="C1658" s="14" t="s">
        <v>106</v>
      </c>
      <c r="E1658" s="86" t="str">
        <f>IFERROR(VLOOKUP(B1658,Calculations!$G$10:$W$448,17,FALSE),0)</f>
        <v xml:space="preserve">  </v>
      </c>
      <c r="F1658" s="86"/>
      <c r="H1658" s="133" t="s">
        <v>34</v>
      </c>
      <c r="I1658" s="133"/>
      <c r="J1658" s="133"/>
      <c r="K1658" s="133"/>
      <c r="M1658" s="14" t="s">
        <v>105</v>
      </c>
      <c r="O1658" s="86" t="str">
        <f>E1658</f>
        <v xml:space="preserve">  </v>
      </c>
      <c r="P1658" s="92"/>
    </row>
    <row r="1659" spans="2:16" ht="15.75" hidden="1" x14ac:dyDescent="0.25">
      <c r="B1659" s="75"/>
      <c r="C1659" s="82"/>
      <c r="D1659" s="76" t="s">
        <v>31</v>
      </c>
      <c r="E1659" s="89"/>
      <c r="F1659" s="89" t="str">
        <f>E1658</f>
        <v xml:space="preserve">  </v>
      </c>
      <c r="G1659" s="76"/>
      <c r="H1659" s="134"/>
      <c r="I1659" s="134"/>
      <c r="J1659" s="134"/>
      <c r="K1659" s="134"/>
      <c r="L1659" s="76"/>
      <c r="M1659" s="82"/>
      <c r="N1659" s="76" t="s">
        <v>31</v>
      </c>
      <c r="O1659" s="89"/>
      <c r="P1659" s="90" t="str">
        <f>O1658</f>
        <v xml:space="preserve">  </v>
      </c>
    </row>
    <row r="1660" spans="2:16" ht="15.75" hidden="1" x14ac:dyDescent="0.25">
      <c r="B1660" s="60" t="str">
        <f>IFERROR(IF(EOMONTH(B1658,1)&gt;Questionnaire!$I$9,"  ",EOMONTH(B1658,1)),"  ")</f>
        <v xml:space="preserve">  </v>
      </c>
      <c r="C1660" s="61" t="s">
        <v>32</v>
      </c>
      <c r="D1660" s="61"/>
      <c r="E1660" s="84">
        <f>IFERROR(-VLOOKUP(B1660,Calculations!$G$10:$N$448,8,FALSE),0)</f>
        <v>0</v>
      </c>
      <c r="F1660" s="84"/>
      <c r="G1660" s="61"/>
      <c r="H1660" s="61" t="s">
        <v>102</v>
      </c>
      <c r="I1660" s="61"/>
      <c r="J1660" s="84">
        <f>K1662</f>
        <v>0</v>
      </c>
      <c r="K1660" s="84"/>
      <c r="L1660" s="61"/>
      <c r="M1660" s="61" t="s">
        <v>102</v>
      </c>
      <c r="N1660" s="68"/>
      <c r="O1660" s="84">
        <f>J1660</f>
        <v>0</v>
      </c>
      <c r="P1660" s="91"/>
    </row>
    <row r="1661" spans="2:16" ht="15.75" hidden="1" x14ac:dyDescent="0.25">
      <c r="B1661" s="74"/>
      <c r="C1661" s="14" t="s">
        <v>33</v>
      </c>
      <c r="E1661" s="86" t="str">
        <f>IFERROR(VLOOKUP(B1660,Calculations!$G$10:$M$448,7,FALSE),0)</f>
        <v xml:space="preserve">  </v>
      </c>
      <c r="F1661" s="86"/>
      <c r="H1661" s="14" t="s">
        <v>35</v>
      </c>
      <c r="J1661" s="86" t="str">
        <f>K1663</f>
        <v xml:space="preserve">  </v>
      </c>
      <c r="K1661" s="86"/>
      <c r="M1661" s="14" t="s">
        <v>94</v>
      </c>
      <c r="N1661" s="73"/>
      <c r="O1661" s="86" t="str">
        <f>J1661</f>
        <v xml:space="preserve">  </v>
      </c>
      <c r="P1661" s="92"/>
    </row>
    <row r="1662" spans="2:16" ht="15.75" hidden="1" x14ac:dyDescent="0.25">
      <c r="B1662" s="74"/>
      <c r="C1662" s="73"/>
      <c r="D1662" s="14" t="s">
        <v>31</v>
      </c>
      <c r="E1662" s="86"/>
      <c r="F1662" s="86">
        <f>IFERROR(E1660+E1661,0)</f>
        <v>0</v>
      </c>
      <c r="H1662" s="73"/>
      <c r="I1662" s="14" t="s">
        <v>32</v>
      </c>
      <c r="J1662" s="86"/>
      <c r="K1662" s="86">
        <f>E1660</f>
        <v>0</v>
      </c>
      <c r="M1662" s="72"/>
      <c r="N1662" s="14" t="s">
        <v>31</v>
      </c>
      <c r="O1662" s="86"/>
      <c r="P1662" s="92">
        <f>F1662</f>
        <v>0</v>
      </c>
    </row>
    <row r="1663" spans="2:16" ht="15.75" hidden="1" x14ac:dyDescent="0.25">
      <c r="B1663" s="74"/>
      <c r="C1663" s="73"/>
      <c r="E1663" s="86"/>
      <c r="F1663" s="86"/>
      <c r="H1663" s="73"/>
      <c r="I1663" s="14" t="s">
        <v>33</v>
      </c>
      <c r="J1663" s="86"/>
      <c r="K1663" s="86" t="str">
        <f>E1661</f>
        <v xml:space="preserve">  </v>
      </c>
      <c r="M1663" s="72"/>
      <c r="N1663" s="73"/>
      <c r="O1663" s="86"/>
      <c r="P1663" s="92"/>
    </row>
    <row r="1664" spans="2:16" ht="15.75" hidden="1" x14ac:dyDescent="0.25">
      <c r="B1664" s="74"/>
      <c r="C1664" s="73"/>
      <c r="E1664" s="86"/>
      <c r="F1664" s="86"/>
      <c r="H1664" s="73"/>
      <c r="J1664" s="86"/>
      <c r="K1664" s="86"/>
      <c r="M1664" s="72"/>
      <c r="N1664" s="73"/>
      <c r="O1664" s="86"/>
      <c r="P1664" s="92"/>
    </row>
    <row r="1665" spans="2:16" ht="15.75" hidden="1" x14ac:dyDescent="0.25">
      <c r="B1665" s="70" t="str">
        <f>B1660</f>
        <v xml:space="preserve">  </v>
      </c>
      <c r="C1665" s="133" t="s">
        <v>34</v>
      </c>
      <c r="D1665" s="133"/>
      <c r="E1665" s="133"/>
      <c r="F1665" s="133"/>
      <c r="H1665" s="14" t="s">
        <v>103</v>
      </c>
      <c r="J1665" s="86" t="str">
        <f>IFERROR(VLOOKUP(B1665,Calculations!$Z$10:$AB$448,3,FALSE),0)</f>
        <v xml:space="preserve">  </v>
      </c>
      <c r="K1665" s="86"/>
      <c r="M1665" s="14" t="s">
        <v>104</v>
      </c>
      <c r="O1665" s="86" t="str">
        <f>J1665</f>
        <v xml:space="preserve">  </v>
      </c>
      <c r="P1665" s="92"/>
    </row>
    <row r="1666" spans="2:16" ht="15.75" hidden="1" x14ac:dyDescent="0.25">
      <c r="B1666" s="74"/>
      <c r="C1666" s="133"/>
      <c r="D1666" s="133"/>
      <c r="E1666" s="133"/>
      <c r="F1666" s="133"/>
      <c r="H1666" s="77"/>
      <c r="I1666" s="14" t="s">
        <v>91</v>
      </c>
      <c r="J1666" s="86"/>
      <c r="K1666" s="86" t="str">
        <f>J1665</f>
        <v xml:space="preserve">  </v>
      </c>
      <c r="M1666" s="77"/>
      <c r="N1666" s="14" t="s">
        <v>91</v>
      </c>
      <c r="O1666" s="86"/>
      <c r="P1666" s="92" t="str">
        <f>O1665</f>
        <v xml:space="preserve">  </v>
      </c>
    </row>
    <row r="1667" spans="2:16" ht="15.75" hidden="1" x14ac:dyDescent="0.25">
      <c r="B1667" s="74"/>
      <c r="C1667" s="133"/>
      <c r="D1667" s="133"/>
      <c r="E1667" s="133"/>
      <c r="F1667" s="133"/>
      <c r="H1667" s="77"/>
      <c r="J1667" s="86"/>
      <c r="K1667" s="86"/>
      <c r="M1667" s="77"/>
      <c r="O1667" s="86"/>
      <c r="P1667" s="92"/>
    </row>
    <row r="1668" spans="2:16" ht="15.75" hidden="1" x14ac:dyDescent="0.25">
      <c r="B1668" s="74"/>
      <c r="C1668" s="81"/>
      <c r="D1668" s="81"/>
      <c r="E1668" s="81"/>
      <c r="F1668" s="81"/>
      <c r="H1668" s="77"/>
      <c r="J1668" s="86"/>
      <c r="K1668" s="86"/>
      <c r="M1668" s="77"/>
      <c r="O1668" s="86"/>
      <c r="P1668" s="92"/>
    </row>
    <row r="1669" spans="2:16" ht="15.75" hidden="1" x14ac:dyDescent="0.25">
      <c r="B1669" s="70" t="str">
        <f>B1665</f>
        <v xml:space="preserve">  </v>
      </c>
      <c r="C1669" s="14" t="s">
        <v>106</v>
      </c>
      <c r="E1669" s="86" t="str">
        <f>IFERROR(VLOOKUP(B1669,Calculations!$G$10:$W$448,17,FALSE),0)</f>
        <v xml:space="preserve">  </v>
      </c>
      <c r="F1669" s="86"/>
      <c r="H1669" s="133" t="s">
        <v>34</v>
      </c>
      <c r="I1669" s="133"/>
      <c r="J1669" s="133"/>
      <c r="K1669" s="133"/>
      <c r="M1669" s="14" t="s">
        <v>105</v>
      </c>
      <c r="O1669" s="86" t="str">
        <f>E1669</f>
        <v xml:space="preserve">  </v>
      </c>
      <c r="P1669" s="92"/>
    </row>
    <row r="1670" spans="2:16" ht="15.75" hidden="1" x14ac:dyDescent="0.25">
      <c r="B1670" s="75"/>
      <c r="C1670" s="82"/>
      <c r="D1670" s="76" t="s">
        <v>31</v>
      </c>
      <c r="E1670" s="89"/>
      <c r="F1670" s="89" t="str">
        <f>E1669</f>
        <v xml:space="preserve">  </v>
      </c>
      <c r="G1670" s="76"/>
      <c r="H1670" s="134"/>
      <c r="I1670" s="134"/>
      <c r="J1670" s="134"/>
      <c r="K1670" s="134"/>
      <c r="L1670" s="76"/>
      <c r="M1670" s="82"/>
      <c r="N1670" s="76" t="s">
        <v>31</v>
      </c>
      <c r="O1670" s="89"/>
      <c r="P1670" s="90" t="str">
        <f>O1669</f>
        <v xml:space="preserve">  </v>
      </c>
    </row>
    <row r="1671" spans="2:16" ht="15.75" hidden="1" x14ac:dyDescent="0.25">
      <c r="B1671" s="60" t="str">
        <f>IFERROR(IF(EOMONTH(B1669,1)&gt;Questionnaire!$I$9,"  ",EOMONTH(B1669,1)),"  ")</f>
        <v xml:space="preserve">  </v>
      </c>
      <c r="C1671" s="61" t="s">
        <v>32</v>
      </c>
      <c r="D1671" s="61"/>
      <c r="E1671" s="84">
        <f>IFERROR(-VLOOKUP(B1671,Calculations!$G$10:$N$448,8,FALSE),0)</f>
        <v>0</v>
      </c>
      <c r="F1671" s="84"/>
      <c r="G1671" s="61"/>
      <c r="H1671" s="61" t="s">
        <v>102</v>
      </c>
      <c r="I1671" s="61"/>
      <c r="J1671" s="84">
        <f>K1673</f>
        <v>0</v>
      </c>
      <c r="K1671" s="84"/>
      <c r="L1671" s="61"/>
      <c r="M1671" s="61" t="s">
        <v>102</v>
      </c>
      <c r="N1671" s="68"/>
      <c r="O1671" s="84">
        <f>J1671</f>
        <v>0</v>
      </c>
      <c r="P1671" s="91"/>
    </row>
    <row r="1672" spans="2:16" ht="15.75" hidden="1" x14ac:dyDescent="0.25">
      <c r="B1672" s="74"/>
      <c r="C1672" s="14" t="s">
        <v>33</v>
      </c>
      <c r="E1672" s="86" t="str">
        <f>IFERROR(VLOOKUP(B1671,Calculations!$G$10:$M$448,7,FALSE),0)</f>
        <v xml:space="preserve">  </v>
      </c>
      <c r="F1672" s="86"/>
      <c r="H1672" s="14" t="s">
        <v>35</v>
      </c>
      <c r="J1672" s="86" t="str">
        <f>K1674</f>
        <v xml:space="preserve">  </v>
      </c>
      <c r="K1672" s="86"/>
      <c r="M1672" s="14" t="s">
        <v>94</v>
      </c>
      <c r="N1672" s="73"/>
      <c r="O1672" s="86" t="str">
        <f>J1672</f>
        <v xml:space="preserve">  </v>
      </c>
      <c r="P1672" s="92"/>
    </row>
    <row r="1673" spans="2:16" ht="15.75" hidden="1" x14ac:dyDescent="0.25">
      <c r="B1673" s="74"/>
      <c r="C1673" s="73"/>
      <c r="D1673" s="14" t="s">
        <v>31</v>
      </c>
      <c r="E1673" s="86"/>
      <c r="F1673" s="86">
        <f>IFERROR(E1671+E1672,0)</f>
        <v>0</v>
      </c>
      <c r="H1673" s="73"/>
      <c r="I1673" s="14" t="s">
        <v>32</v>
      </c>
      <c r="J1673" s="86"/>
      <c r="K1673" s="86">
        <f>E1671</f>
        <v>0</v>
      </c>
      <c r="M1673" s="72"/>
      <c r="N1673" s="14" t="s">
        <v>31</v>
      </c>
      <c r="O1673" s="86"/>
      <c r="P1673" s="92">
        <f>F1673</f>
        <v>0</v>
      </c>
    </row>
    <row r="1674" spans="2:16" ht="15.75" hidden="1" x14ac:dyDescent="0.25">
      <c r="B1674" s="74"/>
      <c r="C1674" s="73"/>
      <c r="E1674" s="86"/>
      <c r="F1674" s="86"/>
      <c r="H1674" s="73"/>
      <c r="I1674" s="14" t="s">
        <v>33</v>
      </c>
      <c r="J1674" s="86"/>
      <c r="K1674" s="86" t="str">
        <f>E1672</f>
        <v xml:space="preserve">  </v>
      </c>
      <c r="M1674" s="72"/>
      <c r="N1674" s="73"/>
      <c r="O1674" s="86"/>
      <c r="P1674" s="92"/>
    </row>
    <row r="1675" spans="2:16" ht="15.75" hidden="1" x14ac:dyDescent="0.25">
      <c r="B1675" s="74"/>
      <c r="C1675" s="73"/>
      <c r="E1675" s="86"/>
      <c r="F1675" s="86"/>
      <c r="H1675" s="73"/>
      <c r="J1675" s="86"/>
      <c r="K1675" s="86"/>
      <c r="M1675" s="72"/>
      <c r="N1675" s="73"/>
      <c r="O1675" s="86"/>
      <c r="P1675" s="92"/>
    </row>
    <row r="1676" spans="2:16" ht="15.75" hidden="1" x14ac:dyDescent="0.25">
      <c r="B1676" s="70" t="str">
        <f>B1671</f>
        <v xml:space="preserve">  </v>
      </c>
      <c r="C1676" s="133" t="s">
        <v>34</v>
      </c>
      <c r="D1676" s="133"/>
      <c r="E1676" s="133"/>
      <c r="F1676" s="133"/>
      <c r="H1676" s="14" t="s">
        <v>103</v>
      </c>
      <c r="J1676" s="86" t="str">
        <f>IFERROR(VLOOKUP(B1676,Calculations!$Z$10:$AB$448,3,FALSE),0)</f>
        <v xml:space="preserve">  </v>
      </c>
      <c r="K1676" s="86"/>
      <c r="M1676" s="14" t="s">
        <v>104</v>
      </c>
      <c r="O1676" s="86" t="str">
        <f>J1676</f>
        <v xml:space="preserve">  </v>
      </c>
      <c r="P1676" s="92"/>
    </row>
    <row r="1677" spans="2:16" ht="15.75" hidden="1" x14ac:dyDescent="0.25">
      <c r="B1677" s="74"/>
      <c r="C1677" s="133"/>
      <c r="D1677" s="133"/>
      <c r="E1677" s="133"/>
      <c r="F1677" s="133"/>
      <c r="H1677" s="77"/>
      <c r="I1677" s="14" t="s">
        <v>91</v>
      </c>
      <c r="J1677" s="86"/>
      <c r="K1677" s="86" t="str">
        <f>J1676</f>
        <v xml:space="preserve">  </v>
      </c>
      <c r="M1677" s="77"/>
      <c r="N1677" s="14" t="s">
        <v>91</v>
      </c>
      <c r="O1677" s="86"/>
      <c r="P1677" s="92" t="str">
        <f>O1676</f>
        <v xml:space="preserve">  </v>
      </c>
    </row>
    <row r="1678" spans="2:16" ht="15.75" hidden="1" x14ac:dyDescent="0.25">
      <c r="B1678" s="74"/>
      <c r="C1678" s="133"/>
      <c r="D1678" s="133"/>
      <c r="E1678" s="133"/>
      <c r="F1678" s="133"/>
      <c r="H1678" s="77"/>
      <c r="J1678" s="86"/>
      <c r="K1678" s="86"/>
      <c r="M1678" s="77"/>
      <c r="O1678" s="86"/>
      <c r="P1678" s="92"/>
    </row>
    <row r="1679" spans="2:16" ht="15.75" hidden="1" x14ac:dyDescent="0.25">
      <c r="B1679" s="74"/>
      <c r="C1679" s="81"/>
      <c r="D1679" s="81"/>
      <c r="E1679" s="81"/>
      <c r="F1679" s="81"/>
      <c r="H1679" s="77"/>
      <c r="J1679" s="86"/>
      <c r="K1679" s="86"/>
      <c r="M1679" s="77"/>
      <c r="O1679" s="86"/>
      <c r="P1679" s="92"/>
    </row>
    <row r="1680" spans="2:16" ht="15.75" hidden="1" x14ac:dyDescent="0.25">
      <c r="B1680" s="70" t="str">
        <f>B1676</f>
        <v xml:space="preserve">  </v>
      </c>
      <c r="C1680" s="14" t="s">
        <v>106</v>
      </c>
      <c r="E1680" s="86" t="str">
        <f>IFERROR(VLOOKUP(B1680,Calculations!$G$10:$W$448,17,FALSE),0)</f>
        <v xml:space="preserve">  </v>
      </c>
      <c r="F1680" s="86"/>
      <c r="H1680" s="133" t="s">
        <v>34</v>
      </c>
      <c r="I1680" s="133"/>
      <c r="J1680" s="133"/>
      <c r="K1680" s="133"/>
      <c r="M1680" s="14" t="s">
        <v>105</v>
      </c>
      <c r="O1680" s="86" t="str">
        <f>E1680</f>
        <v xml:space="preserve">  </v>
      </c>
      <c r="P1680" s="92"/>
    </row>
    <row r="1681" spans="2:16" ht="15.75" hidden="1" x14ac:dyDescent="0.25">
      <c r="B1681" s="75"/>
      <c r="C1681" s="82"/>
      <c r="D1681" s="76" t="s">
        <v>31</v>
      </c>
      <c r="E1681" s="89"/>
      <c r="F1681" s="89" t="str">
        <f>E1680</f>
        <v xml:space="preserve">  </v>
      </c>
      <c r="G1681" s="76"/>
      <c r="H1681" s="134"/>
      <c r="I1681" s="134"/>
      <c r="J1681" s="134"/>
      <c r="K1681" s="134"/>
      <c r="L1681" s="76"/>
      <c r="M1681" s="82"/>
      <c r="N1681" s="76" t="s">
        <v>31</v>
      </c>
      <c r="O1681" s="89"/>
      <c r="P1681" s="90" t="str">
        <f>O1680</f>
        <v xml:space="preserve">  </v>
      </c>
    </row>
    <row r="1682" spans="2:16" ht="15.75" hidden="1" x14ac:dyDescent="0.25">
      <c r="B1682" s="60" t="str">
        <f>IFERROR(IF(EOMONTH(B1680,1)&gt;Questionnaire!$I$9,"  ",EOMONTH(B1680,1)),"  ")</f>
        <v xml:space="preserve">  </v>
      </c>
      <c r="C1682" s="61" t="s">
        <v>32</v>
      </c>
      <c r="D1682" s="61"/>
      <c r="E1682" s="84">
        <f>IFERROR(-VLOOKUP(B1682,Calculations!$G$10:$N$448,8,FALSE),0)</f>
        <v>0</v>
      </c>
      <c r="F1682" s="84"/>
      <c r="G1682" s="61"/>
      <c r="H1682" s="61" t="s">
        <v>102</v>
      </c>
      <c r="I1682" s="61"/>
      <c r="J1682" s="84">
        <f>K1684</f>
        <v>0</v>
      </c>
      <c r="K1682" s="84"/>
      <c r="L1682" s="61"/>
      <c r="M1682" s="61" t="s">
        <v>102</v>
      </c>
      <c r="N1682" s="68"/>
      <c r="O1682" s="84">
        <f>J1682</f>
        <v>0</v>
      </c>
      <c r="P1682" s="91"/>
    </row>
    <row r="1683" spans="2:16" ht="15.75" hidden="1" x14ac:dyDescent="0.25">
      <c r="B1683" s="74"/>
      <c r="C1683" s="14" t="s">
        <v>33</v>
      </c>
      <c r="E1683" s="86" t="str">
        <f>IFERROR(VLOOKUP(B1682,Calculations!$G$10:$M$448,7,FALSE),0)</f>
        <v xml:space="preserve">  </v>
      </c>
      <c r="F1683" s="86"/>
      <c r="H1683" s="14" t="s">
        <v>35</v>
      </c>
      <c r="J1683" s="86" t="str">
        <f>K1685</f>
        <v xml:space="preserve">  </v>
      </c>
      <c r="K1683" s="86"/>
      <c r="M1683" s="14" t="s">
        <v>94</v>
      </c>
      <c r="N1683" s="73"/>
      <c r="O1683" s="86" t="str">
        <f>J1683</f>
        <v xml:space="preserve">  </v>
      </c>
      <c r="P1683" s="92"/>
    </row>
    <row r="1684" spans="2:16" ht="15.75" hidden="1" x14ac:dyDescent="0.25">
      <c r="B1684" s="74"/>
      <c r="C1684" s="73"/>
      <c r="D1684" s="14" t="s">
        <v>31</v>
      </c>
      <c r="E1684" s="86"/>
      <c r="F1684" s="86">
        <f>IFERROR(E1682+E1683,0)</f>
        <v>0</v>
      </c>
      <c r="H1684" s="73"/>
      <c r="I1684" s="14" t="s">
        <v>32</v>
      </c>
      <c r="J1684" s="86"/>
      <c r="K1684" s="86">
        <f>E1682</f>
        <v>0</v>
      </c>
      <c r="M1684" s="72"/>
      <c r="N1684" s="14" t="s">
        <v>31</v>
      </c>
      <c r="O1684" s="86"/>
      <c r="P1684" s="92">
        <f>F1684</f>
        <v>0</v>
      </c>
    </row>
    <row r="1685" spans="2:16" ht="15.75" hidden="1" x14ac:dyDescent="0.25">
      <c r="B1685" s="74"/>
      <c r="C1685" s="73"/>
      <c r="E1685" s="86"/>
      <c r="F1685" s="86"/>
      <c r="H1685" s="73"/>
      <c r="I1685" s="14" t="s">
        <v>33</v>
      </c>
      <c r="J1685" s="86"/>
      <c r="K1685" s="86" t="str">
        <f>E1683</f>
        <v xml:space="preserve">  </v>
      </c>
      <c r="M1685" s="72"/>
      <c r="N1685" s="73"/>
      <c r="O1685" s="86"/>
      <c r="P1685" s="92"/>
    </row>
    <row r="1686" spans="2:16" ht="15.75" hidden="1" x14ac:dyDescent="0.25">
      <c r="B1686" s="74"/>
      <c r="C1686" s="73"/>
      <c r="E1686" s="86"/>
      <c r="F1686" s="86"/>
      <c r="H1686" s="73"/>
      <c r="J1686" s="86"/>
      <c r="K1686" s="86"/>
      <c r="M1686" s="72"/>
      <c r="N1686" s="73"/>
      <c r="O1686" s="86"/>
      <c r="P1686" s="92"/>
    </row>
    <row r="1687" spans="2:16" ht="15.75" hidden="1" x14ac:dyDescent="0.25">
      <c r="B1687" s="70" t="str">
        <f>B1682</f>
        <v xml:space="preserve">  </v>
      </c>
      <c r="C1687" s="133" t="s">
        <v>34</v>
      </c>
      <c r="D1687" s="133"/>
      <c r="E1687" s="133"/>
      <c r="F1687" s="133"/>
      <c r="H1687" s="14" t="s">
        <v>103</v>
      </c>
      <c r="J1687" s="86">
        <f>IFERROR(VLOOKUP(B1696,Calculations!$Z$10:$AB$448,3,FALSE),0)</f>
        <v>0</v>
      </c>
      <c r="K1687" s="86"/>
      <c r="M1687" s="14" t="s">
        <v>104</v>
      </c>
      <c r="O1687" s="86">
        <f>J1696</f>
        <v>0</v>
      </c>
      <c r="P1687" s="92"/>
    </row>
    <row r="1688" spans="2:16" ht="15.75" hidden="1" x14ac:dyDescent="0.25">
      <c r="B1688" s="74"/>
      <c r="C1688" s="133"/>
      <c r="D1688" s="133"/>
      <c r="E1688" s="133"/>
      <c r="F1688" s="133"/>
      <c r="H1688" s="77"/>
      <c r="I1688" s="14" t="s">
        <v>91</v>
      </c>
      <c r="J1688" s="86"/>
      <c r="K1688" s="86">
        <f>J1696</f>
        <v>0</v>
      </c>
      <c r="M1688" s="77"/>
      <c r="N1688" s="14" t="s">
        <v>91</v>
      </c>
      <c r="O1688" s="86"/>
      <c r="P1688" s="92">
        <f>O1696</f>
        <v>0</v>
      </c>
    </row>
    <row r="1689" spans="2:16" ht="15.75" hidden="1" x14ac:dyDescent="0.25">
      <c r="B1689" s="74"/>
      <c r="C1689" s="133"/>
      <c r="D1689" s="133"/>
      <c r="E1689" s="133"/>
      <c r="F1689" s="133"/>
      <c r="H1689" s="77"/>
      <c r="J1689" s="86"/>
      <c r="K1689" s="86"/>
      <c r="M1689" s="77"/>
      <c r="O1689" s="86"/>
      <c r="P1689" s="92"/>
    </row>
    <row r="1690" spans="2:16" ht="15.75" hidden="1" x14ac:dyDescent="0.25">
      <c r="B1690" s="74"/>
      <c r="C1690" s="81"/>
      <c r="D1690" s="81"/>
      <c r="E1690" s="81"/>
      <c r="F1690" s="81"/>
      <c r="H1690" s="77"/>
      <c r="J1690" s="86"/>
      <c r="K1690" s="86"/>
      <c r="M1690" s="77"/>
      <c r="O1690" s="86"/>
      <c r="P1690" s="92"/>
    </row>
    <row r="1691" spans="2:16" ht="15.75" hidden="1" x14ac:dyDescent="0.25">
      <c r="B1691" s="70">
        <f>B1696</f>
        <v>0</v>
      </c>
      <c r="C1691" s="14" t="s">
        <v>106</v>
      </c>
      <c r="E1691" s="86">
        <f>IFERROR(VLOOKUP(B1691,Calculations!$G$10:$W$448,17,FALSE),0)</f>
        <v>0</v>
      </c>
      <c r="F1691" s="86"/>
      <c r="H1691" s="133" t="s">
        <v>34</v>
      </c>
      <c r="I1691" s="133"/>
      <c r="J1691" s="133"/>
      <c r="K1691" s="133"/>
      <c r="M1691" s="14" t="s">
        <v>105</v>
      </c>
      <c r="O1691" s="86">
        <f>E1691</f>
        <v>0</v>
      </c>
      <c r="P1691" s="92"/>
    </row>
    <row r="1692" spans="2:16" ht="15.75" hidden="1" x14ac:dyDescent="0.25">
      <c r="B1692" s="75"/>
      <c r="C1692" s="82"/>
      <c r="D1692" s="76" t="s">
        <v>31</v>
      </c>
      <c r="E1692" s="89"/>
      <c r="F1692" s="89">
        <f>E1691</f>
        <v>0</v>
      </c>
      <c r="G1692" s="76"/>
      <c r="H1692" s="134"/>
      <c r="I1692" s="134"/>
      <c r="J1692" s="134"/>
      <c r="K1692" s="134"/>
      <c r="L1692" s="76"/>
      <c r="M1692" s="82"/>
      <c r="N1692" s="76" t="s">
        <v>31</v>
      </c>
      <c r="O1692" s="89"/>
      <c r="P1692" s="90">
        <f>O1691</f>
        <v>0</v>
      </c>
    </row>
    <row r="1693" spans="2:16" ht="15.75" hidden="1" x14ac:dyDescent="0.25">
      <c r="B1693" s="60" t="str">
        <f>IFERROR(IF(EOMONTH(B1691,1)&gt;Questionnaire!$I$9,"  ",EOMONTH(B1691,1)),"  ")</f>
        <v xml:space="preserve">  </v>
      </c>
      <c r="C1693" s="61" t="s">
        <v>32</v>
      </c>
      <c r="D1693" s="61"/>
      <c r="E1693" s="84">
        <f>IFERROR(-VLOOKUP(B1693,Calculations!$G$10:$N$448,8,FALSE),0)</f>
        <v>0</v>
      </c>
      <c r="F1693" s="84"/>
      <c r="G1693" s="61"/>
      <c r="H1693" s="61" t="s">
        <v>102</v>
      </c>
      <c r="I1693" s="61"/>
      <c r="J1693" s="84">
        <f>K1695</f>
        <v>0</v>
      </c>
      <c r="K1693" s="84"/>
      <c r="L1693" s="61"/>
      <c r="M1693" s="61" t="s">
        <v>102</v>
      </c>
      <c r="N1693" s="68"/>
      <c r="O1693" s="84">
        <f>J1693</f>
        <v>0</v>
      </c>
      <c r="P1693" s="91"/>
    </row>
    <row r="1694" spans="2:16" ht="15.75" hidden="1" x14ac:dyDescent="0.25">
      <c r="B1694" s="74"/>
      <c r="C1694" s="14" t="s">
        <v>33</v>
      </c>
      <c r="E1694" s="86" t="str">
        <f>IFERROR(VLOOKUP(B1693,Calculations!$G$10:$M$448,7,FALSE),0)</f>
        <v xml:space="preserve">  </v>
      </c>
      <c r="F1694" s="86"/>
      <c r="H1694" s="14" t="s">
        <v>35</v>
      </c>
      <c r="J1694" s="86" t="str">
        <f>K1696</f>
        <v xml:space="preserve">  </v>
      </c>
      <c r="K1694" s="86"/>
      <c r="M1694" s="14" t="s">
        <v>94</v>
      </c>
      <c r="N1694" s="73"/>
      <c r="O1694" s="86" t="str">
        <f>J1694</f>
        <v xml:space="preserve">  </v>
      </c>
      <c r="P1694" s="92"/>
    </row>
    <row r="1695" spans="2:16" ht="15.75" hidden="1" x14ac:dyDescent="0.25">
      <c r="B1695" s="74"/>
      <c r="C1695" s="73"/>
      <c r="D1695" s="14" t="s">
        <v>31</v>
      </c>
      <c r="E1695" s="86"/>
      <c r="F1695" s="86">
        <f>IFERROR(E1693+E1694,0)</f>
        <v>0</v>
      </c>
      <c r="H1695" s="73"/>
      <c r="I1695" s="14" t="s">
        <v>32</v>
      </c>
      <c r="J1695" s="86"/>
      <c r="K1695" s="86">
        <f>E1693</f>
        <v>0</v>
      </c>
      <c r="M1695" s="72"/>
      <c r="N1695" s="14" t="s">
        <v>31</v>
      </c>
      <c r="O1695" s="86"/>
      <c r="P1695" s="92">
        <f>F1695</f>
        <v>0</v>
      </c>
    </row>
    <row r="1696" spans="2:16" ht="15.75" hidden="1" x14ac:dyDescent="0.25">
      <c r="B1696" s="74"/>
      <c r="C1696" s="73"/>
      <c r="E1696" s="86"/>
      <c r="F1696" s="86"/>
      <c r="H1696" s="73"/>
      <c r="I1696" s="14" t="s">
        <v>33</v>
      </c>
      <c r="J1696" s="86"/>
      <c r="K1696" s="86" t="str">
        <f>E1694</f>
        <v xml:space="preserve">  </v>
      </c>
      <c r="M1696" s="72"/>
      <c r="N1696" s="73"/>
      <c r="O1696" s="86"/>
      <c r="P1696" s="92"/>
    </row>
    <row r="1697" spans="2:16" ht="15.75" hidden="1" x14ac:dyDescent="0.25">
      <c r="B1697" s="74"/>
      <c r="C1697" s="73"/>
      <c r="E1697" s="86"/>
      <c r="F1697" s="86"/>
      <c r="H1697" s="73"/>
      <c r="J1697" s="86"/>
      <c r="K1697" s="86"/>
      <c r="M1697" s="72"/>
      <c r="N1697" s="73"/>
      <c r="O1697" s="86"/>
      <c r="P1697" s="92"/>
    </row>
    <row r="1698" spans="2:16" ht="15.75" hidden="1" x14ac:dyDescent="0.25">
      <c r="B1698" s="70" t="str">
        <f>B1693</f>
        <v xml:space="preserve">  </v>
      </c>
      <c r="C1698" s="133" t="s">
        <v>34</v>
      </c>
      <c r="D1698" s="133"/>
      <c r="E1698" s="133"/>
      <c r="F1698" s="133"/>
      <c r="H1698" s="14" t="s">
        <v>103</v>
      </c>
      <c r="J1698" s="86" t="str">
        <f>IFERROR(VLOOKUP(B1698,Calculations!$Z$10:$AB$448,3,FALSE),0)</f>
        <v xml:space="preserve">  </v>
      </c>
      <c r="K1698" s="86"/>
      <c r="M1698" s="14" t="s">
        <v>104</v>
      </c>
      <c r="O1698" s="86" t="str">
        <f>J1698</f>
        <v xml:space="preserve">  </v>
      </c>
      <c r="P1698" s="92"/>
    </row>
    <row r="1699" spans="2:16" ht="15.75" hidden="1" x14ac:dyDescent="0.25">
      <c r="B1699" s="74"/>
      <c r="C1699" s="133"/>
      <c r="D1699" s="133"/>
      <c r="E1699" s="133"/>
      <c r="F1699" s="133"/>
      <c r="H1699" s="77"/>
      <c r="I1699" s="14" t="s">
        <v>91</v>
      </c>
      <c r="J1699" s="86"/>
      <c r="K1699" s="86" t="str">
        <f>J1698</f>
        <v xml:space="preserve">  </v>
      </c>
      <c r="M1699" s="77"/>
      <c r="N1699" s="14" t="s">
        <v>91</v>
      </c>
      <c r="O1699" s="86"/>
      <c r="P1699" s="92" t="str">
        <f>O1698</f>
        <v xml:space="preserve">  </v>
      </c>
    </row>
    <row r="1700" spans="2:16" ht="15.75" hidden="1" x14ac:dyDescent="0.25">
      <c r="B1700" s="74"/>
      <c r="C1700" s="133"/>
      <c r="D1700" s="133"/>
      <c r="E1700" s="133"/>
      <c r="F1700" s="133"/>
      <c r="H1700" s="77"/>
      <c r="J1700" s="86"/>
      <c r="K1700" s="86"/>
      <c r="M1700" s="77"/>
      <c r="O1700" s="86"/>
      <c r="P1700" s="92"/>
    </row>
    <row r="1701" spans="2:16" ht="15.75" hidden="1" x14ac:dyDescent="0.25">
      <c r="B1701" s="74"/>
      <c r="C1701" s="81"/>
      <c r="D1701" s="81"/>
      <c r="E1701" s="81"/>
      <c r="F1701" s="81"/>
      <c r="H1701" s="77"/>
      <c r="J1701" s="86"/>
      <c r="K1701" s="86"/>
      <c r="M1701" s="77"/>
      <c r="O1701" s="86"/>
      <c r="P1701" s="92"/>
    </row>
    <row r="1702" spans="2:16" ht="15.75" hidden="1" x14ac:dyDescent="0.25">
      <c r="B1702" s="70" t="str">
        <f>B1698</f>
        <v xml:space="preserve">  </v>
      </c>
      <c r="C1702" s="14" t="s">
        <v>106</v>
      </c>
      <c r="E1702" s="86" t="str">
        <f>IFERROR(VLOOKUP(B1702,Calculations!$G$10:$W$448,17,FALSE),0)</f>
        <v xml:space="preserve">  </v>
      </c>
      <c r="F1702" s="86"/>
      <c r="H1702" s="133" t="s">
        <v>34</v>
      </c>
      <c r="I1702" s="133"/>
      <c r="J1702" s="133"/>
      <c r="K1702" s="133"/>
      <c r="M1702" s="14" t="s">
        <v>105</v>
      </c>
      <c r="O1702" s="86" t="str">
        <f>E1702</f>
        <v xml:space="preserve">  </v>
      </c>
      <c r="P1702" s="92"/>
    </row>
    <row r="1703" spans="2:16" ht="15.75" hidden="1" x14ac:dyDescent="0.25">
      <c r="B1703" s="75"/>
      <c r="C1703" s="82"/>
      <c r="D1703" s="76" t="s">
        <v>31</v>
      </c>
      <c r="E1703" s="89"/>
      <c r="F1703" s="89" t="str">
        <f>E1702</f>
        <v xml:space="preserve">  </v>
      </c>
      <c r="G1703" s="76"/>
      <c r="H1703" s="134"/>
      <c r="I1703" s="134"/>
      <c r="J1703" s="134"/>
      <c r="K1703" s="134"/>
      <c r="L1703" s="76"/>
      <c r="M1703" s="82"/>
      <c r="N1703" s="76" t="s">
        <v>31</v>
      </c>
      <c r="O1703" s="89"/>
      <c r="P1703" s="90" t="str">
        <f>O1702</f>
        <v xml:space="preserve">  </v>
      </c>
    </row>
    <row r="1704" spans="2:16" ht="15.75" hidden="1" x14ac:dyDescent="0.25">
      <c r="B1704" s="60" t="str">
        <f>IFERROR(IF(EOMONTH(B1702,1)&gt;Questionnaire!$I$9,"  ",EOMONTH(B1702,1)),"  ")</f>
        <v xml:space="preserve">  </v>
      </c>
      <c r="C1704" s="61" t="s">
        <v>32</v>
      </c>
      <c r="D1704" s="61"/>
      <c r="E1704" s="84">
        <f>IFERROR(-VLOOKUP(B1704,Calculations!$G$10:$N$448,8,FALSE),0)</f>
        <v>0</v>
      </c>
      <c r="F1704" s="84"/>
      <c r="G1704" s="61"/>
      <c r="H1704" s="61" t="s">
        <v>102</v>
      </c>
      <c r="I1704" s="61"/>
      <c r="J1704" s="84">
        <f>K1706</f>
        <v>0</v>
      </c>
      <c r="K1704" s="84"/>
      <c r="L1704" s="61"/>
      <c r="M1704" s="61" t="s">
        <v>102</v>
      </c>
      <c r="N1704" s="68"/>
      <c r="O1704" s="84">
        <f>J1704</f>
        <v>0</v>
      </c>
      <c r="P1704" s="91"/>
    </row>
    <row r="1705" spans="2:16" ht="15.75" hidden="1" x14ac:dyDescent="0.25">
      <c r="B1705" s="74"/>
      <c r="C1705" s="14" t="s">
        <v>33</v>
      </c>
      <c r="E1705" s="86" t="str">
        <f>IFERROR(VLOOKUP(B1704,Calculations!$G$10:$M$448,7,FALSE),0)</f>
        <v xml:space="preserve">  </v>
      </c>
      <c r="F1705" s="86"/>
      <c r="H1705" s="14" t="s">
        <v>35</v>
      </c>
      <c r="J1705" s="86" t="str">
        <f>K1707</f>
        <v xml:space="preserve">  </v>
      </c>
      <c r="K1705" s="86"/>
      <c r="M1705" s="14" t="s">
        <v>94</v>
      </c>
      <c r="N1705" s="73"/>
      <c r="O1705" s="86" t="str">
        <f>J1705</f>
        <v xml:space="preserve">  </v>
      </c>
      <c r="P1705" s="92"/>
    </row>
    <row r="1706" spans="2:16" ht="15.75" hidden="1" x14ac:dyDescent="0.25">
      <c r="B1706" s="74"/>
      <c r="C1706" s="73"/>
      <c r="D1706" s="14" t="s">
        <v>31</v>
      </c>
      <c r="E1706" s="86"/>
      <c r="F1706" s="86">
        <f>IFERROR(E1704+E1705,0)</f>
        <v>0</v>
      </c>
      <c r="H1706" s="73"/>
      <c r="I1706" s="14" t="s">
        <v>32</v>
      </c>
      <c r="J1706" s="86"/>
      <c r="K1706" s="86">
        <f>E1704</f>
        <v>0</v>
      </c>
      <c r="M1706" s="72"/>
      <c r="N1706" s="14" t="s">
        <v>31</v>
      </c>
      <c r="O1706" s="86"/>
      <c r="P1706" s="92">
        <f>F1706</f>
        <v>0</v>
      </c>
    </row>
    <row r="1707" spans="2:16" ht="15.75" hidden="1" x14ac:dyDescent="0.25">
      <c r="B1707" s="74"/>
      <c r="C1707" s="73"/>
      <c r="E1707" s="86"/>
      <c r="F1707" s="86"/>
      <c r="H1707" s="73"/>
      <c r="I1707" s="14" t="s">
        <v>33</v>
      </c>
      <c r="J1707" s="86"/>
      <c r="K1707" s="86" t="str">
        <f>E1705</f>
        <v xml:space="preserve">  </v>
      </c>
      <c r="M1707" s="72"/>
      <c r="N1707" s="73"/>
      <c r="O1707" s="86"/>
      <c r="P1707" s="92"/>
    </row>
    <row r="1708" spans="2:16" ht="15.75" hidden="1" x14ac:dyDescent="0.25">
      <c r="B1708" s="74"/>
      <c r="C1708" s="73"/>
      <c r="E1708" s="86"/>
      <c r="F1708" s="86"/>
      <c r="H1708" s="73"/>
      <c r="J1708" s="86"/>
      <c r="K1708" s="86"/>
      <c r="M1708" s="72"/>
      <c r="N1708" s="73"/>
      <c r="O1708" s="86"/>
      <c r="P1708" s="92"/>
    </row>
    <row r="1709" spans="2:16" ht="15.75" hidden="1" x14ac:dyDescent="0.25">
      <c r="B1709" s="70" t="str">
        <f>B1704</f>
        <v xml:space="preserve">  </v>
      </c>
      <c r="C1709" s="133" t="s">
        <v>34</v>
      </c>
      <c r="D1709" s="133"/>
      <c r="E1709" s="133"/>
      <c r="F1709" s="133"/>
      <c r="H1709" s="14" t="s">
        <v>103</v>
      </c>
      <c r="J1709" s="86" t="str">
        <f>IFERROR(VLOOKUP(B1709,Calculations!$Z$10:$AB$448,3,FALSE),0)</f>
        <v xml:space="preserve">  </v>
      </c>
      <c r="K1709" s="86"/>
      <c r="M1709" s="14" t="s">
        <v>104</v>
      </c>
      <c r="O1709" s="86" t="str">
        <f>J1709</f>
        <v xml:space="preserve">  </v>
      </c>
      <c r="P1709" s="92"/>
    </row>
    <row r="1710" spans="2:16" ht="15.75" hidden="1" x14ac:dyDescent="0.25">
      <c r="B1710" s="74"/>
      <c r="C1710" s="133"/>
      <c r="D1710" s="133"/>
      <c r="E1710" s="133"/>
      <c r="F1710" s="133"/>
      <c r="H1710" s="77"/>
      <c r="I1710" s="14" t="s">
        <v>91</v>
      </c>
      <c r="J1710" s="86"/>
      <c r="K1710" s="86" t="str">
        <f>J1709</f>
        <v xml:space="preserve">  </v>
      </c>
      <c r="M1710" s="77"/>
      <c r="N1710" s="14" t="s">
        <v>91</v>
      </c>
      <c r="O1710" s="86"/>
      <c r="P1710" s="92" t="str">
        <f>O1709</f>
        <v xml:space="preserve">  </v>
      </c>
    </row>
    <row r="1711" spans="2:16" ht="15.75" hidden="1" x14ac:dyDescent="0.25">
      <c r="B1711" s="74"/>
      <c r="C1711" s="133"/>
      <c r="D1711" s="133"/>
      <c r="E1711" s="133"/>
      <c r="F1711" s="133"/>
      <c r="H1711" s="77"/>
      <c r="J1711" s="86"/>
      <c r="K1711" s="86"/>
      <c r="M1711" s="77"/>
      <c r="O1711" s="86"/>
      <c r="P1711" s="92"/>
    </row>
    <row r="1712" spans="2:16" ht="15.75" hidden="1" x14ac:dyDescent="0.25">
      <c r="B1712" s="74"/>
      <c r="C1712" s="81"/>
      <c r="D1712" s="81"/>
      <c r="E1712" s="81"/>
      <c r="F1712" s="81"/>
      <c r="H1712" s="77"/>
      <c r="J1712" s="86"/>
      <c r="K1712" s="86"/>
      <c r="M1712" s="77"/>
      <c r="O1712" s="86"/>
      <c r="P1712" s="92"/>
    </row>
    <row r="1713" spans="2:16" ht="15.75" hidden="1" x14ac:dyDescent="0.25">
      <c r="B1713" s="70" t="str">
        <f>B1709</f>
        <v xml:space="preserve">  </v>
      </c>
      <c r="C1713" s="14" t="s">
        <v>106</v>
      </c>
      <c r="E1713" s="86" t="str">
        <f>IFERROR(VLOOKUP(B1713,Calculations!$G$10:$W$448,17,FALSE),0)</f>
        <v xml:space="preserve">  </v>
      </c>
      <c r="F1713" s="86"/>
      <c r="H1713" s="133" t="s">
        <v>34</v>
      </c>
      <c r="I1713" s="133"/>
      <c r="J1713" s="133"/>
      <c r="K1713" s="133"/>
      <c r="M1713" s="14" t="s">
        <v>105</v>
      </c>
      <c r="O1713" s="86" t="str">
        <f>E1713</f>
        <v xml:space="preserve">  </v>
      </c>
      <c r="P1713" s="92"/>
    </row>
    <row r="1714" spans="2:16" ht="15.75" hidden="1" x14ac:dyDescent="0.25">
      <c r="B1714" s="75"/>
      <c r="C1714" s="82"/>
      <c r="D1714" s="76" t="s">
        <v>31</v>
      </c>
      <c r="E1714" s="89"/>
      <c r="F1714" s="89" t="str">
        <f>E1713</f>
        <v xml:space="preserve">  </v>
      </c>
      <c r="G1714" s="76"/>
      <c r="H1714" s="134"/>
      <c r="I1714" s="134"/>
      <c r="J1714" s="134"/>
      <c r="K1714" s="134"/>
      <c r="L1714" s="76"/>
      <c r="M1714" s="82"/>
      <c r="N1714" s="76" t="s">
        <v>31</v>
      </c>
      <c r="O1714" s="89"/>
      <c r="P1714" s="90" t="str">
        <f>O1713</f>
        <v xml:space="preserve">  </v>
      </c>
    </row>
    <row r="1715" spans="2:16" ht="15.75" hidden="1" x14ac:dyDescent="0.25">
      <c r="B1715" s="60" t="str">
        <f>IFERROR(IF(EOMONTH(B1713,1)&gt;Questionnaire!$I$9,"  ",EOMONTH(B1713,1)),"  ")</f>
        <v xml:space="preserve">  </v>
      </c>
      <c r="C1715" s="61" t="s">
        <v>32</v>
      </c>
      <c r="D1715" s="61"/>
      <c r="E1715" s="84">
        <f>IFERROR(-VLOOKUP(B1715,Calculations!$G$10:$N$448,8,FALSE),0)</f>
        <v>0</v>
      </c>
      <c r="F1715" s="84"/>
      <c r="G1715" s="61"/>
      <c r="H1715" s="61" t="s">
        <v>102</v>
      </c>
      <c r="I1715" s="61"/>
      <c r="J1715" s="84">
        <f>K1717</f>
        <v>0</v>
      </c>
      <c r="K1715" s="84"/>
      <c r="L1715" s="61"/>
      <c r="M1715" s="61" t="s">
        <v>102</v>
      </c>
      <c r="N1715" s="68"/>
      <c r="O1715" s="84">
        <f>J1715</f>
        <v>0</v>
      </c>
      <c r="P1715" s="91"/>
    </row>
    <row r="1716" spans="2:16" ht="15.75" hidden="1" x14ac:dyDescent="0.25">
      <c r="B1716" s="74"/>
      <c r="C1716" s="14" t="s">
        <v>33</v>
      </c>
      <c r="E1716" s="86" t="str">
        <f>IFERROR(VLOOKUP(B1715,Calculations!$G$10:$M$448,7,FALSE),0)</f>
        <v xml:space="preserve">  </v>
      </c>
      <c r="F1716" s="86"/>
      <c r="H1716" s="14" t="s">
        <v>35</v>
      </c>
      <c r="J1716" s="86" t="str">
        <f>K1718</f>
        <v xml:space="preserve">  </v>
      </c>
      <c r="K1716" s="86"/>
      <c r="M1716" s="14" t="s">
        <v>94</v>
      </c>
      <c r="N1716" s="73"/>
      <c r="O1716" s="86" t="str">
        <f>J1716</f>
        <v xml:space="preserve">  </v>
      </c>
      <c r="P1716" s="92"/>
    </row>
    <row r="1717" spans="2:16" ht="15.75" hidden="1" x14ac:dyDescent="0.25">
      <c r="B1717" s="74"/>
      <c r="C1717" s="73"/>
      <c r="D1717" s="14" t="s">
        <v>31</v>
      </c>
      <c r="E1717" s="86"/>
      <c r="F1717" s="86">
        <f>IFERROR(E1715+E1716,0)</f>
        <v>0</v>
      </c>
      <c r="H1717" s="73"/>
      <c r="I1717" s="14" t="s">
        <v>32</v>
      </c>
      <c r="J1717" s="86"/>
      <c r="K1717" s="86">
        <f>E1715</f>
        <v>0</v>
      </c>
      <c r="M1717" s="72"/>
      <c r="N1717" s="14" t="s">
        <v>31</v>
      </c>
      <c r="O1717" s="86"/>
      <c r="P1717" s="92">
        <f>F1717</f>
        <v>0</v>
      </c>
    </row>
    <row r="1718" spans="2:16" ht="15.75" hidden="1" x14ac:dyDescent="0.25">
      <c r="B1718" s="74"/>
      <c r="C1718" s="73"/>
      <c r="E1718" s="86"/>
      <c r="F1718" s="86"/>
      <c r="H1718" s="73"/>
      <c r="I1718" s="14" t="s">
        <v>33</v>
      </c>
      <c r="J1718" s="86"/>
      <c r="K1718" s="86" t="str">
        <f>E1716</f>
        <v xml:space="preserve">  </v>
      </c>
      <c r="M1718" s="72"/>
      <c r="N1718" s="73"/>
      <c r="O1718" s="86"/>
      <c r="P1718" s="92"/>
    </row>
    <row r="1719" spans="2:16" ht="15.75" hidden="1" x14ac:dyDescent="0.25">
      <c r="B1719" s="74"/>
      <c r="C1719" s="73"/>
      <c r="E1719" s="86"/>
      <c r="F1719" s="86"/>
      <c r="H1719" s="73"/>
      <c r="J1719" s="86"/>
      <c r="K1719" s="86"/>
      <c r="M1719" s="72"/>
      <c r="N1719" s="73"/>
      <c r="O1719" s="86"/>
      <c r="P1719" s="92"/>
    </row>
    <row r="1720" spans="2:16" ht="15.75" hidden="1" x14ac:dyDescent="0.25">
      <c r="B1720" s="70" t="str">
        <f>B1715</f>
        <v xml:space="preserve">  </v>
      </c>
      <c r="C1720" s="133" t="s">
        <v>34</v>
      </c>
      <c r="D1720" s="133"/>
      <c r="E1720" s="133"/>
      <c r="F1720" s="133"/>
      <c r="H1720" s="14" t="s">
        <v>103</v>
      </c>
      <c r="J1720" s="86" t="str">
        <f>IFERROR(VLOOKUP(B1720,Calculations!$Z$10:$AB$448,3,FALSE),0)</f>
        <v xml:space="preserve">  </v>
      </c>
      <c r="K1720" s="86"/>
      <c r="M1720" s="14" t="s">
        <v>104</v>
      </c>
      <c r="O1720" s="86" t="str">
        <f>J1720</f>
        <v xml:space="preserve">  </v>
      </c>
      <c r="P1720" s="92"/>
    </row>
    <row r="1721" spans="2:16" ht="15.75" hidden="1" x14ac:dyDescent="0.25">
      <c r="B1721" s="74"/>
      <c r="C1721" s="133"/>
      <c r="D1721" s="133"/>
      <c r="E1721" s="133"/>
      <c r="F1721" s="133"/>
      <c r="H1721" s="77"/>
      <c r="I1721" s="14" t="s">
        <v>91</v>
      </c>
      <c r="J1721" s="86"/>
      <c r="K1721" s="86" t="str">
        <f>J1720</f>
        <v xml:space="preserve">  </v>
      </c>
      <c r="M1721" s="77"/>
      <c r="N1721" s="14" t="s">
        <v>91</v>
      </c>
      <c r="O1721" s="86"/>
      <c r="P1721" s="92" t="str">
        <f>O1720</f>
        <v xml:space="preserve">  </v>
      </c>
    </row>
    <row r="1722" spans="2:16" ht="15.75" hidden="1" x14ac:dyDescent="0.25">
      <c r="B1722" s="74"/>
      <c r="C1722" s="133"/>
      <c r="D1722" s="133"/>
      <c r="E1722" s="133"/>
      <c r="F1722" s="133"/>
      <c r="H1722" s="77"/>
      <c r="J1722" s="86"/>
      <c r="K1722" s="86"/>
      <c r="M1722" s="77"/>
      <c r="O1722" s="86"/>
      <c r="P1722" s="92"/>
    </row>
    <row r="1723" spans="2:16" ht="15.75" hidden="1" x14ac:dyDescent="0.25">
      <c r="B1723" s="74"/>
      <c r="C1723" s="81"/>
      <c r="D1723" s="81"/>
      <c r="E1723" s="81"/>
      <c r="F1723" s="81"/>
      <c r="H1723" s="77"/>
      <c r="J1723" s="86"/>
      <c r="K1723" s="86"/>
      <c r="M1723" s="77"/>
      <c r="O1723" s="86"/>
      <c r="P1723" s="92"/>
    </row>
    <row r="1724" spans="2:16" ht="15.75" hidden="1" x14ac:dyDescent="0.25">
      <c r="B1724" s="70" t="str">
        <f>B1720</f>
        <v xml:space="preserve">  </v>
      </c>
      <c r="C1724" s="14" t="s">
        <v>106</v>
      </c>
      <c r="E1724" s="86" t="str">
        <f>IFERROR(VLOOKUP(B1724,Calculations!$G$10:$W$448,17,FALSE),0)</f>
        <v xml:space="preserve">  </v>
      </c>
      <c r="F1724" s="86"/>
      <c r="H1724" s="133" t="s">
        <v>34</v>
      </c>
      <c r="I1724" s="133"/>
      <c r="J1724" s="133"/>
      <c r="K1724" s="133"/>
      <c r="M1724" s="14" t="s">
        <v>105</v>
      </c>
      <c r="O1724" s="86" t="str">
        <f>E1724</f>
        <v xml:space="preserve">  </v>
      </c>
      <c r="P1724" s="92"/>
    </row>
    <row r="1725" spans="2:16" ht="15.75" hidden="1" x14ac:dyDescent="0.25">
      <c r="B1725" s="75"/>
      <c r="C1725" s="82"/>
      <c r="D1725" s="76" t="s">
        <v>31</v>
      </c>
      <c r="E1725" s="89"/>
      <c r="F1725" s="89" t="str">
        <f>E1724</f>
        <v xml:space="preserve">  </v>
      </c>
      <c r="G1725" s="76"/>
      <c r="H1725" s="134"/>
      <c r="I1725" s="134"/>
      <c r="J1725" s="134"/>
      <c r="K1725" s="134"/>
      <c r="L1725" s="76"/>
      <c r="M1725" s="82"/>
      <c r="N1725" s="76" t="s">
        <v>31</v>
      </c>
      <c r="O1725" s="89"/>
      <c r="P1725" s="90" t="str">
        <f>O1724</f>
        <v xml:space="preserve">  </v>
      </c>
    </row>
    <row r="1726" spans="2:16" ht="15.75" hidden="1" x14ac:dyDescent="0.25">
      <c r="B1726" s="60" t="str">
        <f>IFERROR(IF(EOMONTH(B1724,1)&gt;Questionnaire!$I$9,"  ",EOMONTH(B1724,1)),"  ")</f>
        <v xml:space="preserve">  </v>
      </c>
      <c r="C1726" s="61" t="s">
        <v>32</v>
      </c>
      <c r="D1726" s="61"/>
      <c r="E1726" s="84">
        <f>IFERROR(-VLOOKUP(B1726,Calculations!$G$10:$N$448,8,FALSE),0)</f>
        <v>0</v>
      </c>
      <c r="F1726" s="84"/>
      <c r="G1726" s="61"/>
      <c r="H1726" s="61" t="s">
        <v>102</v>
      </c>
      <c r="I1726" s="61"/>
      <c r="J1726" s="84">
        <f>K1728</f>
        <v>0</v>
      </c>
      <c r="K1726" s="84"/>
      <c r="L1726" s="61"/>
      <c r="M1726" s="61" t="s">
        <v>102</v>
      </c>
      <c r="N1726" s="68"/>
      <c r="O1726" s="84">
        <f>J1726</f>
        <v>0</v>
      </c>
      <c r="P1726" s="91"/>
    </row>
    <row r="1727" spans="2:16" ht="15.75" hidden="1" x14ac:dyDescent="0.25">
      <c r="B1727" s="74"/>
      <c r="C1727" s="14" t="s">
        <v>33</v>
      </c>
      <c r="E1727" s="86" t="str">
        <f>IFERROR(VLOOKUP(B1726,Calculations!$G$10:$M$448,7,FALSE),0)</f>
        <v xml:space="preserve">  </v>
      </c>
      <c r="F1727" s="86"/>
      <c r="H1727" s="14" t="s">
        <v>35</v>
      </c>
      <c r="J1727" s="86" t="str">
        <f>K1729</f>
        <v xml:space="preserve">  </v>
      </c>
      <c r="K1727" s="86"/>
      <c r="M1727" s="14" t="s">
        <v>94</v>
      </c>
      <c r="N1727" s="73"/>
      <c r="O1727" s="86" t="str">
        <f>J1727</f>
        <v xml:space="preserve">  </v>
      </c>
      <c r="P1727" s="92"/>
    </row>
    <row r="1728" spans="2:16" ht="15.75" hidden="1" x14ac:dyDescent="0.25">
      <c r="B1728" s="74"/>
      <c r="C1728" s="73"/>
      <c r="D1728" s="14" t="s">
        <v>31</v>
      </c>
      <c r="E1728" s="86"/>
      <c r="F1728" s="86">
        <f>IFERROR(E1726+E1727,0)</f>
        <v>0</v>
      </c>
      <c r="H1728" s="73"/>
      <c r="I1728" s="14" t="s">
        <v>32</v>
      </c>
      <c r="J1728" s="86"/>
      <c r="K1728" s="86">
        <f>E1726</f>
        <v>0</v>
      </c>
      <c r="M1728" s="72"/>
      <c r="N1728" s="14" t="s">
        <v>31</v>
      </c>
      <c r="O1728" s="86"/>
      <c r="P1728" s="92">
        <f>F1728</f>
        <v>0</v>
      </c>
    </row>
    <row r="1729" spans="2:16" ht="15.75" hidden="1" x14ac:dyDescent="0.25">
      <c r="B1729" s="74"/>
      <c r="C1729" s="73"/>
      <c r="E1729" s="86"/>
      <c r="F1729" s="86"/>
      <c r="H1729" s="73"/>
      <c r="I1729" s="14" t="s">
        <v>33</v>
      </c>
      <c r="J1729" s="86"/>
      <c r="K1729" s="86" t="str">
        <f>E1727</f>
        <v xml:space="preserve">  </v>
      </c>
      <c r="M1729" s="72"/>
      <c r="N1729" s="73"/>
      <c r="O1729" s="86"/>
      <c r="P1729" s="92"/>
    </row>
    <row r="1730" spans="2:16" ht="15.75" hidden="1" x14ac:dyDescent="0.25">
      <c r="B1730" s="74"/>
      <c r="C1730" s="73"/>
      <c r="E1730" s="86"/>
      <c r="F1730" s="86"/>
      <c r="H1730" s="73"/>
      <c r="J1730" s="86"/>
      <c r="K1730" s="86"/>
      <c r="M1730" s="72"/>
      <c r="N1730" s="73"/>
      <c r="O1730" s="86"/>
      <c r="P1730" s="92"/>
    </row>
    <row r="1731" spans="2:16" ht="15.75" hidden="1" x14ac:dyDescent="0.25">
      <c r="B1731" s="70" t="str">
        <f>B1726</f>
        <v xml:space="preserve">  </v>
      </c>
      <c r="C1731" s="133" t="s">
        <v>34</v>
      </c>
      <c r="D1731" s="133"/>
      <c r="E1731" s="133"/>
      <c r="F1731" s="133"/>
      <c r="H1731" s="14" t="s">
        <v>103</v>
      </c>
      <c r="J1731" s="86" t="str">
        <f>IFERROR(VLOOKUP(B1731,Calculations!$Z$10:$AB$448,3,FALSE),0)</f>
        <v xml:space="preserve">  </v>
      </c>
      <c r="K1731" s="86"/>
      <c r="M1731" s="14" t="s">
        <v>104</v>
      </c>
      <c r="O1731" s="86" t="str">
        <f>J1731</f>
        <v xml:space="preserve">  </v>
      </c>
      <c r="P1731" s="92"/>
    </row>
    <row r="1732" spans="2:16" ht="15.75" hidden="1" x14ac:dyDescent="0.25">
      <c r="B1732" s="74"/>
      <c r="C1732" s="133"/>
      <c r="D1732" s="133"/>
      <c r="E1732" s="133"/>
      <c r="F1732" s="133"/>
      <c r="H1732" s="77"/>
      <c r="I1732" s="14" t="s">
        <v>91</v>
      </c>
      <c r="J1732" s="86"/>
      <c r="K1732" s="86" t="str">
        <f>J1731</f>
        <v xml:space="preserve">  </v>
      </c>
      <c r="M1732" s="77"/>
      <c r="N1732" s="14" t="s">
        <v>91</v>
      </c>
      <c r="O1732" s="86"/>
      <c r="P1732" s="92" t="str">
        <f>O1731</f>
        <v xml:space="preserve">  </v>
      </c>
    </row>
    <row r="1733" spans="2:16" ht="15.75" hidden="1" x14ac:dyDescent="0.25">
      <c r="B1733" s="74"/>
      <c r="C1733" s="133"/>
      <c r="D1733" s="133"/>
      <c r="E1733" s="133"/>
      <c r="F1733" s="133"/>
      <c r="H1733" s="77"/>
      <c r="J1733" s="86"/>
      <c r="K1733" s="86"/>
      <c r="M1733" s="77"/>
      <c r="O1733" s="86"/>
      <c r="P1733" s="92"/>
    </row>
    <row r="1734" spans="2:16" ht="15.75" hidden="1" x14ac:dyDescent="0.25">
      <c r="B1734" s="74"/>
      <c r="C1734" s="81"/>
      <c r="D1734" s="81"/>
      <c r="E1734" s="81"/>
      <c r="F1734" s="81"/>
      <c r="H1734" s="77"/>
      <c r="J1734" s="86"/>
      <c r="K1734" s="86"/>
      <c r="M1734" s="77"/>
      <c r="O1734" s="86"/>
      <c r="P1734" s="92"/>
    </row>
    <row r="1735" spans="2:16" ht="15.75" hidden="1" x14ac:dyDescent="0.25">
      <c r="B1735" s="70" t="str">
        <f>B1731</f>
        <v xml:space="preserve">  </v>
      </c>
      <c r="C1735" s="14" t="s">
        <v>106</v>
      </c>
      <c r="E1735" s="86" t="str">
        <f>IFERROR(VLOOKUP(B1735,Calculations!$G$10:$W$448,17,FALSE),0)</f>
        <v xml:space="preserve">  </v>
      </c>
      <c r="F1735" s="86"/>
      <c r="H1735" s="133" t="s">
        <v>34</v>
      </c>
      <c r="I1735" s="133"/>
      <c r="J1735" s="133"/>
      <c r="K1735" s="133"/>
      <c r="M1735" s="14" t="s">
        <v>105</v>
      </c>
      <c r="O1735" s="86" t="str">
        <f>E1735</f>
        <v xml:space="preserve">  </v>
      </c>
      <c r="P1735" s="92"/>
    </row>
    <row r="1736" spans="2:16" ht="15.75" hidden="1" x14ac:dyDescent="0.25">
      <c r="B1736" s="75"/>
      <c r="C1736" s="82"/>
      <c r="D1736" s="76" t="s">
        <v>31</v>
      </c>
      <c r="E1736" s="89"/>
      <c r="F1736" s="89" t="str">
        <f>E1735</f>
        <v xml:space="preserve">  </v>
      </c>
      <c r="G1736" s="76"/>
      <c r="H1736" s="134"/>
      <c r="I1736" s="134"/>
      <c r="J1736" s="134"/>
      <c r="K1736" s="134"/>
      <c r="L1736" s="76"/>
      <c r="M1736" s="82"/>
      <c r="N1736" s="76" t="s">
        <v>31</v>
      </c>
      <c r="O1736" s="89"/>
      <c r="P1736" s="90" t="str">
        <f>O1735</f>
        <v xml:space="preserve">  </v>
      </c>
    </row>
    <row r="1737" spans="2:16" ht="15.75" hidden="1" x14ac:dyDescent="0.25">
      <c r="B1737" s="60" t="str">
        <f>IFERROR(IF(EOMONTH(B1735,1)&gt;Questionnaire!$I$9,"  ",EOMONTH(B1735,1)),"  ")</f>
        <v xml:space="preserve">  </v>
      </c>
      <c r="C1737" s="61" t="s">
        <v>32</v>
      </c>
      <c r="D1737" s="61"/>
      <c r="E1737" s="84">
        <f>IFERROR(-VLOOKUP(B1737,Calculations!$G$10:$N$448,8,FALSE),0)</f>
        <v>0</v>
      </c>
      <c r="F1737" s="84"/>
      <c r="G1737" s="61"/>
      <c r="H1737" s="61" t="s">
        <v>102</v>
      </c>
      <c r="I1737" s="61"/>
      <c r="J1737" s="84">
        <f>K1739</f>
        <v>0</v>
      </c>
      <c r="K1737" s="84"/>
      <c r="L1737" s="61"/>
      <c r="M1737" s="61" t="s">
        <v>102</v>
      </c>
      <c r="N1737" s="68"/>
      <c r="O1737" s="84">
        <f>J1737</f>
        <v>0</v>
      </c>
      <c r="P1737" s="91"/>
    </row>
    <row r="1738" spans="2:16" ht="15.75" hidden="1" x14ac:dyDescent="0.25">
      <c r="B1738" s="74"/>
      <c r="C1738" s="14" t="s">
        <v>33</v>
      </c>
      <c r="E1738" s="86" t="str">
        <f>IFERROR(VLOOKUP(B1737,Calculations!$G$10:$M$448,7,FALSE),0)</f>
        <v xml:space="preserve">  </v>
      </c>
      <c r="F1738" s="86"/>
      <c r="H1738" s="14" t="s">
        <v>35</v>
      </c>
      <c r="J1738" s="86" t="str">
        <f>K1740</f>
        <v xml:space="preserve">  </v>
      </c>
      <c r="K1738" s="86"/>
      <c r="M1738" s="14" t="s">
        <v>94</v>
      </c>
      <c r="N1738" s="73"/>
      <c r="O1738" s="86" t="str">
        <f>J1738</f>
        <v xml:space="preserve">  </v>
      </c>
      <c r="P1738" s="92"/>
    </row>
    <row r="1739" spans="2:16" ht="15.75" hidden="1" x14ac:dyDescent="0.25">
      <c r="B1739" s="74"/>
      <c r="C1739" s="73"/>
      <c r="D1739" s="14" t="s">
        <v>31</v>
      </c>
      <c r="E1739" s="86"/>
      <c r="F1739" s="86">
        <f>IFERROR(E1737+E1738,0)</f>
        <v>0</v>
      </c>
      <c r="H1739" s="73"/>
      <c r="I1739" s="14" t="s">
        <v>32</v>
      </c>
      <c r="J1739" s="86"/>
      <c r="K1739" s="86">
        <f>E1737</f>
        <v>0</v>
      </c>
      <c r="M1739" s="72"/>
      <c r="N1739" s="14" t="s">
        <v>31</v>
      </c>
      <c r="O1739" s="86"/>
      <c r="P1739" s="92">
        <f>F1739</f>
        <v>0</v>
      </c>
    </row>
    <row r="1740" spans="2:16" ht="15.75" hidden="1" x14ac:dyDescent="0.25">
      <c r="B1740" s="74"/>
      <c r="C1740" s="73"/>
      <c r="E1740" s="86"/>
      <c r="F1740" s="86"/>
      <c r="H1740" s="73"/>
      <c r="I1740" s="14" t="s">
        <v>33</v>
      </c>
      <c r="J1740" s="86"/>
      <c r="K1740" s="86" t="str">
        <f>E1738</f>
        <v xml:space="preserve">  </v>
      </c>
      <c r="M1740" s="72"/>
      <c r="N1740" s="73"/>
      <c r="O1740" s="86"/>
      <c r="P1740" s="92"/>
    </row>
    <row r="1741" spans="2:16" ht="15.75" hidden="1" x14ac:dyDescent="0.25">
      <c r="B1741" s="74"/>
      <c r="C1741" s="73"/>
      <c r="E1741" s="86"/>
      <c r="F1741" s="86"/>
      <c r="H1741" s="73"/>
      <c r="J1741" s="86"/>
      <c r="K1741" s="86"/>
      <c r="M1741" s="72"/>
      <c r="N1741" s="73"/>
      <c r="O1741" s="86"/>
      <c r="P1741" s="92"/>
    </row>
    <row r="1742" spans="2:16" ht="15.75" hidden="1" x14ac:dyDescent="0.25">
      <c r="B1742" s="70" t="str">
        <f>B1737</f>
        <v xml:space="preserve">  </v>
      </c>
      <c r="C1742" s="133" t="s">
        <v>34</v>
      </c>
      <c r="D1742" s="133"/>
      <c r="E1742" s="133"/>
      <c r="F1742" s="133"/>
      <c r="H1742" s="14" t="s">
        <v>103</v>
      </c>
      <c r="J1742" s="86" t="str">
        <f>IFERROR(VLOOKUP(B1742,Calculations!$Z$10:$AB$448,3,FALSE),0)</f>
        <v xml:space="preserve">  </v>
      </c>
      <c r="K1742" s="86"/>
      <c r="M1742" s="14" t="s">
        <v>104</v>
      </c>
      <c r="O1742" s="86" t="str">
        <f>J1742</f>
        <v xml:space="preserve">  </v>
      </c>
      <c r="P1742" s="92"/>
    </row>
    <row r="1743" spans="2:16" ht="15.75" hidden="1" x14ac:dyDescent="0.25">
      <c r="B1743" s="74"/>
      <c r="C1743" s="133"/>
      <c r="D1743" s="133"/>
      <c r="E1743" s="133"/>
      <c r="F1743" s="133"/>
      <c r="H1743" s="77"/>
      <c r="I1743" s="14" t="s">
        <v>91</v>
      </c>
      <c r="J1743" s="86"/>
      <c r="K1743" s="86" t="str">
        <f>J1742</f>
        <v xml:space="preserve">  </v>
      </c>
      <c r="M1743" s="77"/>
      <c r="N1743" s="14" t="s">
        <v>91</v>
      </c>
      <c r="O1743" s="86"/>
      <c r="P1743" s="92" t="str">
        <f>O1742</f>
        <v xml:space="preserve">  </v>
      </c>
    </row>
    <row r="1744" spans="2:16" ht="15.75" hidden="1" x14ac:dyDescent="0.25">
      <c r="B1744" s="74"/>
      <c r="C1744" s="133"/>
      <c r="D1744" s="133"/>
      <c r="E1744" s="133"/>
      <c r="F1744" s="133"/>
      <c r="H1744" s="77"/>
      <c r="J1744" s="86"/>
      <c r="K1744" s="86"/>
      <c r="M1744" s="77"/>
      <c r="O1744" s="86"/>
      <c r="P1744" s="92"/>
    </row>
    <row r="1745" spans="2:16" ht="15.75" hidden="1" x14ac:dyDescent="0.25">
      <c r="B1745" s="74"/>
      <c r="C1745" s="81"/>
      <c r="D1745" s="81"/>
      <c r="E1745" s="81"/>
      <c r="F1745" s="81"/>
      <c r="H1745" s="77"/>
      <c r="J1745" s="86"/>
      <c r="K1745" s="86"/>
      <c r="M1745" s="77"/>
      <c r="O1745" s="86"/>
      <c r="P1745" s="92"/>
    </row>
    <row r="1746" spans="2:16" ht="15.75" hidden="1" x14ac:dyDescent="0.25">
      <c r="B1746" s="70" t="str">
        <f>B1742</f>
        <v xml:space="preserve">  </v>
      </c>
      <c r="C1746" s="14" t="s">
        <v>106</v>
      </c>
      <c r="E1746" s="86" t="str">
        <f>IFERROR(VLOOKUP(B1746,Calculations!$G$10:$W$448,17,FALSE),0)</f>
        <v xml:space="preserve">  </v>
      </c>
      <c r="F1746" s="86"/>
      <c r="H1746" s="133" t="s">
        <v>34</v>
      </c>
      <c r="I1746" s="133"/>
      <c r="J1746" s="133"/>
      <c r="K1746" s="133"/>
      <c r="M1746" s="14" t="s">
        <v>105</v>
      </c>
      <c r="O1746" s="86" t="str">
        <f>E1746</f>
        <v xml:space="preserve">  </v>
      </c>
      <c r="P1746" s="92"/>
    </row>
    <row r="1747" spans="2:16" ht="15.75" hidden="1" x14ac:dyDescent="0.25">
      <c r="B1747" s="75"/>
      <c r="C1747" s="82"/>
      <c r="D1747" s="76" t="s">
        <v>31</v>
      </c>
      <c r="E1747" s="89"/>
      <c r="F1747" s="89" t="str">
        <f>E1746</f>
        <v xml:space="preserve">  </v>
      </c>
      <c r="G1747" s="76"/>
      <c r="H1747" s="134"/>
      <c r="I1747" s="134"/>
      <c r="J1747" s="134"/>
      <c r="K1747" s="134"/>
      <c r="L1747" s="76"/>
      <c r="M1747" s="82"/>
      <c r="N1747" s="76" t="s">
        <v>31</v>
      </c>
      <c r="O1747" s="89"/>
      <c r="P1747" s="90" t="str">
        <f>O1746</f>
        <v xml:space="preserve">  </v>
      </c>
    </row>
    <row r="1748" spans="2:16" ht="15.75" hidden="1" x14ac:dyDescent="0.25">
      <c r="B1748" s="60" t="str">
        <f>IFERROR(IF(EOMONTH(B1746,1)&gt;Questionnaire!$I$9,"  ",EOMONTH(B1746,1)),"  ")</f>
        <v xml:space="preserve">  </v>
      </c>
      <c r="C1748" s="61" t="s">
        <v>32</v>
      </c>
      <c r="D1748" s="61"/>
      <c r="E1748" s="84">
        <f>IFERROR(-VLOOKUP(B1748,Calculations!$G$10:$N$448,8,FALSE),0)</f>
        <v>0</v>
      </c>
      <c r="F1748" s="84"/>
      <c r="G1748" s="61"/>
      <c r="H1748" s="61" t="s">
        <v>102</v>
      </c>
      <c r="I1748" s="61"/>
      <c r="J1748" s="84">
        <f>K1750</f>
        <v>0</v>
      </c>
      <c r="K1748" s="84"/>
      <c r="L1748" s="61"/>
      <c r="M1748" s="61" t="s">
        <v>102</v>
      </c>
      <c r="N1748" s="68"/>
      <c r="O1748" s="84">
        <f>J1748</f>
        <v>0</v>
      </c>
      <c r="P1748" s="91"/>
    </row>
    <row r="1749" spans="2:16" ht="15.75" hidden="1" x14ac:dyDescent="0.25">
      <c r="B1749" s="74"/>
      <c r="C1749" s="14" t="s">
        <v>33</v>
      </c>
      <c r="E1749" s="86" t="str">
        <f>IFERROR(VLOOKUP(B1748,Calculations!$G$10:$M$448,7,FALSE),0)</f>
        <v xml:space="preserve">  </v>
      </c>
      <c r="F1749" s="86"/>
      <c r="H1749" s="14" t="s">
        <v>35</v>
      </c>
      <c r="J1749" s="86" t="str">
        <f>K1751</f>
        <v xml:space="preserve">  </v>
      </c>
      <c r="K1749" s="86"/>
      <c r="M1749" s="14" t="s">
        <v>94</v>
      </c>
      <c r="N1749" s="73"/>
      <c r="O1749" s="86" t="str">
        <f>J1749</f>
        <v xml:space="preserve">  </v>
      </c>
      <c r="P1749" s="92"/>
    </row>
    <row r="1750" spans="2:16" ht="15.75" hidden="1" x14ac:dyDescent="0.25">
      <c r="B1750" s="74"/>
      <c r="C1750" s="73"/>
      <c r="D1750" s="14" t="s">
        <v>31</v>
      </c>
      <c r="E1750" s="86"/>
      <c r="F1750" s="86">
        <f>IFERROR(E1748+E1749,0)</f>
        <v>0</v>
      </c>
      <c r="H1750" s="73"/>
      <c r="I1750" s="14" t="s">
        <v>32</v>
      </c>
      <c r="J1750" s="86"/>
      <c r="K1750" s="86">
        <f>E1748</f>
        <v>0</v>
      </c>
      <c r="M1750" s="72"/>
      <c r="N1750" s="14" t="s">
        <v>31</v>
      </c>
      <c r="O1750" s="86"/>
      <c r="P1750" s="92">
        <f>F1750</f>
        <v>0</v>
      </c>
    </row>
    <row r="1751" spans="2:16" ht="15.75" hidden="1" x14ac:dyDescent="0.25">
      <c r="B1751" s="74"/>
      <c r="C1751" s="73"/>
      <c r="E1751" s="86"/>
      <c r="F1751" s="86"/>
      <c r="H1751" s="73"/>
      <c r="I1751" s="14" t="s">
        <v>33</v>
      </c>
      <c r="J1751" s="86"/>
      <c r="K1751" s="86" t="str">
        <f>E1749</f>
        <v xml:space="preserve">  </v>
      </c>
      <c r="M1751" s="72"/>
      <c r="N1751" s="73"/>
      <c r="O1751" s="86"/>
      <c r="P1751" s="92"/>
    </row>
    <row r="1752" spans="2:16" ht="15.75" hidden="1" x14ac:dyDescent="0.25">
      <c r="B1752" s="74"/>
      <c r="C1752" s="73"/>
      <c r="E1752" s="86"/>
      <c r="F1752" s="86"/>
      <c r="H1752" s="73"/>
      <c r="J1752" s="86"/>
      <c r="K1752" s="86"/>
      <c r="M1752" s="72"/>
      <c r="N1752" s="73"/>
      <c r="O1752" s="86"/>
      <c r="P1752" s="92"/>
    </row>
    <row r="1753" spans="2:16" ht="15.75" hidden="1" x14ac:dyDescent="0.25">
      <c r="B1753" s="70" t="str">
        <f>B1748</f>
        <v xml:space="preserve">  </v>
      </c>
      <c r="C1753" s="133" t="s">
        <v>34</v>
      </c>
      <c r="D1753" s="133"/>
      <c r="E1753" s="133"/>
      <c r="F1753" s="133"/>
      <c r="H1753" s="14" t="s">
        <v>103</v>
      </c>
      <c r="J1753" s="86" t="str">
        <f>IFERROR(VLOOKUP(B1753,Calculations!$Z$10:$AB$448,3,FALSE),0)</f>
        <v xml:space="preserve">  </v>
      </c>
      <c r="K1753" s="86"/>
      <c r="M1753" s="14" t="s">
        <v>104</v>
      </c>
      <c r="O1753" s="86" t="str">
        <f>J1753</f>
        <v xml:space="preserve">  </v>
      </c>
      <c r="P1753" s="92"/>
    </row>
    <row r="1754" spans="2:16" ht="15.75" hidden="1" x14ac:dyDescent="0.25">
      <c r="B1754" s="74"/>
      <c r="C1754" s="133"/>
      <c r="D1754" s="133"/>
      <c r="E1754" s="133"/>
      <c r="F1754" s="133"/>
      <c r="H1754" s="77"/>
      <c r="I1754" s="14" t="s">
        <v>91</v>
      </c>
      <c r="J1754" s="86"/>
      <c r="K1754" s="86" t="str">
        <f>J1753</f>
        <v xml:space="preserve">  </v>
      </c>
      <c r="M1754" s="77"/>
      <c r="N1754" s="14" t="s">
        <v>91</v>
      </c>
      <c r="O1754" s="86"/>
      <c r="P1754" s="92" t="str">
        <f>O1753</f>
        <v xml:space="preserve">  </v>
      </c>
    </row>
    <row r="1755" spans="2:16" ht="15.75" hidden="1" x14ac:dyDescent="0.25">
      <c r="B1755" s="74"/>
      <c r="C1755" s="133"/>
      <c r="D1755" s="133"/>
      <c r="E1755" s="133"/>
      <c r="F1755" s="133"/>
      <c r="H1755" s="77"/>
      <c r="J1755" s="86"/>
      <c r="K1755" s="86"/>
      <c r="M1755" s="77"/>
      <c r="O1755" s="86"/>
      <c r="P1755" s="92"/>
    </row>
    <row r="1756" spans="2:16" ht="15.75" hidden="1" x14ac:dyDescent="0.25">
      <c r="B1756" s="74"/>
      <c r="C1756" s="81"/>
      <c r="D1756" s="81"/>
      <c r="E1756" s="81"/>
      <c r="F1756" s="81"/>
      <c r="H1756" s="77"/>
      <c r="J1756" s="86"/>
      <c r="K1756" s="86"/>
      <c r="M1756" s="77"/>
      <c r="O1756" s="86"/>
      <c r="P1756" s="92"/>
    </row>
    <row r="1757" spans="2:16" ht="15.75" hidden="1" x14ac:dyDescent="0.25">
      <c r="B1757" s="70" t="str">
        <f>B1753</f>
        <v xml:space="preserve">  </v>
      </c>
      <c r="C1757" s="14" t="s">
        <v>106</v>
      </c>
      <c r="E1757" s="86" t="str">
        <f>IFERROR(VLOOKUP(B1757,Calculations!$G$10:$W$448,17,FALSE),0)</f>
        <v xml:space="preserve">  </v>
      </c>
      <c r="F1757" s="86"/>
      <c r="H1757" s="133" t="s">
        <v>34</v>
      </c>
      <c r="I1757" s="133"/>
      <c r="J1757" s="133"/>
      <c r="K1757" s="133"/>
      <c r="M1757" s="14" t="s">
        <v>105</v>
      </c>
      <c r="O1757" s="86" t="str">
        <f>E1757</f>
        <v xml:space="preserve">  </v>
      </c>
      <c r="P1757" s="92"/>
    </row>
    <row r="1758" spans="2:16" ht="15.75" hidden="1" x14ac:dyDescent="0.25">
      <c r="B1758" s="75"/>
      <c r="C1758" s="82"/>
      <c r="D1758" s="76" t="s">
        <v>31</v>
      </c>
      <c r="E1758" s="89"/>
      <c r="F1758" s="89" t="str">
        <f>E1757</f>
        <v xml:space="preserve">  </v>
      </c>
      <c r="G1758" s="76"/>
      <c r="H1758" s="134"/>
      <c r="I1758" s="134"/>
      <c r="J1758" s="134"/>
      <c r="K1758" s="134"/>
      <c r="L1758" s="76"/>
      <c r="M1758" s="82"/>
      <c r="N1758" s="76" t="s">
        <v>31</v>
      </c>
      <c r="O1758" s="89"/>
      <c r="P1758" s="90" t="str">
        <f>O1757</f>
        <v xml:space="preserve">  </v>
      </c>
    </row>
    <row r="1759" spans="2:16" ht="15.75" hidden="1" x14ac:dyDescent="0.25">
      <c r="B1759" s="60" t="str">
        <f>IFERROR(IF(EOMONTH(B1757,1)&gt;Questionnaire!$I$9,"  ",EOMONTH(B1757,1)),"  ")</f>
        <v xml:space="preserve">  </v>
      </c>
      <c r="C1759" s="61" t="s">
        <v>32</v>
      </c>
      <c r="D1759" s="61"/>
      <c r="E1759" s="84">
        <f>IFERROR(-VLOOKUP(B1759,Calculations!$G$10:$N$448,8,FALSE),0)</f>
        <v>0</v>
      </c>
      <c r="F1759" s="84"/>
      <c r="G1759" s="61"/>
      <c r="H1759" s="61" t="s">
        <v>102</v>
      </c>
      <c r="I1759" s="61"/>
      <c r="J1759" s="84">
        <f>K1761</f>
        <v>0</v>
      </c>
      <c r="K1759" s="84"/>
      <c r="L1759" s="61"/>
      <c r="M1759" s="61" t="s">
        <v>102</v>
      </c>
      <c r="N1759" s="68"/>
      <c r="O1759" s="84">
        <f>J1759</f>
        <v>0</v>
      </c>
      <c r="P1759" s="91"/>
    </row>
    <row r="1760" spans="2:16" ht="15.75" hidden="1" x14ac:dyDescent="0.25">
      <c r="B1760" s="74"/>
      <c r="C1760" s="14" t="s">
        <v>33</v>
      </c>
      <c r="E1760" s="86" t="str">
        <f>IFERROR(VLOOKUP(B1759,Calculations!$G$10:$M$448,7,FALSE),0)</f>
        <v xml:space="preserve">  </v>
      </c>
      <c r="F1760" s="86"/>
      <c r="H1760" s="14" t="s">
        <v>35</v>
      </c>
      <c r="J1760" s="86" t="str">
        <f>K1762</f>
        <v xml:space="preserve">  </v>
      </c>
      <c r="K1760" s="86"/>
      <c r="M1760" s="14" t="s">
        <v>94</v>
      </c>
      <c r="N1760" s="73"/>
      <c r="O1760" s="86" t="str">
        <f>J1760</f>
        <v xml:space="preserve">  </v>
      </c>
      <c r="P1760" s="92"/>
    </row>
    <row r="1761" spans="2:16" ht="15.75" hidden="1" x14ac:dyDescent="0.25">
      <c r="B1761" s="74"/>
      <c r="C1761" s="73"/>
      <c r="D1761" s="14" t="s">
        <v>31</v>
      </c>
      <c r="E1761" s="86"/>
      <c r="F1761" s="86">
        <f>IFERROR(E1759+E1760,0)</f>
        <v>0</v>
      </c>
      <c r="H1761" s="73"/>
      <c r="I1761" s="14" t="s">
        <v>32</v>
      </c>
      <c r="J1761" s="86"/>
      <c r="K1761" s="86">
        <f>E1759</f>
        <v>0</v>
      </c>
      <c r="M1761" s="72"/>
      <c r="N1761" s="14" t="s">
        <v>31</v>
      </c>
      <c r="O1761" s="86"/>
      <c r="P1761" s="92">
        <f>F1761</f>
        <v>0</v>
      </c>
    </row>
    <row r="1762" spans="2:16" ht="15.75" hidden="1" x14ac:dyDescent="0.25">
      <c r="B1762" s="74"/>
      <c r="C1762" s="73"/>
      <c r="E1762" s="86"/>
      <c r="F1762" s="86"/>
      <c r="H1762" s="73"/>
      <c r="I1762" s="14" t="s">
        <v>33</v>
      </c>
      <c r="J1762" s="86"/>
      <c r="K1762" s="86" t="str">
        <f>E1760</f>
        <v xml:space="preserve">  </v>
      </c>
      <c r="M1762" s="72"/>
      <c r="N1762" s="73"/>
      <c r="O1762" s="86"/>
      <c r="P1762" s="92"/>
    </row>
    <row r="1763" spans="2:16" ht="15.75" hidden="1" x14ac:dyDescent="0.25">
      <c r="B1763" s="74"/>
      <c r="C1763" s="73"/>
      <c r="E1763" s="86"/>
      <c r="F1763" s="86"/>
      <c r="H1763" s="73"/>
      <c r="J1763" s="86"/>
      <c r="K1763" s="86"/>
      <c r="M1763" s="72"/>
      <c r="N1763" s="73"/>
      <c r="O1763" s="86"/>
      <c r="P1763" s="92"/>
    </row>
    <row r="1764" spans="2:16" ht="15.75" hidden="1" x14ac:dyDescent="0.25">
      <c r="B1764" s="70" t="str">
        <f>B1759</f>
        <v xml:space="preserve">  </v>
      </c>
      <c r="C1764" s="133" t="s">
        <v>34</v>
      </c>
      <c r="D1764" s="133"/>
      <c r="E1764" s="133"/>
      <c r="F1764" s="133"/>
      <c r="H1764" s="14" t="s">
        <v>103</v>
      </c>
      <c r="J1764" s="86" t="str">
        <f>IFERROR(VLOOKUP(B1764,Calculations!$Z$10:$AB$448,3,FALSE),0)</f>
        <v xml:space="preserve">  </v>
      </c>
      <c r="K1764" s="86"/>
      <c r="M1764" s="14" t="s">
        <v>104</v>
      </c>
      <c r="O1764" s="86" t="str">
        <f>J1764</f>
        <v xml:space="preserve">  </v>
      </c>
      <c r="P1764" s="92"/>
    </row>
    <row r="1765" spans="2:16" ht="15.75" hidden="1" x14ac:dyDescent="0.25">
      <c r="B1765" s="74"/>
      <c r="C1765" s="133"/>
      <c r="D1765" s="133"/>
      <c r="E1765" s="133"/>
      <c r="F1765" s="133"/>
      <c r="H1765" s="77"/>
      <c r="I1765" s="14" t="s">
        <v>91</v>
      </c>
      <c r="J1765" s="86"/>
      <c r="K1765" s="86" t="str">
        <f>J1764</f>
        <v xml:space="preserve">  </v>
      </c>
      <c r="M1765" s="77"/>
      <c r="N1765" s="14" t="s">
        <v>91</v>
      </c>
      <c r="O1765" s="86"/>
      <c r="P1765" s="92" t="str">
        <f>O1764</f>
        <v xml:space="preserve">  </v>
      </c>
    </row>
    <row r="1766" spans="2:16" ht="15.75" hidden="1" x14ac:dyDescent="0.25">
      <c r="B1766" s="74"/>
      <c r="C1766" s="133"/>
      <c r="D1766" s="133"/>
      <c r="E1766" s="133"/>
      <c r="F1766" s="133"/>
      <c r="H1766" s="77"/>
      <c r="J1766" s="86"/>
      <c r="K1766" s="86"/>
      <c r="M1766" s="77"/>
      <c r="O1766" s="86"/>
      <c r="P1766" s="92"/>
    </row>
    <row r="1767" spans="2:16" ht="15.75" hidden="1" x14ac:dyDescent="0.25">
      <c r="B1767" s="74"/>
      <c r="C1767" s="81"/>
      <c r="D1767" s="81"/>
      <c r="E1767" s="81"/>
      <c r="F1767" s="81"/>
      <c r="H1767" s="77"/>
      <c r="J1767" s="86"/>
      <c r="K1767" s="86"/>
      <c r="M1767" s="77"/>
      <c r="O1767" s="86"/>
      <c r="P1767" s="92"/>
    </row>
    <row r="1768" spans="2:16" ht="15.75" hidden="1" x14ac:dyDescent="0.25">
      <c r="B1768" s="70" t="str">
        <f>B1764</f>
        <v xml:space="preserve">  </v>
      </c>
      <c r="C1768" s="14" t="s">
        <v>106</v>
      </c>
      <c r="E1768" s="86" t="str">
        <f>IFERROR(VLOOKUP(B1768,Calculations!$G$10:$W$448,17,FALSE),0)</f>
        <v xml:space="preserve">  </v>
      </c>
      <c r="F1768" s="86"/>
      <c r="H1768" s="133" t="s">
        <v>34</v>
      </c>
      <c r="I1768" s="133"/>
      <c r="J1768" s="133"/>
      <c r="K1768" s="133"/>
      <c r="M1768" s="14" t="s">
        <v>105</v>
      </c>
      <c r="O1768" s="86" t="str">
        <f>E1768</f>
        <v xml:space="preserve">  </v>
      </c>
      <c r="P1768" s="92"/>
    </row>
    <row r="1769" spans="2:16" ht="15.75" hidden="1" x14ac:dyDescent="0.25">
      <c r="B1769" s="75"/>
      <c r="C1769" s="82"/>
      <c r="D1769" s="76" t="s">
        <v>31</v>
      </c>
      <c r="E1769" s="89"/>
      <c r="F1769" s="89" t="str">
        <f>E1768</f>
        <v xml:space="preserve">  </v>
      </c>
      <c r="G1769" s="76"/>
      <c r="H1769" s="134"/>
      <c r="I1769" s="134"/>
      <c r="J1769" s="134"/>
      <c r="K1769" s="134"/>
      <c r="L1769" s="76"/>
      <c r="M1769" s="82"/>
      <c r="N1769" s="76" t="s">
        <v>31</v>
      </c>
      <c r="O1769" s="89"/>
      <c r="P1769" s="90" t="str">
        <f>O1768</f>
        <v xml:space="preserve">  </v>
      </c>
    </row>
    <row r="1770" spans="2:16" ht="15.75" hidden="1" x14ac:dyDescent="0.25">
      <c r="B1770" s="60" t="str">
        <f>IFERROR(IF(EOMONTH(B1768,1)&gt;Questionnaire!$I$9,"  ",EOMONTH(B1768,1)),"  ")</f>
        <v xml:space="preserve">  </v>
      </c>
      <c r="C1770" s="61" t="s">
        <v>32</v>
      </c>
      <c r="D1770" s="61"/>
      <c r="E1770" s="84">
        <f>IFERROR(-VLOOKUP(B1770,Calculations!$G$10:$N$448,8,FALSE),0)</f>
        <v>0</v>
      </c>
      <c r="F1770" s="84"/>
      <c r="G1770" s="61"/>
      <c r="H1770" s="61" t="s">
        <v>102</v>
      </c>
      <c r="I1770" s="61"/>
      <c r="J1770" s="84">
        <f>K1772</f>
        <v>0</v>
      </c>
      <c r="K1770" s="84"/>
      <c r="L1770" s="61"/>
      <c r="M1770" s="61" t="s">
        <v>102</v>
      </c>
      <c r="N1770" s="68"/>
      <c r="O1770" s="84">
        <f>J1770</f>
        <v>0</v>
      </c>
      <c r="P1770" s="91"/>
    </row>
    <row r="1771" spans="2:16" ht="15.75" hidden="1" x14ac:dyDescent="0.25">
      <c r="B1771" s="74"/>
      <c r="C1771" s="14" t="s">
        <v>33</v>
      </c>
      <c r="E1771" s="86" t="str">
        <f>IFERROR(VLOOKUP(B1770,Calculations!$G$10:$M$448,7,FALSE),0)</f>
        <v xml:space="preserve">  </v>
      </c>
      <c r="F1771" s="86"/>
      <c r="H1771" s="14" t="s">
        <v>35</v>
      </c>
      <c r="J1771" s="86" t="str">
        <f>K1773</f>
        <v xml:space="preserve">  </v>
      </c>
      <c r="K1771" s="86"/>
      <c r="M1771" s="14" t="s">
        <v>94</v>
      </c>
      <c r="N1771" s="73"/>
      <c r="O1771" s="86" t="str">
        <f>J1771</f>
        <v xml:space="preserve">  </v>
      </c>
      <c r="P1771" s="92"/>
    </row>
    <row r="1772" spans="2:16" ht="15.75" hidden="1" x14ac:dyDescent="0.25">
      <c r="B1772" s="74"/>
      <c r="C1772" s="73"/>
      <c r="D1772" s="14" t="s">
        <v>31</v>
      </c>
      <c r="E1772" s="86"/>
      <c r="F1772" s="86">
        <f>IFERROR(E1770+E1771,0)</f>
        <v>0</v>
      </c>
      <c r="H1772" s="73"/>
      <c r="I1772" s="14" t="s">
        <v>32</v>
      </c>
      <c r="J1772" s="86"/>
      <c r="K1772" s="86">
        <f>E1770</f>
        <v>0</v>
      </c>
      <c r="M1772" s="72"/>
      <c r="N1772" s="14" t="s">
        <v>31</v>
      </c>
      <c r="O1772" s="86"/>
      <c r="P1772" s="92">
        <f>F1772</f>
        <v>0</v>
      </c>
    </row>
    <row r="1773" spans="2:16" ht="15.75" hidden="1" x14ac:dyDescent="0.25">
      <c r="B1773" s="74"/>
      <c r="C1773" s="73"/>
      <c r="E1773" s="86"/>
      <c r="F1773" s="86"/>
      <c r="H1773" s="73"/>
      <c r="I1773" s="14" t="s">
        <v>33</v>
      </c>
      <c r="J1773" s="86"/>
      <c r="K1773" s="86" t="str">
        <f>E1771</f>
        <v xml:space="preserve">  </v>
      </c>
      <c r="M1773" s="72"/>
      <c r="N1773" s="73"/>
      <c r="O1773" s="86"/>
      <c r="P1773" s="92"/>
    </row>
    <row r="1774" spans="2:16" ht="15.75" hidden="1" x14ac:dyDescent="0.25">
      <c r="B1774" s="74"/>
      <c r="C1774" s="73"/>
      <c r="E1774" s="86"/>
      <c r="F1774" s="86"/>
      <c r="H1774" s="73"/>
      <c r="J1774" s="86"/>
      <c r="K1774" s="86"/>
      <c r="M1774" s="72"/>
      <c r="N1774" s="73"/>
      <c r="O1774" s="86"/>
      <c r="P1774" s="92"/>
    </row>
    <row r="1775" spans="2:16" ht="15.75" hidden="1" x14ac:dyDescent="0.25">
      <c r="B1775" s="70" t="str">
        <f>B1770</f>
        <v xml:space="preserve">  </v>
      </c>
      <c r="C1775" s="133" t="s">
        <v>34</v>
      </c>
      <c r="D1775" s="133"/>
      <c r="E1775" s="133"/>
      <c r="F1775" s="133"/>
      <c r="H1775" s="14" t="s">
        <v>103</v>
      </c>
      <c r="J1775" s="86" t="str">
        <f>IFERROR(VLOOKUP(B1775,Calculations!$Z$10:$AB$448,3,FALSE),0)</f>
        <v xml:space="preserve">  </v>
      </c>
      <c r="K1775" s="86"/>
      <c r="M1775" s="14" t="s">
        <v>104</v>
      </c>
      <c r="O1775" s="86" t="str">
        <f>J1775</f>
        <v xml:space="preserve">  </v>
      </c>
      <c r="P1775" s="92"/>
    </row>
    <row r="1776" spans="2:16" ht="15.75" hidden="1" x14ac:dyDescent="0.25">
      <c r="B1776" s="74"/>
      <c r="C1776" s="133"/>
      <c r="D1776" s="133"/>
      <c r="E1776" s="133"/>
      <c r="F1776" s="133"/>
      <c r="H1776" s="77"/>
      <c r="I1776" s="14" t="s">
        <v>91</v>
      </c>
      <c r="J1776" s="86"/>
      <c r="K1776" s="86" t="str">
        <f>J1775</f>
        <v xml:space="preserve">  </v>
      </c>
      <c r="M1776" s="77"/>
      <c r="N1776" s="14" t="s">
        <v>91</v>
      </c>
      <c r="O1776" s="86"/>
      <c r="P1776" s="92" t="str">
        <f>O1775</f>
        <v xml:space="preserve">  </v>
      </c>
    </row>
    <row r="1777" spans="2:16" ht="15.75" hidden="1" x14ac:dyDescent="0.25">
      <c r="B1777" s="74"/>
      <c r="C1777" s="133"/>
      <c r="D1777" s="133"/>
      <c r="E1777" s="133"/>
      <c r="F1777" s="133"/>
      <c r="H1777" s="77"/>
      <c r="J1777" s="86"/>
      <c r="K1777" s="86"/>
      <c r="M1777" s="77"/>
      <c r="O1777" s="86"/>
      <c r="P1777" s="92"/>
    </row>
    <row r="1778" spans="2:16" ht="15.75" hidden="1" x14ac:dyDescent="0.25">
      <c r="B1778" s="74"/>
      <c r="C1778" s="81"/>
      <c r="D1778" s="81"/>
      <c r="E1778" s="81"/>
      <c r="F1778" s="81"/>
      <c r="H1778" s="77"/>
      <c r="J1778" s="86"/>
      <c r="K1778" s="86"/>
      <c r="M1778" s="77"/>
      <c r="O1778" s="86"/>
      <c r="P1778" s="92"/>
    </row>
    <row r="1779" spans="2:16" ht="15.75" hidden="1" x14ac:dyDescent="0.25">
      <c r="B1779" s="70" t="str">
        <f>B1775</f>
        <v xml:space="preserve">  </v>
      </c>
      <c r="C1779" s="14" t="s">
        <v>106</v>
      </c>
      <c r="E1779" s="86" t="str">
        <f>IFERROR(VLOOKUP(B1779,Calculations!$G$10:$W$448,17,FALSE),0)</f>
        <v xml:space="preserve">  </v>
      </c>
      <c r="F1779" s="86"/>
      <c r="H1779" s="133" t="s">
        <v>34</v>
      </c>
      <c r="I1779" s="133"/>
      <c r="J1779" s="133"/>
      <c r="K1779" s="133"/>
      <c r="M1779" s="14" t="s">
        <v>105</v>
      </c>
      <c r="O1779" s="86" t="str">
        <f>E1779</f>
        <v xml:space="preserve">  </v>
      </c>
      <c r="P1779" s="92"/>
    </row>
    <row r="1780" spans="2:16" ht="15.75" hidden="1" x14ac:dyDescent="0.25">
      <c r="B1780" s="75"/>
      <c r="C1780" s="82"/>
      <c r="D1780" s="76" t="s">
        <v>31</v>
      </c>
      <c r="E1780" s="89"/>
      <c r="F1780" s="89" t="str">
        <f>E1779</f>
        <v xml:space="preserve">  </v>
      </c>
      <c r="G1780" s="76"/>
      <c r="H1780" s="134"/>
      <c r="I1780" s="134"/>
      <c r="J1780" s="134"/>
      <c r="K1780" s="134"/>
      <c r="L1780" s="76"/>
      <c r="M1780" s="82"/>
      <c r="N1780" s="76" t="s">
        <v>31</v>
      </c>
      <c r="O1780" s="89"/>
      <c r="P1780" s="90" t="str">
        <f>O1779</f>
        <v xml:space="preserve">  </v>
      </c>
    </row>
    <row r="1781" spans="2:16" ht="15.75" hidden="1" x14ac:dyDescent="0.25">
      <c r="B1781" s="60" t="str">
        <f>IFERROR(IF(EOMONTH(B1779,1)&gt;Questionnaire!$I$9,"  ",EOMONTH(B1779,1)),"  ")</f>
        <v xml:space="preserve">  </v>
      </c>
      <c r="C1781" s="61" t="s">
        <v>32</v>
      </c>
      <c r="D1781" s="61"/>
      <c r="E1781" s="84">
        <f>IFERROR(-VLOOKUP(B1781,Calculations!$G$10:$N$448,8,FALSE),0)</f>
        <v>0</v>
      </c>
      <c r="F1781" s="84"/>
      <c r="G1781" s="61"/>
      <c r="H1781" s="61" t="s">
        <v>102</v>
      </c>
      <c r="I1781" s="61"/>
      <c r="J1781" s="84">
        <f>K1783</f>
        <v>0</v>
      </c>
      <c r="K1781" s="84"/>
      <c r="L1781" s="61"/>
      <c r="M1781" s="61" t="s">
        <v>102</v>
      </c>
      <c r="N1781" s="68"/>
      <c r="O1781" s="84">
        <f>J1781</f>
        <v>0</v>
      </c>
      <c r="P1781" s="91"/>
    </row>
    <row r="1782" spans="2:16" ht="15.75" hidden="1" x14ac:dyDescent="0.25">
      <c r="B1782" s="74"/>
      <c r="C1782" s="14" t="s">
        <v>33</v>
      </c>
      <c r="E1782" s="86" t="str">
        <f>IFERROR(VLOOKUP(B1781,Calculations!$G$10:$M$448,7,FALSE),0)</f>
        <v xml:space="preserve">  </v>
      </c>
      <c r="F1782" s="86"/>
      <c r="H1782" s="14" t="s">
        <v>35</v>
      </c>
      <c r="J1782" s="86" t="str">
        <f>K1784</f>
        <v xml:space="preserve">  </v>
      </c>
      <c r="K1782" s="86"/>
      <c r="M1782" s="14" t="s">
        <v>94</v>
      </c>
      <c r="N1782" s="73"/>
      <c r="O1782" s="86" t="str">
        <f>J1782</f>
        <v xml:space="preserve">  </v>
      </c>
      <c r="P1782" s="92"/>
    </row>
    <row r="1783" spans="2:16" ht="15.75" hidden="1" x14ac:dyDescent="0.25">
      <c r="B1783" s="74"/>
      <c r="C1783" s="73"/>
      <c r="D1783" s="14" t="s">
        <v>31</v>
      </c>
      <c r="E1783" s="86"/>
      <c r="F1783" s="86">
        <f>IFERROR(E1781+E1782,0)</f>
        <v>0</v>
      </c>
      <c r="H1783" s="73"/>
      <c r="I1783" s="14" t="s">
        <v>32</v>
      </c>
      <c r="J1783" s="86"/>
      <c r="K1783" s="86">
        <f>E1781</f>
        <v>0</v>
      </c>
      <c r="M1783" s="72"/>
      <c r="N1783" s="14" t="s">
        <v>31</v>
      </c>
      <c r="O1783" s="86"/>
      <c r="P1783" s="92">
        <f>F1783</f>
        <v>0</v>
      </c>
    </row>
    <row r="1784" spans="2:16" ht="15.75" hidden="1" x14ac:dyDescent="0.25">
      <c r="B1784" s="74"/>
      <c r="C1784" s="73"/>
      <c r="E1784" s="86"/>
      <c r="F1784" s="86"/>
      <c r="H1784" s="73"/>
      <c r="I1784" s="14" t="s">
        <v>33</v>
      </c>
      <c r="J1784" s="86"/>
      <c r="K1784" s="86" t="str">
        <f>E1782</f>
        <v xml:space="preserve">  </v>
      </c>
      <c r="M1784" s="72"/>
      <c r="N1784" s="73"/>
      <c r="O1784" s="86"/>
      <c r="P1784" s="92"/>
    </row>
    <row r="1785" spans="2:16" ht="15.75" hidden="1" x14ac:dyDescent="0.25">
      <c r="B1785" s="74"/>
      <c r="C1785" s="73"/>
      <c r="E1785" s="86"/>
      <c r="F1785" s="86"/>
      <c r="H1785" s="73"/>
      <c r="J1785" s="86"/>
      <c r="K1785" s="86"/>
      <c r="M1785" s="72"/>
      <c r="N1785" s="73"/>
      <c r="O1785" s="86"/>
      <c r="P1785" s="92"/>
    </row>
    <row r="1786" spans="2:16" ht="15.75" hidden="1" x14ac:dyDescent="0.25">
      <c r="B1786" s="70" t="str">
        <f>B1781</f>
        <v xml:space="preserve">  </v>
      </c>
      <c r="C1786" s="133" t="s">
        <v>34</v>
      </c>
      <c r="D1786" s="133"/>
      <c r="E1786" s="133"/>
      <c r="F1786" s="133"/>
      <c r="H1786" s="14" t="s">
        <v>103</v>
      </c>
      <c r="J1786" s="86" t="str">
        <f>IFERROR(VLOOKUP(B1786,Calculations!$Z$10:$AB$448,3,FALSE),0)</f>
        <v xml:space="preserve">  </v>
      </c>
      <c r="K1786" s="86"/>
      <c r="M1786" s="14" t="s">
        <v>104</v>
      </c>
      <c r="O1786" s="86" t="str">
        <f>J1786</f>
        <v xml:space="preserve">  </v>
      </c>
      <c r="P1786" s="92"/>
    </row>
    <row r="1787" spans="2:16" ht="15.75" hidden="1" x14ac:dyDescent="0.25">
      <c r="B1787" s="74"/>
      <c r="C1787" s="133"/>
      <c r="D1787" s="133"/>
      <c r="E1787" s="133"/>
      <c r="F1787" s="133"/>
      <c r="H1787" s="77"/>
      <c r="I1787" s="14" t="s">
        <v>91</v>
      </c>
      <c r="J1787" s="86"/>
      <c r="K1787" s="86" t="str">
        <f>J1786</f>
        <v xml:space="preserve">  </v>
      </c>
      <c r="M1787" s="77"/>
      <c r="N1787" s="14" t="s">
        <v>91</v>
      </c>
      <c r="O1787" s="86"/>
      <c r="P1787" s="92" t="str">
        <f>O1786</f>
        <v xml:space="preserve">  </v>
      </c>
    </row>
    <row r="1788" spans="2:16" ht="15.75" hidden="1" x14ac:dyDescent="0.25">
      <c r="B1788" s="74"/>
      <c r="C1788" s="133"/>
      <c r="D1788" s="133"/>
      <c r="E1788" s="133"/>
      <c r="F1788" s="133"/>
      <c r="H1788" s="77"/>
      <c r="J1788" s="86"/>
      <c r="K1788" s="86"/>
      <c r="M1788" s="77"/>
      <c r="O1788" s="86"/>
      <c r="P1788" s="92"/>
    </row>
    <row r="1789" spans="2:16" ht="15.75" hidden="1" x14ac:dyDescent="0.25">
      <c r="B1789" s="74"/>
      <c r="C1789" s="81"/>
      <c r="D1789" s="81"/>
      <c r="E1789" s="81"/>
      <c r="F1789" s="81"/>
      <c r="H1789" s="77"/>
      <c r="J1789" s="86"/>
      <c r="K1789" s="86"/>
      <c r="M1789" s="77"/>
      <c r="O1789" s="86"/>
      <c r="P1789" s="92"/>
    </row>
    <row r="1790" spans="2:16" ht="15.75" hidden="1" x14ac:dyDescent="0.25">
      <c r="B1790" s="70" t="str">
        <f>B1786</f>
        <v xml:space="preserve">  </v>
      </c>
      <c r="C1790" s="14" t="s">
        <v>106</v>
      </c>
      <c r="E1790" s="86" t="str">
        <f>IFERROR(VLOOKUP(B1790,Calculations!$G$10:$W$448,17,FALSE),0)</f>
        <v xml:space="preserve">  </v>
      </c>
      <c r="F1790" s="86"/>
      <c r="H1790" s="133" t="s">
        <v>34</v>
      </c>
      <c r="I1790" s="133"/>
      <c r="J1790" s="133"/>
      <c r="K1790" s="133"/>
      <c r="M1790" s="14" t="s">
        <v>105</v>
      </c>
      <c r="O1790" s="86" t="str">
        <f>E1790</f>
        <v xml:space="preserve">  </v>
      </c>
      <c r="P1790" s="92"/>
    </row>
    <row r="1791" spans="2:16" ht="15.75" hidden="1" x14ac:dyDescent="0.25">
      <c r="B1791" s="75"/>
      <c r="C1791" s="82"/>
      <c r="D1791" s="76" t="s">
        <v>31</v>
      </c>
      <c r="E1791" s="89"/>
      <c r="F1791" s="89" t="str">
        <f>E1790</f>
        <v xml:space="preserve">  </v>
      </c>
      <c r="G1791" s="76"/>
      <c r="H1791" s="134"/>
      <c r="I1791" s="134"/>
      <c r="J1791" s="134"/>
      <c r="K1791" s="134"/>
      <c r="L1791" s="76"/>
      <c r="M1791" s="82"/>
      <c r="N1791" s="76" t="s">
        <v>31</v>
      </c>
      <c r="O1791" s="89"/>
      <c r="P1791" s="90" t="str">
        <f>O1790</f>
        <v xml:space="preserve">  </v>
      </c>
    </row>
    <row r="1792" spans="2:16" ht="15.75" hidden="1" x14ac:dyDescent="0.25">
      <c r="B1792" s="60" t="str">
        <f>IFERROR(IF(EOMONTH(B1790,1)&gt;Questionnaire!$I$9,"  ",EOMONTH(B1790,1)),"  ")</f>
        <v xml:space="preserve">  </v>
      </c>
      <c r="C1792" s="61" t="s">
        <v>32</v>
      </c>
      <c r="D1792" s="61"/>
      <c r="E1792" s="84">
        <f>IFERROR(-VLOOKUP(B1792,Calculations!$G$10:$N$448,8,FALSE),0)</f>
        <v>0</v>
      </c>
      <c r="F1792" s="84"/>
      <c r="G1792" s="61"/>
      <c r="H1792" s="61" t="s">
        <v>102</v>
      </c>
      <c r="I1792" s="61"/>
      <c r="J1792" s="84">
        <f>K1794</f>
        <v>0</v>
      </c>
      <c r="K1792" s="84"/>
      <c r="L1792" s="61"/>
      <c r="M1792" s="61" t="s">
        <v>102</v>
      </c>
      <c r="N1792" s="68"/>
      <c r="O1792" s="84">
        <f>J1792</f>
        <v>0</v>
      </c>
      <c r="P1792" s="91"/>
    </row>
    <row r="1793" spans="2:16" ht="15.75" hidden="1" x14ac:dyDescent="0.25">
      <c r="B1793" s="74"/>
      <c r="C1793" s="14" t="s">
        <v>33</v>
      </c>
      <c r="E1793" s="86" t="str">
        <f>IFERROR(VLOOKUP(B1792,Calculations!$G$10:$M$448,7,FALSE),0)</f>
        <v xml:space="preserve">  </v>
      </c>
      <c r="F1793" s="86"/>
      <c r="H1793" s="14" t="s">
        <v>35</v>
      </c>
      <c r="J1793" s="86" t="str">
        <f>K1795</f>
        <v xml:space="preserve">  </v>
      </c>
      <c r="K1793" s="86"/>
      <c r="M1793" s="14" t="s">
        <v>94</v>
      </c>
      <c r="N1793" s="73"/>
      <c r="O1793" s="86" t="str">
        <f>J1793</f>
        <v xml:space="preserve">  </v>
      </c>
      <c r="P1793" s="92"/>
    </row>
    <row r="1794" spans="2:16" ht="15.75" hidden="1" x14ac:dyDescent="0.25">
      <c r="B1794" s="74"/>
      <c r="C1794" s="73"/>
      <c r="D1794" s="14" t="s">
        <v>31</v>
      </c>
      <c r="E1794" s="86"/>
      <c r="F1794" s="86">
        <f>IFERROR(E1792+E1793,0)</f>
        <v>0</v>
      </c>
      <c r="H1794" s="73"/>
      <c r="I1794" s="14" t="s">
        <v>32</v>
      </c>
      <c r="J1794" s="86"/>
      <c r="K1794" s="86">
        <f>E1792</f>
        <v>0</v>
      </c>
      <c r="M1794" s="72"/>
      <c r="N1794" s="14" t="s">
        <v>31</v>
      </c>
      <c r="O1794" s="86"/>
      <c r="P1794" s="92">
        <f>F1794</f>
        <v>0</v>
      </c>
    </row>
    <row r="1795" spans="2:16" ht="15.75" hidden="1" x14ac:dyDescent="0.25">
      <c r="B1795" s="74"/>
      <c r="C1795" s="73"/>
      <c r="E1795" s="86"/>
      <c r="F1795" s="86"/>
      <c r="H1795" s="73"/>
      <c r="I1795" s="14" t="s">
        <v>33</v>
      </c>
      <c r="J1795" s="86"/>
      <c r="K1795" s="86" t="str">
        <f>E1793</f>
        <v xml:space="preserve">  </v>
      </c>
      <c r="M1795" s="72"/>
      <c r="N1795" s="73"/>
      <c r="O1795" s="86"/>
      <c r="P1795" s="92"/>
    </row>
    <row r="1796" spans="2:16" ht="15.75" hidden="1" x14ac:dyDescent="0.25">
      <c r="B1796" s="74"/>
      <c r="C1796" s="73"/>
      <c r="E1796" s="86"/>
      <c r="F1796" s="86"/>
      <c r="H1796" s="73"/>
      <c r="J1796" s="86"/>
      <c r="K1796" s="86"/>
      <c r="M1796" s="72"/>
      <c r="N1796" s="73"/>
      <c r="O1796" s="86"/>
      <c r="P1796" s="92"/>
    </row>
    <row r="1797" spans="2:16" ht="15.75" hidden="1" x14ac:dyDescent="0.25">
      <c r="B1797" s="70" t="str">
        <f>B1792</f>
        <v xml:space="preserve">  </v>
      </c>
      <c r="C1797" s="133" t="s">
        <v>34</v>
      </c>
      <c r="D1797" s="133"/>
      <c r="E1797" s="133"/>
      <c r="F1797" s="133"/>
      <c r="H1797" s="14" t="s">
        <v>103</v>
      </c>
      <c r="J1797" s="86" t="str">
        <f>IFERROR(VLOOKUP(B1797,Calculations!$Z$10:$AB$448,3,FALSE),0)</f>
        <v xml:space="preserve">  </v>
      </c>
      <c r="K1797" s="86"/>
      <c r="M1797" s="14" t="s">
        <v>104</v>
      </c>
      <c r="O1797" s="86" t="str">
        <f>J1797</f>
        <v xml:space="preserve">  </v>
      </c>
      <c r="P1797" s="92"/>
    </row>
    <row r="1798" spans="2:16" ht="15.75" hidden="1" x14ac:dyDescent="0.25">
      <c r="B1798" s="74"/>
      <c r="C1798" s="133"/>
      <c r="D1798" s="133"/>
      <c r="E1798" s="133"/>
      <c r="F1798" s="133"/>
      <c r="H1798" s="77"/>
      <c r="I1798" s="14" t="s">
        <v>91</v>
      </c>
      <c r="J1798" s="86"/>
      <c r="K1798" s="86" t="str">
        <f>J1797</f>
        <v xml:space="preserve">  </v>
      </c>
      <c r="M1798" s="77"/>
      <c r="N1798" s="14" t="s">
        <v>91</v>
      </c>
      <c r="O1798" s="86"/>
      <c r="P1798" s="92" t="str">
        <f>O1797</f>
        <v xml:space="preserve">  </v>
      </c>
    </row>
    <row r="1799" spans="2:16" ht="15.75" hidden="1" x14ac:dyDescent="0.25">
      <c r="B1799" s="74"/>
      <c r="C1799" s="133"/>
      <c r="D1799" s="133"/>
      <c r="E1799" s="133"/>
      <c r="F1799" s="133"/>
      <c r="H1799" s="77"/>
      <c r="J1799" s="86"/>
      <c r="K1799" s="86"/>
      <c r="M1799" s="77"/>
      <c r="O1799" s="86"/>
      <c r="P1799" s="92"/>
    </row>
    <row r="1800" spans="2:16" ht="15.75" hidden="1" x14ac:dyDescent="0.25">
      <c r="B1800" s="74"/>
      <c r="C1800" s="81"/>
      <c r="D1800" s="81"/>
      <c r="E1800" s="81"/>
      <c r="F1800" s="81"/>
      <c r="H1800" s="77"/>
      <c r="J1800" s="86"/>
      <c r="K1800" s="86"/>
      <c r="M1800" s="77"/>
      <c r="O1800" s="86"/>
      <c r="P1800" s="92"/>
    </row>
    <row r="1801" spans="2:16" ht="15.75" hidden="1" x14ac:dyDescent="0.25">
      <c r="B1801" s="70" t="str">
        <f>B1797</f>
        <v xml:space="preserve">  </v>
      </c>
      <c r="C1801" s="14" t="s">
        <v>106</v>
      </c>
      <c r="E1801" s="86" t="str">
        <f>IFERROR(VLOOKUP(B1801,Calculations!$G$10:$W$448,17,FALSE),0)</f>
        <v xml:space="preserve">  </v>
      </c>
      <c r="F1801" s="86"/>
      <c r="H1801" s="133" t="s">
        <v>34</v>
      </c>
      <c r="I1801" s="133"/>
      <c r="J1801" s="133"/>
      <c r="K1801" s="133"/>
      <c r="M1801" s="14" t="s">
        <v>105</v>
      </c>
      <c r="O1801" s="86" t="str">
        <f>E1801</f>
        <v xml:space="preserve">  </v>
      </c>
      <c r="P1801" s="92"/>
    </row>
    <row r="1802" spans="2:16" ht="15.75" hidden="1" x14ac:dyDescent="0.25">
      <c r="B1802" s="75"/>
      <c r="C1802" s="82"/>
      <c r="D1802" s="76" t="s">
        <v>31</v>
      </c>
      <c r="E1802" s="89"/>
      <c r="F1802" s="89" t="str">
        <f>E1801</f>
        <v xml:space="preserve">  </v>
      </c>
      <c r="G1802" s="76"/>
      <c r="H1802" s="134"/>
      <c r="I1802" s="134"/>
      <c r="J1802" s="134"/>
      <c r="K1802" s="134"/>
      <c r="L1802" s="76"/>
      <c r="M1802" s="82"/>
      <c r="N1802" s="76" t="s">
        <v>31</v>
      </c>
      <c r="O1802" s="89"/>
      <c r="P1802" s="90" t="str">
        <f>O1801</f>
        <v xml:space="preserve">  </v>
      </c>
    </row>
    <row r="1803" spans="2:16" ht="15.75" hidden="1" x14ac:dyDescent="0.25">
      <c r="B1803" s="60" t="str">
        <f>IFERROR(IF(EOMONTH(B1801,1)&gt;Questionnaire!$I$9,"  ",EOMONTH(B1801,1)),"  ")</f>
        <v xml:space="preserve">  </v>
      </c>
      <c r="C1803" s="61" t="s">
        <v>32</v>
      </c>
      <c r="D1803" s="61"/>
      <c r="E1803" s="84">
        <f>IFERROR(-VLOOKUP(B1803,Calculations!$G$10:$N$448,8,FALSE),0)</f>
        <v>0</v>
      </c>
      <c r="F1803" s="84"/>
      <c r="G1803" s="61"/>
      <c r="H1803" s="61" t="s">
        <v>102</v>
      </c>
      <c r="I1803" s="61"/>
      <c r="J1803" s="84">
        <f>K1805</f>
        <v>0</v>
      </c>
      <c r="K1803" s="84"/>
      <c r="L1803" s="61"/>
      <c r="M1803" s="61" t="s">
        <v>102</v>
      </c>
      <c r="N1803" s="68"/>
      <c r="O1803" s="84">
        <f>J1803</f>
        <v>0</v>
      </c>
      <c r="P1803" s="91"/>
    </row>
    <row r="1804" spans="2:16" ht="15.75" hidden="1" x14ac:dyDescent="0.25">
      <c r="B1804" s="74"/>
      <c r="C1804" s="14" t="s">
        <v>33</v>
      </c>
      <c r="E1804" s="86" t="str">
        <f>IFERROR(VLOOKUP(B1803,Calculations!$G$10:$M$448,7,FALSE),0)</f>
        <v xml:space="preserve">  </v>
      </c>
      <c r="F1804" s="86"/>
      <c r="H1804" s="14" t="s">
        <v>35</v>
      </c>
      <c r="J1804" s="86" t="str">
        <f>K1806</f>
        <v xml:space="preserve">  </v>
      </c>
      <c r="K1804" s="86"/>
      <c r="M1804" s="14" t="s">
        <v>94</v>
      </c>
      <c r="N1804" s="73"/>
      <c r="O1804" s="86" t="str">
        <f>J1804</f>
        <v xml:space="preserve">  </v>
      </c>
      <c r="P1804" s="92"/>
    </row>
    <row r="1805" spans="2:16" ht="15.75" hidden="1" x14ac:dyDescent="0.25">
      <c r="B1805" s="74"/>
      <c r="C1805" s="73"/>
      <c r="D1805" s="14" t="s">
        <v>31</v>
      </c>
      <c r="E1805" s="86"/>
      <c r="F1805" s="86">
        <f>IFERROR(E1803+E1804,0)</f>
        <v>0</v>
      </c>
      <c r="H1805" s="73"/>
      <c r="I1805" s="14" t="s">
        <v>32</v>
      </c>
      <c r="J1805" s="86"/>
      <c r="K1805" s="86">
        <f>E1803</f>
        <v>0</v>
      </c>
      <c r="M1805" s="72"/>
      <c r="N1805" s="14" t="s">
        <v>31</v>
      </c>
      <c r="O1805" s="86"/>
      <c r="P1805" s="92">
        <f>F1805</f>
        <v>0</v>
      </c>
    </row>
    <row r="1806" spans="2:16" ht="15.75" hidden="1" x14ac:dyDescent="0.25">
      <c r="B1806" s="74"/>
      <c r="C1806" s="73"/>
      <c r="E1806" s="86"/>
      <c r="F1806" s="86"/>
      <c r="H1806" s="73"/>
      <c r="I1806" s="14" t="s">
        <v>33</v>
      </c>
      <c r="J1806" s="86"/>
      <c r="K1806" s="86" t="str">
        <f>E1804</f>
        <v xml:space="preserve">  </v>
      </c>
      <c r="M1806" s="72"/>
      <c r="N1806" s="73"/>
      <c r="O1806" s="86"/>
      <c r="P1806" s="92"/>
    </row>
    <row r="1807" spans="2:16" ht="15.75" hidden="1" x14ac:dyDescent="0.25">
      <c r="B1807" s="74"/>
      <c r="C1807" s="73"/>
      <c r="E1807" s="86"/>
      <c r="F1807" s="86"/>
      <c r="H1807" s="73"/>
      <c r="J1807" s="86"/>
      <c r="K1807" s="86"/>
      <c r="M1807" s="72"/>
      <c r="N1807" s="73"/>
      <c r="O1807" s="86"/>
      <c r="P1807" s="92"/>
    </row>
    <row r="1808" spans="2:16" ht="15.75" hidden="1" x14ac:dyDescent="0.25">
      <c r="B1808" s="70" t="str">
        <f>B1803</f>
        <v xml:space="preserve">  </v>
      </c>
      <c r="C1808" s="133" t="s">
        <v>34</v>
      </c>
      <c r="D1808" s="133"/>
      <c r="E1808" s="133"/>
      <c r="F1808" s="133"/>
      <c r="H1808" s="14" t="s">
        <v>103</v>
      </c>
      <c r="J1808" s="86" t="str">
        <f>IFERROR(VLOOKUP(B1808,Calculations!$Z$10:$AB$448,3,FALSE),0)</f>
        <v xml:space="preserve">  </v>
      </c>
      <c r="K1808" s="86"/>
      <c r="M1808" s="14" t="s">
        <v>104</v>
      </c>
      <c r="O1808" s="86" t="str">
        <f>J1808</f>
        <v xml:space="preserve">  </v>
      </c>
      <c r="P1808" s="92"/>
    </row>
    <row r="1809" spans="2:16" ht="15.75" hidden="1" x14ac:dyDescent="0.25">
      <c r="B1809" s="74"/>
      <c r="C1809" s="133"/>
      <c r="D1809" s="133"/>
      <c r="E1809" s="133"/>
      <c r="F1809" s="133"/>
      <c r="H1809" s="77"/>
      <c r="I1809" s="14" t="s">
        <v>91</v>
      </c>
      <c r="J1809" s="86"/>
      <c r="K1809" s="86" t="str">
        <f>J1808</f>
        <v xml:space="preserve">  </v>
      </c>
      <c r="M1809" s="77"/>
      <c r="N1809" s="14" t="s">
        <v>91</v>
      </c>
      <c r="O1809" s="86"/>
      <c r="P1809" s="92" t="str">
        <f>O1808</f>
        <v xml:space="preserve">  </v>
      </c>
    </row>
    <row r="1810" spans="2:16" ht="15.75" hidden="1" x14ac:dyDescent="0.25">
      <c r="B1810" s="74"/>
      <c r="C1810" s="133"/>
      <c r="D1810" s="133"/>
      <c r="E1810" s="133"/>
      <c r="F1810" s="133"/>
      <c r="H1810" s="77"/>
      <c r="J1810" s="86"/>
      <c r="K1810" s="86"/>
      <c r="M1810" s="77"/>
      <c r="O1810" s="86"/>
      <c r="P1810" s="92"/>
    </row>
    <row r="1811" spans="2:16" ht="15.75" hidden="1" x14ac:dyDescent="0.25">
      <c r="B1811" s="74"/>
      <c r="C1811" s="81"/>
      <c r="D1811" s="81"/>
      <c r="E1811" s="81"/>
      <c r="F1811" s="81"/>
      <c r="H1811" s="77"/>
      <c r="J1811" s="86"/>
      <c r="K1811" s="86"/>
      <c r="M1811" s="77"/>
      <c r="O1811" s="86"/>
      <c r="P1811" s="92"/>
    </row>
    <row r="1812" spans="2:16" ht="15.75" hidden="1" x14ac:dyDescent="0.25">
      <c r="B1812" s="70" t="str">
        <f>B1808</f>
        <v xml:space="preserve">  </v>
      </c>
      <c r="C1812" s="14" t="s">
        <v>106</v>
      </c>
      <c r="E1812" s="86" t="str">
        <f>IFERROR(VLOOKUP(B1812,Calculations!$G$10:$W$448,17,FALSE),0)</f>
        <v xml:space="preserve">  </v>
      </c>
      <c r="F1812" s="86"/>
      <c r="H1812" s="133" t="s">
        <v>34</v>
      </c>
      <c r="I1812" s="133"/>
      <c r="J1812" s="133"/>
      <c r="K1812" s="133"/>
      <c r="M1812" s="14" t="s">
        <v>105</v>
      </c>
      <c r="O1812" s="86" t="str">
        <f>E1812</f>
        <v xml:space="preserve">  </v>
      </c>
      <c r="P1812" s="92"/>
    </row>
    <row r="1813" spans="2:16" ht="15.75" hidden="1" x14ac:dyDescent="0.25">
      <c r="B1813" s="75"/>
      <c r="C1813" s="82"/>
      <c r="D1813" s="76" t="s">
        <v>31</v>
      </c>
      <c r="E1813" s="89"/>
      <c r="F1813" s="89" t="str">
        <f>E1812</f>
        <v xml:space="preserve">  </v>
      </c>
      <c r="G1813" s="76"/>
      <c r="H1813" s="134"/>
      <c r="I1813" s="134"/>
      <c r="J1813" s="134"/>
      <c r="K1813" s="134"/>
      <c r="L1813" s="76"/>
      <c r="M1813" s="82"/>
      <c r="N1813" s="76" t="s">
        <v>31</v>
      </c>
      <c r="O1813" s="89"/>
      <c r="P1813" s="90" t="str">
        <f>O1812</f>
        <v xml:space="preserve">  </v>
      </c>
    </row>
    <row r="1814" spans="2:16" ht="15.75" hidden="1" x14ac:dyDescent="0.25">
      <c r="B1814" s="60" t="str">
        <f>IFERROR(IF(EOMONTH(B1812,1)&gt;Questionnaire!$I$9,"  ",EOMONTH(B1812,1)),"  ")</f>
        <v xml:space="preserve">  </v>
      </c>
      <c r="C1814" s="61" t="s">
        <v>32</v>
      </c>
      <c r="D1814" s="61"/>
      <c r="E1814" s="84">
        <f>IFERROR(-VLOOKUP(B1814,Calculations!$G$10:$N$448,8,FALSE),0)</f>
        <v>0</v>
      </c>
      <c r="F1814" s="84"/>
      <c r="G1814" s="61"/>
      <c r="H1814" s="61" t="s">
        <v>102</v>
      </c>
      <c r="I1814" s="61"/>
      <c r="J1814" s="84">
        <f>K1816</f>
        <v>0</v>
      </c>
      <c r="K1814" s="84"/>
      <c r="L1814" s="61"/>
      <c r="M1814" s="61" t="s">
        <v>102</v>
      </c>
      <c r="N1814" s="68"/>
      <c r="O1814" s="84">
        <f>J1814</f>
        <v>0</v>
      </c>
      <c r="P1814" s="91"/>
    </row>
    <row r="1815" spans="2:16" ht="15.75" hidden="1" x14ac:dyDescent="0.25">
      <c r="B1815" s="74"/>
      <c r="C1815" s="14" t="s">
        <v>33</v>
      </c>
      <c r="E1815" s="86" t="str">
        <f>IFERROR(VLOOKUP(B1814,Calculations!$G$10:$M$448,7,FALSE),0)</f>
        <v xml:space="preserve">  </v>
      </c>
      <c r="F1815" s="86"/>
      <c r="H1815" s="14" t="s">
        <v>35</v>
      </c>
      <c r="J1815" s="86" t="str">
        <f>K1817</f>
        <v xml:space="preserve">  </v>
      </c>
      <c r="K1815" s="86"/>
      <c r="M1815" s="14" t="s">
        <v>94</v>
      </c>
      <c r="N1815" s="73"/>
      <c r="O1815" s="86" t="str">
        <f>J1815</f>
        <v xml:space="preserve">  </v>
      </c>
      <c r="P1815" s="92"/>
    </row>
    <row r="1816" spans="2:16" ht="15.75" hidden="1" x14ac:dyDescent="0.25">
      <c r="B1816" s="74"/>
      <c r="C1816" s="73"/>
      <c r="D1816" s="14" t="s">
        <v>31</v>
      </c>
      <c r="E1816" s="86"/>
      <c r="F1816" s="86">
        <f>IFERROR(E1814+E1815,0)</f>
        <v>0</v>
      </c>
      <c r="H1816" s="73"/>
      <c r="I1816" s="14" t="s">
        <v>32</v>
      </c>
      <c r="J1816" s="86"/>
      <c r="K1816" s="86">
        <f>E1814</f>
        <v>0</v>
      </c>
      <c r="M1816" s="72"/>
      <c r="N1816" s="14" t="s">
        <v>31</v>
      </c>
      <c r="O1816" s="86"/>
      <c r="P1816" s="92">
        <f>F1816</f>
        <v>0</v>
      </c>
    </row>
    <row r="1817" spans="2:16" ht="15.75" hidden="1" x14ac:dyDescent="0.25">
      <c r="B1817" s="74"/>
      <c r="C1817" s="73"/>
      <c r="E1817" s="86"/>
      <c r="F1817" s="86"/>
      <c r="H1817" s="73"/>
      <c r="I1817" s="14" t="s">
        <v>33</v>
      </c>
      <c r="J1817" s="86"/>
      <c r="K1817" s="86" t="str">
        <f>E1815</f>
        <v xml:space="preserve">  </v>
      </c>
      <c r="M1817" s="72"/>
      <c r="N1817" s="73"/>
      <c r="O1817" s="86"/>
      <c r="P1817" s="92"/>
    </row>
    <row r="1818" spans="2:16" ht="15.75" hidden="1" x14ac:dyDescent="0.25">
      <c r="B1818" s="74"/>
      <c r="C1818" s="73"/>
      <c r="E1818" s="86"/>
      <c r="F1818" s="86"/>
      <c r="H1818" s="73"/>
      <c r="J1818" s="86"/>
      <c r="K1818" s="86"/>
      <c r="M1818" s="72"/>
      <c r="N1818" s="73"/>
      <c r="O1818" s="86"/>
      <c r="P1818" s="92"/>
    </row>
    <row r="1819" spans="2:16" ht="15.75" hidden="1" x14ac:dyDescent="0.25">
      <c r="B1819" s="70" t="str">
        <f>B1814</f>
        <v xml:space="preserve">  </v>
      </c>
      <c r="C1819" s="133" t="s">
        <v>34</v>
      </c>
      <c r="D1819" s="133"/>
      <c r="E1819" s="133"/>
      <c r="F1819" s="133"/>
      <c r="H1819" s="14" t="s">
        <v>103</v>
      </c>
      <c r="J1819" s="86" t="str">
        <f>IFERROR(VLOOKUP(B1819,Calculations!$Z$10:$AB$448,3,FALSE),0)</f>
        <v xml:space="preserve">  </v>
      </c>
      <c r="K1819" s="86"/>
      <c r="M1819" s="14" t="s">
        <v>104</v>
      </c>
      <c r="O1819" s="86" t="str">
        <f>J1819</f>
        <v xml:space="preserve">  </v>
      </c>
      <c r="P1819" s="92"/>
    </row>
    <row r="1820" spans="2:16" ht="15.75" hidden="1" x14ac:dyDescent="0.25">
      <c r="B1820" s="74"/>
      <c r="C1820" s="133"/>
      <c r="D1820" s="133"/>
      <c r="E1820" s="133"/>
      <c r="F1820" s="133"/>
      <c r="H1820" s="77"/>
      <c r="I1820" s="14" t="s">
        <v>91</v>
      </c>
      <c r="J1820" s="86"/>
      <c r="K1820" s="86" t="str">
        <f>J1819</f>
        <v xml:space="preserve">  </v>
      </c>
      <c r="M1820" s="77"/>
      <c r="N1820" s="14" t="s">
        <v>91</v>
      </c>
      <c r="O1820" s="86"/>
      <c r="P1820" s="92" t="str">
        <f>O1819</f>
        <v xml:space="preserve">  </v>
      </c>
    </row>
    <row r="1821" spans="2:16" ht="15.75" hidden="1" x14ac:dyDescent="0.25">
      <c r="B1821" s="74"/>
      <c r="C1821" s="133"/>
      <c r="D1821" s="133"/>
      <c r="E1821" s="133"/>
      <c r="F1821" s="133"/>
      <c r="H1821" s="77"/>
      <c r="J1821" s="86"/>
      <c r="K1821" s="86"/>
      <c r="M1821" s="77"/>
      <c r="O1821" s="86"/>
      <c r="P1821" s="92"/>
    </row>
    <row r="1822" spans="2:16" ht="15.75" hidden="1" x14ac:dyDescent="0.25">
      <c r="B1822" s="74"/>
      <c r="C1822" s="81"/>
      <c r="D1822" s="81"/>
      <c r="E1822" s="81"/>
      <c r="F1822" s="81"/>
      <c r="H1822" s="77"/>
      <c r="J1822" s="86"/>
      <c r="K1822" s="86"/>
      <c r="M1822" s="77"/>
      <c r="O1822" s="86"/>
      <c r="P1822" s="92"/>
    </row>
    <row r="1823" spans="2:16" ht="15.75" hidden="1" x14ac:dyDescent="0.25">
      <c r="B1823" s="70" t="str">
        <f>B1819</f>
        <v xml:space="preserve">  </v>
      </c>
      <c r="C1823" s="14" t="s">
        <v>106</v>
      </c>
      <c r="E1823" s="86" t="str">
        <f>IFERROR(VLOOKUP(B1823,Calculations!$G$10:$W$448,17,FALSE),0)</f>
        <v xml:space="preserve">  </v>
      </c>
      <c r="F1823" s="86"/>
      <c r="H1823" s="133" t="s">
        <v>34</v>
      </c>
      <c r="I1823" s="133"/>
      <c r="J1823" s="133"/>
      <c r="K1823" s="133"/>
      <c r="M1823" s="14" t="s">
        <v>105</v>
      </c>
      <c r="O1823" s="86" t="str">
        <f>E1823</f>
        <v xml:space="preserve">  </v>
      </c>
      <c r="P1823" s="92"/>
    </row>
    <row r="1824" spans="2:16" ht="15.75" hidden="1" x14ac:dyDescent="0.25">
      <c r="B1824" s="75"/>
      <c r="C1824" s="82"/>
      <c r="D1824" s="76" t="s">
        <v>31</v>
      </c>
      <c r="E1824" s="89"/>
      <c r="F1824" s="89" t="str">
        <f>E1823</f>
        <v xml:space="preserve">  </v>
      </c>
      <c r="G1824" s="76"/>
      <c r="H1824" s="134"/>
      <c r="I1824" s="134"/>
      <c r="J1824" s="134"/>
      <c r="K1824" s="134"/>
      <c r="L1824" s="76"/>
      <c r="M1824" s="82"/>
      <c r="N1824" s="76" t="s">
        <v>31</v>
      </c>
      <c r="O1824" s="89"/>
      <c r="P1824" s="90" t="str">
        <f>O1823</f>
        <v xml:space="preserve">  </v>
      </c>
    </row>
    <row r="1825" spans="2:16" ht="15.75" hidden="1" x14ac:dyDescent="0.25">
      <c r="B1825" s="60" t="str">
        <f>IFERROR(IF(EOMONTH(B1823,1)&gt;Questionnaire!$I$9,"  ",EOMONTH(B1823,1)),"  ")</f>
        <v xml:space="preserve">  </v>
      </c>
      <c r="C1825" s="61" t="s">
        <v>32</v>
      </c>
      <c r="D1825" s="61"/>
      <c r="E1825" s="84">
        <f>IFERROR(-VLOOKUP(B1825,Calculations!$G$10:$N$448,8,FALSE),0)</f>
        <v>0</v>
      </c>
      <c r="F1825" s="84"/>
      <c r="G1825" s="61"/>
      <c r="H1825" s="61" t="s">
        <v>102</v>
      </c>
      <c r="I1825" s="61"/>
      <c r="J1825" s="84">
        <f>K1827</f>
        <v>0</v>
      </c>
      <c r="K1825" s="84"/>
      <c r="L1825" s="61"/>
      <c r="M1825" s="61" t="s">
        <v>102</v>
      </c>
      <c r="N1825" s="68"/>
      <c r="O1825" s="84">
        <f>J1825</f>
        <v>0</v>
      </c>
      <c r="P1825" s="91"/>
    </row>
    <row r="1826" spans="2:16" ht="15.75" hidden="1" x14ac:dyDescent="0.25">
      <c r="B1826" s="74"/>
      <c r="C1826" s="14" t="s">
        <v>33</v>
      </c>
      <c r="E1826" s="86" t="str">
        <f>IFERROR(VLOOKUP(B1825,Calculations!$G$10:$M$448,7,FALSE),0)</f>
        <v xml:space="preserve">  </v>
      </c>
      <c r="F1826" s="86"/>
      <c r="H1826" s="14" t="s">
        <v>35</v>
      </c>
      <c r="J1826" s="86" t="str">
        <f>K1828</f>
        <v xml:space="preserve">  </v>
      </c>
      <c r="K1826" s="86"/>
      <c r="M1826" s="14" t="s">
        <v>94</v>
      </c>
      <c r="N1826" s="73"/>
      <c r="O1826" s="86" t="str">
        <f>J1826</f>
        <v xml:space="preserve">  </v>
      </c>
      <c r="P1826" s="92"/>
    </row>
    <row r="1827" spans="2:16" ht="15.75" hidden="1" x14ac:dyDescent="0.25">
      <c r="B1827" s="74"/>
      <c r="C1827" s="73"/>
      <c r="D1827" s="14" t="s">
        <v>31</v>
      </c>
      <c r="E1827" s="86"/>
      <c r="F1827" s="86">
        <f>IFERROR(E1825+E1826,0)</f>
        <v>0</v>
      </c>
      <c r="H1827" s="73"/>
      <c r="I1827" s="14" t="s">
        <v>32</v>
      </c>
      <c r="J1827" s="86"/>
      <c r="K1827" s="86">
        <f>E1825</f>
        <v>0</v>
      </c>
      <c r="M1827" s="72"/>
      <c r="N1827" s="14" t="s">
        <v>31</v>
      </c>
      <c r="O1827" s="86"/>
      <c r="P1827" s="92">
        <f>F1827</f>
        <v>0</v>
      </c>
    </row>
    <row r="1828" spans="2:16" ht="15.75" hidden="1" x14ac:dyDescent="0.25">
      <c r="B1828" s="74"/>
      <c r="C1828" s="73"/>
      <c r="E1828" s="86"/>
      <c r="F1828" s="86"/>
      <c r="H1828" s="73"/>
      <c r="I1828" s="14" t="s">
        <v>33</v>
      </c>
      <c r="J1828" s="86"/>
      <c r="K1828" s="86" t="str">
        <f>E1826</f>
        <v xml:space="preserve">  </v>
      </c>
      <c r="M1828" s="72"/>
      <c r="N1828" s="73"/>
      <c r="O1828" s="86"/>
      <c r="P1828" s="92"/>
    </row>
    <row r="1829" spans="2:16" ht="15.75" hidden="1" x14ac:dyDescent="0.25">
      <c r="B1829" s="74"/>
      <c r="C1829" s="73"/>
      <c r="E1829" s="86"/>
      <c r="F1829" s="86"/>
      <c r="H1829" s="73"/>
      <c r="J1829" s="86"/>
      <c r="K1829" s="86"/>
      <c r="M1829" s="72"/>
      <c r="N1829" s="73"/>
      <c r="O1829" s="86"/>
      <c r="P1829" s="92"/>
    </row>
    <row r="1830" spans="2:16" ht="15.75" hidden="1" x14ac:dyDescent="0.25">
      <c r="B1830" s="70" t="str">
        <f>B1825</f>
        <v xml:space="preserve">  </v>
      </c>
      <c r="C1830" s="133" t="s">
        <v>34</v>
      </c>
      <c r="D1830" s="133"/>
      <c r="E1830" s="133"/>
      <c r="F1830" s="133"/>
      <c r="H1830" s="14" t="s">
        <v>103</v>
      </c>
      <c r="J1830" s="86" t="str">
        <f>IFERROR(VLOOKUP(B1830,Calculations!$Z$10:$AB$448,3,FALSE),0)</f>
        <v xml:space="preserve">  </v>
      </c>
      <c r="K1830" s="86"/>
      <c r="M1830" s="14" t="s">
        <v>104</v>
      </c>
      <c r="O1830" s="86" t="str">
        <f>J1830</f>
        <v xml:space="preserve">  </v>
      </c>
      <c r="P1830" s="92"/>
    </row>
    <row r="1831" spans="2:16" ht="15.75" hidden="1" x14ac:dyDescent="0.25">
      <c r="B1831" s="74"/>
      <c r="C1831" s="133"/>
      <c r="D1831" s="133"/>
      <c r="E1831" s="133"/>
      <c r="F1831" s="133"/>
      <c r="H1831" s="77"/>
      <c r="I1831" s="14" t="s">
        <v>91</v>
      </c>
      <c r="J1831" s="86"/>
      <c r="K1831" s="86" t="str">
        <f>J1830</f>
        <v xml:space="preserve">  </v>
      </c>
      <c r="M1831" s="77"/>
      <c r="N1831" s="14" t="s">
        <v>91</v>
      </c>
      <c r="O1831" s="86"/>
      <c r="P1831" s="92" t="str">
        <f>O1830</f>
        <v xml:space="preserve">  </v>
      </c>
    </row>
    <row r="1832" spans="2:16" ht="15.75" hidden="1" x14ac:dyDescent="0.25">
      <c r="B1832" s="74"/>
      <c r="C1832" s="133"/>
      <c r="D1832" s="133"/>
      <c r="E1832" s="133"/>
      <c r="F1832" s="133"/>
      <c r="H1832" s="77"/>
      <c r="J1832" s="86"/>
      <c r="K1832" s="86"/>
      <c r="M1832" s="77"/>
      <c r="O1832" s="86"/>
      <c r="P1832" s="92"/>
    </row>
    <row r="1833" spans="2:16" ht="15.75" hidden="1" x14ac:dyDescent="0.25">
      <c r="B1833" s="74"/>
      <c r="C1833" s="81"/>
      <c r="D1833" s="81"/>
      <c r="E1833" s="81"/>
      <c r="F1833" s="81"/>
      <c r="H1833" s="77"/>
      <c r="J1833" s="86"/>
      <c r="K1833" s="86"/>
      <c r="M1833" s="77"/>
      <c r="O1833" s="86"/>
      <c r="P1833" s="92"/>
    </row>
    <row r="1834" spans="2:16" ht="15.75" hidden="1" x14ac:dyDescent="0.25">
      <c r="B1834" s="70" t="str">
        <f>B1830</f>
        <v xml:space="preserve">  </v>
      </c>
      <c r="C1834" s="14" t="s">
        <v>106</v>
      </c>
      <c r="E1834" s="86" t="str">
        <f>IFERROR(VLOOKUP(B1834,Calculations!$G$10:$W$448,17,FALSE),0)</f>
        <v xml:space="preserve">  </v>
      </c>
      <c r="F1834" s="86"/>
      <c r="H1834" s="133" t="s">
        <v>34</v>
      </c>
      <c r="I1834" s="133"/>
      <c r="J1834" s="133"/>
      <c r="K1834" s="133"/>
      <c r="M1834" s="14" t="s">
        <v>105</v>
      </c>
      <c r="O1834" s="86" t="str">
        <f>E1834</f>
        <v xml:space="preserve">  </v>
      </c>
      <c r="P1834" s="92"/>
    </row>
    <row r="1835" spans="2:16" ht="15.75" hidden="1" x14ac:dyDescent="0.25">
      <c r="B1835" s="75"/>
      <c r="C1835" s="82"/>
      <c r="D1835" s="76" t="s">
        <v>31</v>
      </c>
      <c r="E1835" s="89"/>
      <c r="F1835" s="89" t="str">
        <f>E1834</f>
        <v xml:space="preserve">  </v>
      </c>
      <c r="G1835" s="76"/>
      <c r="H1835" s="134"/>
      <c r="I1835" s="134"/>
      <c r="J1835" s="134"/>
      <c r="K1835" s="134"/>
      <c r="L1835" s="76"/>
      <c r="M1835" s="82"/>
      <c r="N1835" s="76" t="s">
        <v>31</v>
      </c>
      <c r="O1835" s="89"/>
      <c r="P1835" s="90" t="str">
        <f>O1834</f>
        <v xml:space="preserve">  </v>
      </c>
    </row>
    <row r="1836" spans="2:16" ht="15.75" hidden="1" x14ac:dyDescent="0.25">
      <c r="B1836" s="60" t="str">
        <f>IFERROR(IF(EOMONTH(B1834,1)&gt;Questionnaire!$I$9,"  ",EOMONTH(B1834,1)),"  ")</f>
        <v xml:space="preserve">  </v>
      </c>
      <c r="C1836" s="61" t="s">
        <v>32</v>
      </c>
      <c r="D1836" s="61"/>
      <c r="E1836" s="84">
        <f>IFERROR(-VLOOKUP(B1836,Calculations!$G$10:$N$448,8,FALSE),0)</f>
        <v>0</v>
      </c>
      <c r="F1836" s="84"/>
      <c r="G1836" s="61"/>
      <c r="H1836" s="61" t="s">
        <v>102</v>
      </c>
      <c r="I1836" s="61"/>
      <c r="J1836" s="84">
        <f>K1838</f>
        <v>0</v>
      </c>
      <c r="K1836" s="84"/>
      <c r="L1836" s="61"/>
      <c r="M1836" s="61" t="s">
        <v>102</v>
      </c>
      <c r="N1836" s="68"/>
      <c r="O1836" s="84">
        <f>J1836</f>
        <v>0</v>
      </c>
      <c r="P1836" s="91"/>
    </row>
    <row r="1837" spans="2:16" ht="15.75" hidden="1" x14ac:dyDescent="0.25">
      <c r="B1837" s="74"/>
      <c r="C1837" s="14" t="s">
        <v>33</v>
      </c>
      <c r="E1837" s="86" t="str">
        <f>IFERROR(VLOOKUP(B1836,Calculations!$G$10:$M$448,7,FALSE),0)</f>
        <v xml:space="preserve">  </v>
      </c>
      <c r="F1837" s="86"/>
      <c r="H1837" s="14" t="s">
        <v>35</v>
      </c>
      <c r="J1837" s="86" t="str">
        <f>K1839</f>
        <v xml:space="preserve">  </v>
      </c>
      <c r="K1837" s="86"/>
      <c r="M1837" s="14" t="s">
        <v>94</v>
      </c>
      <c r="N1837" s="73"/>
      <c r="O1837" s="86" t="str">
        <f>J1837</f>
        <v xml:space="preserve">  </v>
      </c>
      <c r="P1837" s="92"/>
    </row>
    <row r="1838" spans="2:16" ht="15.75" hidden="1" x14ac:dyDescent="0.25">
      <c r="B1838" s="74"/>
      <c r="C1838" s="73"/>
      <c r="D1838" s="14" t="s">
        <v>31</v>
      </c>
      <c r="E1838" s="86"/>
      <c r="F1838" s="86">
        <f>IFERROR(E1836+E1837,0)</f>
        <v>0</v>
      </c>
      <c r="H1838" s="73"/>
      <c r="I1838" s="14" t="s">
        <v>32</v>
      </c>
      <c r="J1838" s="86"/>
      <c r="K1838" s="86">
        <f>E1836</f>
        <v>0</v>
      </c>
      <c r="M1838" s="72"/>
      <c r="N1838" s="14" t="s">
        <v>31</v>
      </c>
      <c r="O1838" s="86"/>
      <c r="P1838" s="92">
        <f>F1838</f>
        <v>0</v>
      </c>
    </row>
    <row r="1839" spans="2:16" ht="15.75" hidden="1" x14ac:dyDescent="0.25">
      <c r="B1839" s="74"/>
      <c r="C1839" s="73"/>
      <c r="E1839" s="86"/>
      <c r="F1839" s="86"/>
      <c r="H1839" s="73"/>
      <c r="I1839" s="14" t="s">
        <v>33</v>
      </c>
      <c r="J1839" s="86"/>
      <c r="K1839" s="86" t="str">
        <f>E1837</f>
        <v xml:space="preserve">  </v>
      </c>
      <c r="M1839" s="72"/>
      <c r="N1839" s="73"/>
      <c r="O1839" s="86"/>
      <c r="P1839" s="92"/>
    </row>
    <row r="1840" spans="2:16" ht="15.75" hidden="1" x14ac:dyDescent="0.25">
      <c r="B1840" s="74"/>
      <c r="C1840" s="73"/>
      <c r="E1840" s="86"/>
      <c r="F1840" s="86"/>
      <c r="H1840" s="73"/>
      <c r="J1840" s="86"/>
      <c r="K1840" s="86"/>
      <c r="M1840" s="72"/>
      <c r="N1840" s="73"/>
      <c r="O1840" s="86"/>
      <c r="P1840" s="92"/>
    </row>
    <row r="1841" spans="2:16" ht="15.75" hidden="1" x14ac:dyDescent="0.25">
      <c r="B1841" s="70" t="str">
        <f>B1836</f>
        <v xml:space="preserve">  </v>
      </c>
      <c r="C1841" s="133" t="s">
        <v>34</v>
      </c>
      <c r="D1841" s="133"/>
      <c r="E1841" s="133"/>
      <c r="F1841" s="133"/>
      <c r="H1841" s="14" t="s">
        <v>103</v>
      </c>
      <c r="J1841" s="86" t="str">
        <f>IFERROR(VLOOKUP(B1841,Calculations!$Z$10:$AB$448,3,FALSE),0)</f>
        <v xml:space="preserve">  </v>
      </c>
      <c r="K1841" s="86"/>
      <c r="M1841" s="14" t="s">
        <v>104</v>
      </c>
      <c r="O1841" s="86" t="str">
        <f>J1841</f>
        <v xml:space="preserve">  </v>
      </c>
      <c r="P1841" s="92"/>
    </row>
    <row r="1842" spans="2:16" ht="15.75" hidden="1" x14ac:dyDescent="0.25">
      <c r="B1842" s="74"/>
      <c r="C1842" s="133"/>
      <c r="D1842" s="133"/>
      <c r="E1842" s="133"/>
      <c r="F1842" s="133"/>
      <c r="H1842" s="77"/>
      <c r="I1842" s="14" t="s">
        <v>91</v>
      </c>
      <c r="J1842" s="86"/>
      <c r="K1842" s="86" t="str">
        <f>J1841</f>
        <v xml:space="preserve">  </v>
      </c>
      <c r="M1842" s="77"/>
      <c r="N1842" s="14" t="s">
        <v>91</v>
      </c>
      <c r="O1842" s="86"/>
      <c r="P1842" s="92" t="str">
        <f>O1841</f>
        <v xml:space="preserve">  </v>
      </c>
    </row>
    <row r="1843" spans="2:16" ht="15.75" hidden="1" x14ac:dyDescent="0.25">
      <c r="B1843" s="74"/>
      <c r="C1843" s="133"/>
      <c r="D1843" s="133"/>
      <c r="E1843" s="133"/>
      <c r="F1843" s="133"/>
      <c r="H1843" s="77"/>
      <c r="J1843" s="86"/>
      <c r="K1843" s="86"/>
      <c r="M1843" s="77"/>
      <c r="O1843" s="86"/>
      <c r="P1843" s="92"/>
    </row>
    <row r="1844" spans="2:16" ht="15.75" hidden="1" x14ac:dyDescent="0.25">
      <c r="B1844" s="74"/>
      <c r="C1844" s="81"/>
      <c r="D1844" s="81"/>
      <c r="E1844" s="81"/>
      <c r="F1844" s="81"/>
      <c r="H1844" s="77"/>
      <c r="J1844" s="86"/>
      <c r="K1844" s="86"/>
      <c r="M1844" s="77"/>
      <c r="O1844" s="86"/>
      <c r="P1844" s="92"/>
    </row>
    <row r="1845" spans="2:16" ht="15.75" hidden="1" x14ac:dyDescent="0.25">
      <c r="B1845" s="70" t="str">
        <f>B1841</f>
        <v xml:space="preserve">  </v>
      </c>
      <c r="C1845" s="14" t="s">
        <v>106</v>
      </c>
      <c r="E1845" s="86" t="str">
        <f>IFERROR(VLOOKUP(B1845,Calculations!$G$10:$W$448,17,FALSE),0)</f>
        <v xml:space="preserve">  </v>
      </c>
      <c r="F1845" s="86"/>
      <c r="H1845" s="133" t="s">
        <v>34</v>
      </c>
      <c r="I1845" s="133"/>
      <c r="J1845" s="133"/>
      <c r="K1845" s="133"/>
      <c r="M1845" s="14" t="s">
        <v>105</v>
      </c>
      <c r="O1845" s="86" t="str">
        <f>E1845</f>
        <v xml:space="preserve">  </v>
      </c>
      <c r="P1845" s="92"/>
    </row>
    <row r="1846" spans="2:16" ht="15.75" hidden="1" x14ac:dyDescent="0.25">
      <c r="B1846" s="75"/>
      <c r="C1846" s="82"/>
      <c r="D1846" s="76" t="s">
        <v>31</v>
      </c>
      <c r="E1846" s="89"/>
      <c r="F1846" s="89" t="str">
        <f>E1845</f>
        <v xml:space="preserve">  </v>
      </c>
      <c r="G1846" s="76"/>
      <c r="H1846" s="134"/>
      <c r="I1846" s="134"/>
      <c r="J1846" s="134"/>
      <c r="K1846" s="134"/>
      <c r="L1846" s="76"/>
      <c r="M1846" s="82"/>
      <c r="N1846" s="76" t="s">
        <v>31</v>
      </c>
      <c r="O1846" s="89"/>
      <c r="P1846" s="90" t="str">
        <f>O1845</f>
        <v xml:space="preserve">  </v>
      </c>
    </row>
    <row r="1847" spans="2:16" ht="15.75" hidden="1" x14ac:dyDescent="0.25">
      <c r="B1847" s="60" t="str">
        <f>IFERROR(IF(EOMONTH(B1845,1)&gt;Questionnaire!$I$9,"  ",EOMONTH(B1845,1)),"  ")</f>
        <v xml:space="preserve">  </v>
      </c>
      <c r="C1847" s="61" t="s">
        <v>32</v>
      </c>
      <c r="D1847" s="61"/>
      <c r="E1847" s="84">
        <f>IFERROR(-VLOOKUP(B1847,Calculations!$G$10:$N$448,8,FALSE),0)</f>
        <v>0</v>
      </c>
      <c r="F1847" s="84"/>
      <c r="G1847" s="61"/>
      <c r="H1847" s="61" t="s">
        <v>102</v>
      </c>
      <c r="I1847" s="61"/>
      <c r="J1847" s="84">
        <f>K1849</f>
        <v>0</v>
      </c>
      <c r="K1847" s="84"/>
      <c r="L1847" s="61"/>
      <c r="M1847" s="61" t="s">
        <v>102</v>
      </c>
      <c r="N1847" s="68"/>
      <c r="O1847" s="84">
        <f>J1847</f>
        <v>0</v>
      </c>
      <c r="P1847" s="91"/>
    </row>
    <row r="1848" spans="2:16" ht="15.75" hidden="1" x14ac:dyDescent="0.25">
      <c r="B1848" s="74"/>
      <c r="C1848" s="14" t="s">
        <v>33</v>
      </c>
      <c r="E1848" s="86" t="str">
        <f>IFERROR(VLOOKUP(B1847,Calculations!$G$10:$M$448,7,FALSE),0)</f>
        <v xml:space="preserve">  </v>
      </c>
      <c r="F1848" s="86"/>
      <c r="H1848" s="14" t="s">
        <v>35</v>
      </c>
      <c r="J1848" s="86" t="str">
        <f>K1850</f>
        <v xml:space="preserve">  </v>
      </c>
      <c r="K1848" s="86"/>
      <c r="M1848" s="14" t="s">
        <v>94</v>
      </c>
      <c r="N1848" s="73"/>
      <c r="O1848" s="86" t="str">
        <f>J1848</f>
        <v xml:space="preserve">  </v>
      </c>
      <c r="P1848" s="92"/>
    </row>
    <row r="1849" spans="2:16" ht="15.75" hidden="1" x14ac:dyDescent="0.25">
      <c r="B1849" s="74"/>
      <c r="C1849" s="73"/>
      <c r="D1849" s="14" t="s">
        <v>31</v>
      </c>
      <c r="E1849" s="86"/>
      <c r="F1849" s="86">
        <f>IFERROR(E1847+E1848,0)</f>
        <v>0</v>
      </c>
      <c r="H1849" s="73"/>
      <c r="I1849" s="14" t="s">
        <v>32</v>
      </c>
      <c r="J1849" s="86"/>
      <c r="K1849" s="86">
        <f>E1847</f>
        <v>0</v>
      </c>
      <c r="M1849" s="72"/>
      <c r="N1849" s="14" t="s">
        <v>31</v>
      </c>
      <c r="O1849" s="86"/>
      <c r="P1849" s="92">
        <f>F1849</f>
        <v>0</v>
      </c>
    </row>
    <row r="1850" spans="2:16" ht="15.75" hidden="1" x14ac:dyDescent="0.25">
      <c r="B1850" s="74"/>
      <c r="C1850" s="73"/>
      <c r="E1850" s="86"/>
      <c r="F1850" s="86"/>
      <c r="H1850" s="73"/>
      <c r="I1850" s="14" t="s">
        <v>33</v>
      </c>
      <c r="J1850" s="86"/>
      <c r="K1850" s="86" t="str">
        <f>E1848</f>
        <v xml:space="preserve">  </v>
      </c>
      <c r="M1850" s="72"/>
      <c r="N1850" s="73"/>
      <c r="O1850" s="86"/>
      <c r="P1850" s="92"/>
    </row>
    <row r="1851" spans="2:16" ht="15.75" hidden="1" x14ac:dyDescent="0.25">
      <c r="B1851" s="74"/>
      <c r="C1851" s="73"/>
      <c r="E1851" s="86"/>
      <c r="F1851" s="86"/>
      <c r="H1851" s="73"/>
      <c r="J1851" s="86"/>
      <c r="K1851" s="86"/>
      <c r="M1851" s="72"/>
      <c r="N1851" s="73"/>
      <c r="O1851" s="86"/>
      <c r="P1851" s="92"/>
    </row>
    <row r="1852" spans="2:16" ht="15.75" hidden="1" x14ac:dyDescent="0.25">
      <c r="B1852" s="70" t="str">
        <f>B1847</f>
        <v xml:space="preserve">  </v>
      </c>
      <c r="C1852" s="133" t="s">
        <v>34</v>
      </c>
      <c r="D1852" s="133"/>
      <c r="E1852" s="133"/>
      <c r="F1852" s="133"/>
      <c r="H1852" s="14" t="s">
        <v>103</v>
      </c>
      <c r="J1852" s="86" t="str">
        <f>IFERROR(VLOOKUP(B1852,Calculations!$Z$10:$AB$448,3,FALSE),0)</f>
        <v xml:space="preserve">  </v>
      </c>
      <c r="K1852" s="86"/>
      <c r="M1852" s="14" t="s">
        <v>104</v>
      </c>
      <c r="O1852" s="86" t="str">
        <f>J1852</f>
        <v xml:space="preserve">  </v>
      </c>
      <c r="P1852" s="92"/>
    </row>
    <row r="1853" spans="2:16" ht="15.75" hidden="1" x14ac:dyDescent="0.25">
      <c r="B1853" s="74"/>
      <c r="C1853" s="133"/>
      <c r="D1853" s="133"/>
      <c r="E1853" s="133"/>
      <c r="F1853" s="133"/>
      <c r="H1853" s="77"/>
      <c r="I1853" s="14" t="s">
        <v>91</v>
      </c>
      <c r="J1853" s="86"/>
      <c r="K1853" s="86" t="str">
        <f>J1852</f>
        <v xml:space="preserve">  </v>
      </c>
      <c r="M1853" s="77"/>
      <c r="N1853" s="14" t="s">
        <v>91</v>
      </c>
      <c r="O1853" s="86"/>
      <c r="P1853" s="92" t="str">
        <f>O1852</f>
        <v xml:space="preserve">  </v>
      </c>
    </row>
    <row r="1854" spans="2:16" ht="15.75" hidden="1" x14ac:dyDescent="0.25">
      <c r="B1854" s="74"/>
      <c r="C1854" s="133"/>
      <c r="D1854" s="133"/>
      <c r="E1854" s="133"/>
      <c r="F1854" s="133"/>
      <c r="H1854" s="77"/>
      <c r="J1854" s="86"/>
      <c r="K1854" s="86"/>
      <c r="M1854" s="77"/>
      <c r="O1854" s="86"/>
      <c r="P1854" s="92"/>
    </row>
    <row r="1855" spans="2:16" ht="15.75" hidden="1" x14ac:dyDescent="0.25">
      <c r="B1855" s="74"/>
      <c r="C1855" s="81"/>
      <c r="D1855" s="81"/>
      <c r="E1855" s="81"/>
      <c r="F1855" s="81"/>
      <c r="H1855" s="77"/>
      <c r="J1855" s="86"/>
      <c r="K1855" s="86"/>
      <c r="M1855" s="77"/>
      <c r="O1855" s="86"/>
      <c r="P1855" s="92"/>
    </row>
    <row r="1856" spans="2:16" ht="15.75" hidden="1" x14ac:dyDescent="0.25">
      <c r="B1856" s="70" t="str">
        <f>B1852</f>
        <v xml:space="preserve">  </v>
      </c>
      <c r="C1856" s="14" t="s">
        <v>106</v>
      </c>
      <c r="E1856" s="86" t="str">
        <f>IFERROR(VLOOKUP(B1856,Calculations!$G$10:$W$448,17,FALSE),0)</f>
        <v xml:space="preserve">  </v>
      </c>
      <c r="F1856" s="86"/>
      <c r="H1856" s="133" t="s">
        <v>34</v>
      </c>
      <c r="I1856" s="133"/>
      <c r="J1856" s="133"/>
      <c r="K1856" s="133"/>
      <c r="M1856" s="14" t="s">
        <v>105</v>
      </c>
      <c r="O1856" s="86" t="str">
        <f>E1856</f>
        <v xml:space="preserve">  </v>
      </c>
      <c r="P1856" s="92"/>
    </row>
    <row r="1857" spans="2:16" ht="15.75" hidden="1" x14ac:dyDescent="0.25">
      <c r="B1857" s="75"/>
      <c r="C1857" s="82"/>
      <c r="D1857" s="76" t="s">
        <v>31</v>
      </c>
      <c r="E1857" s="89"/>
      <c r="F1857" s="89" t="str">
        <f>E1856</f>
        <v xml:space="preserve">  </v>
      </c>
      <c r="G1857" s="76"/>
      <c r="H1857" s="134"/>
      <c r="I1857" s="134"/>
      <c r="J1857" s="134"/>
      <c r="K1857" s="134"/>
      <c r="L1857" s="76"/>
      <c r="M1857" s="82"/>
      <c r="N1857" s="76" t="s">
        <v>31</v>
      </c>
      <c r="O1857" s="89"/>
      <c r="P1857" s="90" t="str">
        <f>O1856</f>
        <v xml:space="preserve">  </v>
      </c>
    </row>
    <row r="1858" spans="2:16" ht="15.75" hidden="1" x14ac:dyDescent="0.25">
      <c r="B1858" s="60" t="str">
        <f>IFERROR(IF(EOMONTH(B1856,1)&gt;Questionnaire!$I$9,"  ",EOMONTH(B1856,1)),"  ")</f>
        <v xml:space="preserve">  </v>
      </c>
      <c r="C1858" s="61" t="s">
        <v>32</v>
      </c>
      <c r="D1858" s="61"/>
      <c r="E1858" s="84">
        <f>IFERROR(-VLOOKUP(B1858,Calculations!$G$10:$N$448,8,FALSE),0)</f>
        <v>0</v>
      </c>
      <c r="F1858" s="84"/>
      <c r="G1858" s="61"/>
      <c r="H1858" s="61" t="s">
        <v>102</v>
      </c>
      <c r="I1858" s="61"/>
      <c r="J1858" s="84">
        <f>K1860</f>
        <v>0</v>
      </c>
      <c r="K1858" s="84"/>
      <c r="L1858" s="61"/>
      <c r="M1858" s="61" t="s">
        <v>102</v>
      </c>
      <c r="N1858" s="68"/>
      <c r="O1858" s="84">
        <f>J1858</f>
        <v>0</v>
      </c>
      <c r="P1858" s="91"/>
    </row>
    <row r="1859" spans="2:16" ht="15.75" hidden="1" x14ac:dyDescent="0.25">
      <c r="B1859" s="74"/>
      <c r="C1859" s="14" t="s">
        <v>33</v>
      </c>
      <c r="E1859" s="86" t="str">
        <f>IFERROR(VLOOKUP(B1858,Calculations!$G$10:$M$448,7,FALSE),0)</f>
        <v xml:space="preserve">  </v>
      </c>
      <c r="F1859" s="86"/>
      <c r="H1859" s="14" t="s">
        <v>35</v>
      </c>
      <c r="J1859" s="86" t="str">
        <f>K1861</f>
        <v xml:space="preserve">  </v>
      </c>
      <c r="K1859" s="86"/>
      <c r="M1859" s="14" t="s">
        <v>94</v>
      </c>
      <c r="N1859" s="73"/>
      <c r="O1859" s="86" t="str">
        <f>J1859</f>
        <v xml:space="preserve">  </v>
      </c>
      <c r="P1859" s="92"/>
    </row>
    <row r="1860" spans="2:16" ht="15.75" hidden="1" x14ac:dyDescent="0.25">
      <c r="B1860" s="74"/>
      <c r="C1860" s="73"/>
      <c r="D1860" s="14" t="s">
        <v>31</v>
      </c>
      <c r="E1860" s="86"/>
      <c r="F1860" s="86">
        <f>IFERROR(E1858+E1859,0)</f>
        <v>0</v>
      </c>
      <c r="H1860" s="73"/>
      <c r="I1860" s="14" t="s">
        <v>32</v>
      </c>
      <c r="J1860" s="86"/>
      <c r="K1860" s="86">
        <f>E1858</f>
        <v>0</v>
      </c>
      <c r="M1860" s="72"/>
      <c r="N1860" s="14" t="s">
        <v>31</v>
      </c>
      <c r="O1860" s="86"/>
      <c r="P1860" s="92">
        <f>F1860</f>
        <v>0</v>
      </c>
    </row>
    <row r="1861" spans="2:16" ht="15.75" hidden="1" x14ac:dyDescent="0.25">
      <c r="B1861" s="74"/>
      <c r="C1861" s="73"/>
      <c r="E1861" s="86"/>
      <c r="F1861" s="86"/>
      <c r="H1861" s="73"/>
      <c r="I1861" s="14" t="s">
        <v>33</v>
      </c>
      <c r="J1861" s="86"/>
      <c r="K1861" s="86" t="str">
        <f>E1859</f>
        <v xml:space="preserve">  </v>
      </c>
      <c r="M1861" s="72"/>
      <c r="N1861" s="73"/>
      <c r="O1861" s="86"/>
      <c r="P1861" s="92"/>
    </row>
    <row r="1862" spans="2:16" ht="15.75" hidden="1" x14ac:dyDescent="0.25">
      <c r="B1862" s="74"/>
      <c r="C1862" s="73"/>
      <c r="E1862" s="86"/>
      <c r="F1862" s="86"/>
      <c r="H1862" s="73"/>
      <c r="J1862" s="86"/>
      <c r="K1862" s="86"/>
      <c r="M1862" s="72"/>
      <c r="N1862" s="73"/>
      <c r="O1862" s="86"/>
      <c r="P1862" s="92"/>
    </row>
    <row r="1863" spans="2:16" ht="15.75" hidden="1" x14ac:dyDescent="0.25">
      <c r="B1863" s="70" t="str">
        <f>B1858</f>
        <v xml:space="preserve">  </v>
      </c>
      <c r="C1863" s="133" t="s">
        <v>34</v>
      </c>
      <c r="D1863" s="133"/>
      <c r="E1863" s="133"/>
      <c r="F1863" s="133"/>
      <c r="H1863" s="14" t="s">
        <v>103</v>
      </c>
      <c r="J1863" s="86" t="str">
        <f>IFERROR(VLOOKUP(B1863,Calculations!$Z$10:$AB$448,3,FALSE),0)</f>
        <v xml:space="preserve">  </v>
      </c>
      <c r="K1863" s="86"/>
      <c r="M1863" s="14" t="s">
        <v>104</v>
      </c>
      <c r="O1863" s="86" t="str">
        <f>J1863</f>
        <v xml:space="preserve">  </v>
      </c>
      <c r="P1863" s="92"/>
    </row>
    <row r="1864" spans="2:16" ht="15.75" hidden="1" x14ac:dyDescent="0.25">
      <c r="B1864" s="74"/>
      <c r="C1864" s="133"/>
      <c r="D1864" s="133"/>
      <c r="E1864" s="133"/>
      <c r="F1864" s="133"/>
      <c r="H1864" s="77"/>
      <c r="I1864" s="14" t="s">
        <v>91</v>
      </c>
      <c r="J1864" s="86"/>
      <c r="K1864" s="86" t="str">
        <f>J1863</f>
        <v xml:space="preserve">  </v>
      </c>
      <c r="M1864" s="77"/>
      <c r="N1864" s="14" t="s">
        <v>91</v>
      </c>
      <c r="O1864" s="86"/>
      <c r="P1864" s="92" t="str">
        <f>O1863</f>
        <v xml:space="preserve">  </v>
      </c>
    </row>
    <row r="1865" spans="2:16" ht="15.75" hidden="1" x14ac:dyDescent="0.25">
      <c r="B1865" s="74"/>
      <c r="C1865" s="133"/>
      <c r="D1865" s="133"/>
      <c r="E1865" s="133"/>
      <c r="F1865" s="133"/>
      <c r="H1865" s="77"/>
      <c r="J1865" s="86"/>
      <c r="K1865" s="86"/>
      <c r="M1865" s="77"/>
      <c r="O1865" s="86"/>
      <c r="P1865" s="92"/>
    </row>
    <row r="1866" spans="2:16" ht="15.75" hidden="1" x14ac:dyDescent="0.25">
      <c r="B1866" s="74"/>
      <c r="C1866" s="81"/>
      <c r="D1866" s="81"/>
      <c r="E1866" s="81"/>
      <c r="F1866" s="81"/>
      <c r="H1866" s="77"/>
      <c r="J1866" s="86"/>
      <c r="K1866" s="86"/>
      <c r="M1866" s="77"/>
      <c r="O1866" s="86"/>
      <c r="P1866" s="92"/>
    </row>
    <row r="1867" spans="2:16" ht="15.75" hidden="1" x14ac:dyDescent="0.25">
      <c r="B1867" s="70" t="str">
        <f>B1863</f>
        <v xml:space="preserve">  </v>
      </c>
      <c r="C1867" s="14" t="s">
        <v>106</v>
      </c>
      <c r="E1867" s="86" t="str">
        <f>IFERROR(VLOOKUP(B1867,Calculations!$G$10:$W$448,17,FALSE),0)</f>
        <v xml:space="preserve">  </v>
      </c>
      <c r="F1867" s="86"/>
      <c r="H1867" s="133" t="s">
        <v>34</v>
      </c>
      <c r="I1867" s="133"/>
      <c r="J1867" s="133"/>
      <c r="K1867" s="133"/>
      <c r="M1867" s="14" t="s">
        <v>105</v>
      </c>
      <c r="O1867" s="86" t="str">
        <f>E1867</f>
        <v xml:space="preserve">  </v>
      </c>
      <c r="P1867" s="92"/>
    </row>
    <row r="1868" spans="2:16" ht="15.75" hidden="1" x14ac:dyDescent="0.25">
      <c r="B1868" s="75"/>
      <c r="C1868" s="82"/>
      <c r="D1868" s="76" t="s">
        <v>31</v>
      </c>
      <c r="E1868" s="89"/>
      <c r="F1868" s="89" t="str">
        <f>E1867</f>
        <v xml:space="preserve">  </v>
      </c>
      <c r="G1868" s="76"/>
      <c r="H1868" s="134"/>
      <c r="I1868" s="134"/>
      <c r="J1868" s="134"/>
      <c r="K1868" s="134"/>
      <c r="L1868" s="76"/>
      <c r="M1868" s="82"/>
      <c r="N1868" s="76" t="s">
        <v>31</v>
      </c>
      <c r="O1868" s="89"/>
      <c r="P1868" s="90" t="str">
        <f>O1867</f>
        <v xml:space="preserve">  </v>
      </c>
    </row>
  </sheetData>
  <sheetProtection algorithmName="SHA-512" hashValue="+73sEMcZHpt6XPMjkaxyFbWMidUHQ8ZoznyU0HBlnLimE3pTWQwHyPEPzBGfNo1J9T8VXVyEvqz9YQNklx95Sw==" saltValue="grkNDnBu/QANp890Itqd+A==" spinCount="100000" sheet="1" objects="1" scenarios="1"/>
  <customSheetViews>
    <customSheetView guid="{FCA35455-335F-4626-96F0-BE56B1506CD1}" scale="70" hiddenRows="1">
      <selection activeCell="P288" sqref="P288"/>
      <pageMargins left="0.7" right="0.7" top="0.75" bottom="0.75" header="0.3" footer="0.3"/>
      <pageSetup orientation="portrait" r:id="rId1"/>
    </customSheetView>
    <customSheetView guid="{AC4B4CCF-BBC3-4509-AA28-900EA04D9756}" scale="70" hiddenRows="1">
      <selection activeCell="P288" sqref="P288"/>
      <pageMargins left="0.7" right="0.7" top="0.75" bottom="0.75" header="0.3" footer="0.3"/>
      <pageSetup orientation="portrait" r:id="rId2"/>
    </customSheetView>
    <customSheetView guid="{8C97AF9F-B562-4B43-9554-4EA4A9ADCFA1}" scale="70" hiddenRows="1" topLeftCell="A226">
      <selection activeCell="P288" sqref="P288"/>
      <pageMargins left="0.7" right="0.7" top="0.75" bottom="0.75" header="0.3" footer="0.3"/>
      <pageSetup orientation="portrait" r:id="rId3"/>
    </customSheetView>
  </customSheetViews>
  <mergeCells count="351">
    <mergeCell ref="C1:F1"/>
    <mergeCell ref="H1:K1"/>
    <mergeCell ref="M1:P1"/>
    <mergeCell ref="C10:D10"/>
    <mergeCell ref="H10:I10"/>
    <mergeCell ref="M10:N10"/>
    <mergeCell ref="C25:F27"/>
    <mergeCell ref="H28:I28"/>
    <mergeCell ref="M28:N28"/>
    <mergeCell ref="H30:K31"/>
    <mergeCell ref="C33:D33"/>
    <mergeCell ref="M33:N33"/>
    <mergeCell ref="C15:D15"/>
    <mergeCell ref="H15:I15"/>
    <mergeCell ref="M15:N15"/>
    <mergeCell ref="C22:D22"/>
    <mergeCell ref="H22:I22"/>
    <mergeCell ref="M22:N22"/>
    <mergeCell ref="C74:F76"/>
    <mergeCell ref="H78:K79"/>
    <mergeCell ref="C85:F87"/>
    <mergeCell ref="H89:K90"/>
    <mergeCell ref="C96:F98"/>
    <mergeCell ref="H100:K101"/>
    <mergeCell ref="C41:F43"/>
    <mergeCell ref="H45:K46"/>
    <mergeCell ref="C52:F54"/>
    <mergeCell ref="H56:K57"/>
    <mergeCell ref="C63:F65"/>
    <mergeCell ref="H67:K68"/>
    <mergeCell ref="C140:F142"/>
    <mergeCell ref="H144:K145"/>
    <mergeCell ref="C151:F153"/>
    <mergeCell ref="H155:K156"/>
    <mergeCell ref="C158:F160"/>
    <mergeCell ref="C169:F171"/>
    <mergeCell ref="C107:F109"/>
    <mergeCell ref="H111:K112"/>
    <mergeCell ref="C118:F120"/>
    <mergeCell ref="H122:K123"/>
    <mergeCell ref="C129:F131"/>
    <mergeCell ref="H133:K134"/>
    <mergeCell ref="H206:K207"/>
    <mergeCell ref="C213:F215"/>
    <mergeCell ref="H217:K218"/>
    <mergeCell ref="C224:F226"/>
    <mergeCell ref="H228:K229"/>
    <mergeCell ref="C235:F237"/>
    <mergeCell ref="H173:K174"/>
    <mergeCell ref="C180:F182"/>
    <mergeCell ref="H184:K185"/>
    <mergeCell ref="C191:F193"/>
    <mergeCell ref="H195:K196"/>
    <mergeCell ref="C202:F204"/>
    <mergeCell ref="H272:K273"/>
    <mergeCell ref="C279:F281"/>
    <mergeCell ref="H283:K284"/>
    <mergeCell ref="C290:F292"/>
    <mergeCell ref="H294:K295"/>
    <mergeCell ref="C301:F303"/>
    <mergeCell ref="H239:K240"/>
    <mergeCell ref="C246:F248"/>
    <mergeCell ref="H250:K251"/>
    <mergeCell ref="C257:F259"/>
    <mergeCell ref="H261:K262"/>
    <mergeCell ref="C268:F270"/>
    <mergeCell ref="H338:K339"/>
    <mergeCell ref="C345:F347"/>
    <mergeCell ref="H349:K350"/>
    <mergeCell ref="C356:F358"/>
    <mergeCell ref="H360:K361"/>
    <mergeCell ref="C367:F369"/>
    <mergeCell ref="H305:K306"/>
    <mergeCell ref="C312:F314"/>
    <mergeCell ref="H316:K317"/>
    <mergeCell ref="C323:F325"/>
    <mergeCell ref="H327:K328"/>
    <mergeCell ref="C334:F336"/>
    <mergeCell ref="H404:K405"/>
    <mergeCell ref="C411:F413"/>
    <mergeCell ref="H415:K416"/>
    <mergeCell ref="C422:F424"/>
    <mergeCell ref="H426:K427"/>
    <mergeCell ref="C433:F435"/>
    <mergeCell ref="H371:K372"/>
    <mergeCell ref="C378:F380"/>
    <mergeCell ref="H382:K383"/>
    <mergeCell ref="C389:F391"/>
    <mergeCell ref="H393:K394"/>
    <mergeCell ref="C400:F402"/>
    <mergeCell ref="H470:K471"/>
    <mergeCell ref="C477:F479"/>
    <mergeCell ref="H481:K482"/>
    <mergeCell ref="C488:F490"/>
    <mergeCell ref="H492:K493"/>
    <mergeCell ref="C499:F501"/>
    <mergeCell ref="H437:K438"/>
    <mergeCell ref="C444:F446"/>
    <mergeCell ref="H448:K449"/>
    <mergeCell ref="C455:F457"/>
    <mergeCell ref="H459:K460"/>
    <mergeCell ref="C466:F468"/>
    <mergeCell ref="H536:K537"/>
    <mergeCell ref="C543:F545"/>
    <mergeCell ref="H547:K548"/>
    <mergeCell ref="C554:F556"/>
    <mergeCell ref="H558:K559"/>
    <mergeCell ref="C565:F567"/>
    <mergeCell ref="H503:K504"/>
    <mergeCell ref="C510:F512"/>
    <mergeCell ref="H514:K515"/>
    <mergeCell ref="C521:F523"/>
    <mergeCell ref="H525:K526"/>
    <mergeCell ref="C532:F534"/>
    <mergeCell ref="H602:K603"/>
    <mergeCell ref="C609:F611"/>
    <mergeCell ref="H613:K614"/>
    <mergeCell ref="C620:F622"/>
    <mergeCell ref="H624:K625"/>
    <mergeCell ref="C631:F633"/>
    <mergeCell ref="H569:K570"/>
    <mergeCell ref="C576:F578"/>
    <mergeCell ref="H580:K581"/>
    <mergeCell ref="C587:F589"/>
    <mergeCell ref="H591:K592"/>
    <mergeCell ref="C598:F600"/>
    <mergeCell ref="H668:K669"/>
    <mergeCell ref="C675:F677"/>
    <mergeCell ref="H679:K680"/>
    <mergeCell ref="C686:F688"/>
    <mergeCell ref="H690:K691"/>
    <mergeCell ref="C697:F699"/>
    <mergeCell ref="H635:K636"/>
    <mergeCell ref="C642:F644"/>
    <mergeCell ref="H646:K647"/>
    <mergeCell ref="C653:F655"/>
    <mergeCell ref="H657:K658"/>
    <mergeCell ref="C664:F666"/>
    <mergeCell ref="H734:K735"/>
    <mergeCell ref="C741:F743"/>
    <mergeCell ref="H745:K746"/>
    <mergeCell ref="C752:F754"/>
    <mergeCell ref="H756:K757"/>
    <mergeCell ref="C763:F765"/>
    <mergeCell ref="H701:K702"/>
    <mergeCell ref="C708:F710"/>
    <mergeCell ref="H712:K713"/>
    <mergeCell ref="C719:F721"/>
    <mergeCell ref="H723:K724"/>
    <mergeCell ref="C730:F732"/>
    <mergeCell ref="H800:K801"/>
    <mergeCell ref="C807:F809"/>
    <mergeCell ref="H811:K812"/>
    <mergeCell ref="C818:F820"/>
    <mergeCell ref="H822:K823"/>
    <mergeCell ref="C829:F831"/>
    <mergeCell ref="H767:K768"/>
    <mergeCell ref="C774:F776"/>
    <mergeCell ref="H778:K779"/>
    <mergeCell ref="C785:F787"/>
    <mergeCell ref="H789:K790"/>
    <mergeCell ref="C796:F798"/>
    <mergeCell ref="H866:K867"/>
    <mergeCell ref="C873:F875"/>
    <mergeCell ref="H877:K878"/>
    <mergeCell ref="C884:F886"/>
    <mergeCell ref="H888:K889"/>
    <mergeCell ref="C895:F897"/>
    <mergeCell ref="H833:K834"/>
    <mergeCell ref="C840:F842"/>
    <mergeCell ref="H844:K845"/>
    <mergeCell ref="C851:F853"/>
    <mergeCell ref="H855:K856"/>
    <mergeCell ref="C862:F864"/>
    <mergeCell ref="H932:K933"/>
    <mergeCell ref="C939:F941"/>
    <mergeCell ref="H943:K944"/>
    <mergeCell ref="C950:F952"/>
    <mergeCell ref="H954:K955"/>
    <mergeCell ref="C961:F963"/>
    <mergeCell ref="H899:K900"/>
    <mergeCell ref="C906:F908"/>
    <mergeCell ref="H910:K911"/>
    <mergeCell ref="C917:F919"/>
    <mergeCell ref="H921:K922"/>
    <mergeCell ref="C928:F930"/>
    <mergeCell ref="H998:K999"/>
    <mergeCell ref="C1005:F1007"/>
    <mergeCell ref="H1009:K1010"/>
    <mergeCell ref="C1016:F1018"/>
    <mergeCell ref="H1020:K1021"/>
    <mergeCell ref="C1027:F1029"/>
    <mergeCell ref="H965:K966"/>
    <mergeCell ref="C972:F974"/>
    <mergeCell ref="H976:K977"/>
    <mergeCell ref="C983:F985"/>
    <mergeCell ref="H987:K988"/>
    <mergeCell ref="C994:F996"/>
    <mergeCell ref="H1064:K1065"/>
    <mergeCell ref="C1071:F1073"/>
    <mergeCell ref="H1075:K1076"/>
    <mergeCell ref="C1082:F1084"/>
    <mergeCell ref="H1086:K1087"/>
    <mergeCell ref="C1093:F1095"/>
    <mergeCell ref="H1031:K1032"/>
    <mergeCell ref="C1038:F1040"/>
    <mergeCell ref="H1042:K1043"/>
    <mergeCell ref="C1049:F1051"/>
    <mergeCell ref="H1053:K1054"/>
    <mergeCell ref="C1060:F1062"/>
    <mergeCell ref="H1130:K1131"/>
    <mergeCell ref="C1137:F1139"/>
    <mergeCell ref="H1141:K1142"/>
    <mergeCell ref="C1148:F1150"/>
    <mergeCell ref="H1152:K1153"/>
    <mergeCell ref="C1159:F1161"/>
    <mergeCell ref="H1097:K1098"/>
    <mergeCell ref="C1104:F1106"/>
    <mergeCell ref="H1108:K1109"/>
    <mergeCell ref="C1115:F1117"/>
    <mergeCell ref="H1119:K1120"/>
    <mergeCell ref="C1126:F1128"/>
    <mergeCell ref="H1196:K1197"/>
    <mergeCell ref="C1203:F1205"/>
    <mergeCell ref="H1207:K1208"/>
    <mergeCell ref="C1214:F1216"/>
    <mergeCell ref="H1218:K1219"/>
    <mergeCell ref="C1225:F1227"/>
    <mergeCell ref="H1163:K1164"/>
    <mergeCell ref="C1170:F1172"/>
    <mergeCell ref="H1174:K1175"/>
    <mergeCell ref="C1181:F1183"/>
    <mergeCell ref="H1185:K1186"/>
    <mergeCell ref="C1192:F1194"/>
    <mergeCell ref="H1262:K1263"/>
    <mergeCell ref="C1269:F1271"/>
    <mergeCell ref="H1273:K1274"/>
    <mergeCell ref="C1280:F1282"/>
    <mergeCell ref="H1284:K1285"/>
    <mergeCell ref="C1291:F1293"/>
    <mergeCell ref="H1229:K1230"/>
    <mergeCell ref="C1236:F1238"/>
    <mergeCell ref="H1240:K1241"/>
    <mergeCell ref="C1247:F1249"/>
    <mergeCell ref="H1251:K1252"/>
    <mergeCell ref="C1258:F1260"/>
    <mergeCell ref="H1328:K1329"/>
    <mergeCell ref="C1335:F1337"/>
    <mergeCell ref="H1339:K1340"/>
    <mergeCell ref="C1346:F1348"/>
    <mergeCell ref="H1350:K1351"/>
    <mergeCell ref="C1357:F1359"/>
    <mergeCell ref="H1295:K1296"/>
    <mergeCell ref="C1302:F1304"/>
    <mergeCell ref="H1306:K1307"/>
    <mergeCell ref="C1313:F1315"/>
    <mergeCell ref="H1317:K1318"/>
    <mergeCell ref="C1324:F1326"/>
    <mergeCell ref="H1394:K1395"/>
    <mergeCell ref="C1401:F1403"/>
    <mergeCell ref="H1405:K1406"/>
    <mergeCell ref="C1412:F1414"/>
    <mergeCell ref="H1416:K1417"/>
    <mergeCell ref="C1423:F1425"/>
    <mergeCell ref="H1361:K1362"/>
    <mergeCell ref="C1368:F1370"/>
    <mergeCell ref="H1372:K1373"/>
    <mergeCell ref="C1379:F1381"/>
    <mergeCell ref="H1383:K1384"/>
    <mergeCell ref="C1390:F1392"/>
    <mergeCell ref="H1460:K1461"/>
    <mergeCell ref="C1467:F1469"/>
    <mergeCell ref="H1471:K1472"/>
    <mergeCell ref="C1478:F1480"/>
    <mergeCell ref="H1482:K1483"/>
    <mergeCell ref="C1489:F1491"/>
    <mergeCell ref="H1427:K1428"/>
    <mergeCell ref="C1434:F1436"/>
    <mergeCell ref="H1438:K1439"/>
    <mergeCell ref="C1445:F1447"/>
    <mergeCell ref="H1449:K1450"/>
    <mergeCell ref="C1456:F1458"/>
    <mergeCell ref="H1526:K1527"/>
    <mergeCell ref="C1533:F1535"/>
    <mergeCell ref="H1537:K1538"/>
    <mergeCell ref="C1544:F1546"/>
    <mergeCell ref="H1548:K1549"/>
    <mergeCell ref="C1555:F1557"/>
    <mergeCell ref="H1493:K1494"/>
    <mergeCell ref="C1500:F1502"/>
    <mergeCell ref="H1504:K1505"/>
    <mergeCell ref="C1511:F1513"/>
    <mergeCell ref="H1515:K1516"/>
    <mergeCell ref="C1522:F1524"/>
    <mergeCell ref="H1592:K1593"/>
    <mergeCell ref="C1599:F1601"/>
    <mergeCell ref="H1603:K1604"/>
    <mergeCell ref="C1610:F1612"/>
    <mergeCell ref="H1614:K1615"/>
    <mergeCell ref="C1621:F1623"/>
    <mergeCell ref="H1559:K1560"/>
    <mergeCell ref="C1566:F1568"/>
    <mergeCell ref="H1570:K1571"/>
    <mergeCell ref="C1577:F1579"/>
    <mergeCell ref="H1581:K1582"/>
    <mergeCell ref="C1588:F1590"/>
    <mergeCell ref="H1658:K1659"/>
    <mergeCell ref="C1665:F1667"/>
    <mergeCell ref="H1669:K1670"/>
    <mergeCell ref="C1676:F1678"/>
    <mergeCell ref="H1680:K1681"/>
    <mergeCell ref="C1687:F1689"/>
    <mergeCell ref="H1625:K1626"/>
    <mergeCell ref="C1632:F1634"/>
    <mergeCell ref="H1636:K1637"/>
    <mergeCell ref="C1643:F1645"/>
    <mergeCell ref="H1647:K1648"/>
    <mergeCell ref="C1654:F1656"/>
    <mergeCell ref="H1724:K1725"/>
    <mergeCell ref="C1731:F1733"/>
    <mergeCell ref="H1735:K1736"/>
    <mergeCell ref="C1742:F1744"/>
    <mergeCell ref="H1746:K1747"/>
    <mergeCell ref="C1753:F1755"/>
    <mergeCell ref="H1691:K1692"/>
    <mergeCell ref="C1698:F1700"/>
    <mergeCell ref="H1702:K1703"/>
    <mergeCell ref="C1709:F1711"/>
    <mergeCell ref="H1713:K1714"/>
    <mergeCell ref="C1720:F1722"/>
    <mergeCell ref="H1790:K1791"/>
    <mergeCell ref="C1797:F1799"/>
    <mergeCell ref="H1801:K1802"/>
    <mergeCell ref="C1808:F1810"/>
    <mergeCell ref="H1812:K1813"/>
    <mergeCell ref="C1819:F1821"/>
    <mergeCell ref="H1757:K1758"/>
    <mergeCell ref="C1764:F1766"/>
    <mergeCell ref="H1768:K1769"/>
    <mergeCell ref="C1775:F1777"/>
    <mergeCell ref="H1779:K1780"/>
    <mergeCell ref="C1786:F1788"/>
    <mergeCell ref="H1856:K1857"/>
    <mergeCell ref="C1863:F1865"/>
    <mergeCell ref="H1867:K1868"/>
    <mergeCell ref="H1823:K1824"/>
    <mergeCell ref="C1830:F1832"/>
    <mergeCell ref="H1834:K1835"/>
    <mergeCell ref="C1841:F1843"/>
    <mergeCell ref="H1845:K1846"/>
    <mergeCell ref="C1852:F1854"/>
  </mergeCells>
  <pageMargins left="0.7" right="0.7" top="0.75" bottom="0.75" header="0.3" footer="0.3"/>
  <pageSetup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BB76-B8D0-4073-8A8F-9114E01CCFBA}">
  <sheetPr>
    <pageSetUpPr fitToPage="1"/>
  </sheetPr>
  <dimension ref="B1:F23"/>
  <sheetViews>
    <sheetView zoomScaleNormal="100" workbookViewId="0">
      <selection activeCell="C36" sqref="C36"/>
    </sheetView>
  </sheetViews>
  <sheetFormatPr defaultColWidth="9.140625" defaultRowHeight="15" x14ac:dyDescent="0.2"/>
  <cols>
    <col min="1" max="1" width="9.140625" style="10"/>
    <col min="2" max="2" width="50.7109375" style="14" customWidth="1"/>
    <col min="3" max="3" width="14.42578125" style="10" hidden="1" customWidth="1"/>
    <col min="4" max="4" width="12.7109375" style="10" customWidth="1"/>
    <col min="5" max="5" width="13.28515625" style="10" customWidth="1"/>
    <col min="6" max="6" width="14.42578125" style="10" customWidth="1"/>
    <col min="7" max="16384" width="9.140625" style="10"/>
  </cols>
  <sheetData>
    <row r="1" spans="2:6" x14ac:dyDescent="0.2">
      <c r="C1" s="96">
        <f>Questionnaire!I7</f>
        <v>45473</v>
      </c>
      <c r="F1" s="96" t="str">
        <f>'2nd Year AJEs'!B285</f>
        <v xml:space="preserve">  </v>
      </c>
    </row>
    <row r="2" spans="2:6" ht="28.5" x14ac:dyDescent="0.2">
      <c r="C2" s="97" t="s">
        <v>41</v>
      </c>
      <c r="D2" s="97" t="s">
        <v>123</v>
      </c>
      <c r="E2" s="97" t="s">
        <v>124</v>
      </c>
      <c r="F2" s="97" t="s">
        <v>48</v>
      </c>
    </row>
    <row r="3" spans="2:6" ht="15.75" x14ac:dyDescent="0.25">
      <c r="B3" s="108" t="s">
        <v>43</v>
      </c>
      <c r="C3" s="98"/>
    </row>
    <row r="4" spans="2:6" x14ac:dyDescent="0.2">
      <c r="B4" s="73" t="s">
        <v>31</v>
      </c>
      <c r="C4" s="98"/>
      <c r="D4" s="31">
        <f>SUMIF('2nd Year AJEs'!$M$164:$M$295,'2nd YearTrial Balance Crosswalk'!B4,'2nd Year AJEs'!$O$164:$O$295)</f>
        <v>0</v>
      </c>
      <c r="E4" s="31">
        <f>SUMIF('2nd Year AJEs'!$N$164:$N$295,'2nd YearTrial Balance Crosswalk'!B4,'2nd Year AJEs'!$P$164:$P$295)</f>
        <v>0</v>
      </c>
      <c r="F4" s="31">
        <f>C4+D4-E4</f>
        <v>0</v>
      </c>
    </row>
    <row r="5" spans="2:6" x14ac:dyDescent="0.2">
      <c r="B5" s="73" t="s">
        <v>90</v>
      </c>
      <c r="C5" s="31">
        <v>0</v>
      </c>
      <c r="D5" s="31">
        <f>SUMIF('2nd Year AJEs'!$M$164:$M$295,'2nd YearTrial Balance Crosswalk'!B5,'2nd Year AJEs'!$O$164:$O$295)</f>
        <v>0</v>
      </c>
      <c r="E5" s="31">
        <f>SUMIF('2nd Year AJEs'!$N$164:$N$295,'2nd YearTrial Balance Crosswalk'!B5,'2nd Year AJEs'!$P$164:$P$295)</f>
        <v>0</v>
      </c>
      <c r="F5" s="31">
        <f t="shared" ref="F5:F12" si="0">C5+D5-E5</f>
        <v>0</v>
      </c>
    </row>
    <row r="6" spans="2:6" x14ac:dyDescent="0.2">
      <c r="B6" s="73" t="s">
        <v>91</v>
      </c>
      <c r="C6" s="31">
        <v>0</v>
      </c>
      <c r="D6" s="31">
        <f>SUMIF('2nd Year AJEs'!$M$163:$M$295,'2nd YearTrial Balance Crosswalk'!B6,'2nd Year AJEs'!$O$163:$O$295)</f>
        <v>0</v>
      </c>
      <c r="E6" s="31">
        <f>SUMIF('2nd Year AJEs'!$N$164:$N$295,'2nd YearTrial Balance Crosswalk'!B6,'2nd Year AJEs'!$P$164:$P$295)</f>
        <v>0</v>
      </c>
      <c r="F6" s="31">
        <f t="shared" si="0"/>
        <v>0</v>
      </c>
    </row>
    <row r="7" spans="2:6" hidden="1" x14ac:dyDescent="0.2">
      <c r="B7" s="73" t="s">
        <v>25</v>
      </c>
      <c r="C7" s="31">
        <f>Questionnaire!I23</f>
        <v>0</v>
      </c>
      <c r="D7" s="31">
        <f>SUMIF('1st Year AJEs'!$M$4:$M$162,'2nd YearTrial Balance Crosswalk'!B7,'1st Year AJEs'!$O$4:$O$162)</f>
        <v>0</v>
      </c>
      <c r="E7" s="31">
        <f>SUMIF('1st Year AJEs'!$N$4:$N$162,'2nd YearTrial Balance Crosswalk'!B7,'1st Year AJEs'!$P$4:$P$162)</f>
        <v>0</v>
      </c>
      <c r="F7" s="31">
        <f t="shared" si="0"/>
        <v>0</v>
      </c>
    </row>
    <row r="8" spans="2:6" hidden="1" x14ac:dyDescent="0.2">
      <c r="B8" s="14" t="s">
        <v>24</v>
      </c>
      <c r="C8" s="31">
        <f>Questionnaire!I24</f>
        <v>0</v>
      </c>
      <c r="D8" s="31">
        <f>SUMIF('1st Year AJEs'!$M$4:$M$162,'2nd YearTrial Balance Crosswalk'!B8,'1st Year AJEs'!$O$4:$O$162)</f>
        <v>0</v>
      </c>
      <c r="E8" s="31">
        <f>SUMIF('1st Year AJEs'!$N$4:$N$162,'2nd YearTrial Balance Crosswalk'!B8,'1st Year AJEs'!$P$4:$P$162)</f>
        <v>0</v>
      </c>
      <c r="F8" s="31">
        <f t="shared" si="0"/>
        <v>0</v>
      </c>
    </row>
    <row r="9" spans="2:6" x14ac:dyDescent="0.2">
      <c r="B9" s="73" t="s">
        <v>92</v>
      </c>
      <c r="C9" s="31">
        <v>0</v>
      </c>
      <c r="D9" s="31">
        <f>SUMIF('2nd Year AJEs'!$M$164:$M$295,'2nd YearTrial Balance Crosswalk'!B9,'2nd Year AJEs'!$O$164:$O$295)</f>
        <v>0</v>
      </c>
      <c r="E9" s="31">
        <f>SUMIF('2nd Year AJEs'!$N$164:$N$295,'2nd YearTrial Balance Crosswalk'!B9,'2nd Year AJEs'!$P$164:$P$295)</f>
        <v>0</v>
      </c>
      <c r="F9" s="31">
        <f t="shared" si="0"/>
        <v>0</v>
      </c>
    </row>
    <row r="10" spans="2:6" hidden="1" x14ac:dyDescent="0.2">
      <c r="B10" s="73" t="s">
        <v>27</v>
      </c>
      <c r="C10" s="31">
        <f>Questionnaire!I25</f>
        <v>0</v>
      </c>
      <c r="D10" s="31">
        <f>SUMIF('1st Year AJEs'!$M$4:$M$162,'2nd YearTrial Balance Crosswalk'!B10,'1st Year AJEs'!$O$4:$O$162)</f>
        <v>0</v>
      </c>
      <c r="E10" s="31">
        <f>SUMIF('1st Year AJEs'!$N$4:$N$162,'2nd YearTrial Balance Crosswalk'!B10,'1st Year AJEs'!$P$4:$P$162)</f>
        <v>0</v>
      </c>
      <c r="F10" s="31">
        <f t="shared" si="0"/>
        <v>0</v>
      </c>
    </row>
    <row r="11" spans="2:6" x14ac:dyDescent="0.2">
      <c r="B11" s="73" t="s">
        <v>60</v>
      </c>
      <c r="C11" s="31">
        <v>0</v>
      </c>
      <c r="D11" s="31">
        <f>SUMIF('2nd Year AJEs'!$M$164:$M$295,'2nd YearTrial Balance Crosswalk'!B11,'2nd Year AJEs'!$O$164:$O$295)</f>
        <v>0</v>
      </c>
      <c r="E11" s="31">
        <f>SUMIF('2nd Year AJEs'!$N$164:$N$295,'2nd YearTrial Balance Crosswalk'!B11,'2nd Year AJEs'!$P$164:$P$295)</f>
        <v>0</v>
      </c>
      <c r="F11" s="31">
        <f t="shared" si="0"/>
        <v>0</v>
      </c>
    </row>
    <row r="12" spans="2:6" x14ac:dyDescent="0.2">
      <c r="B12" s="73" t="s">
        <v>22</v>
      </c>
      <c r="C12" s="31">
        <v>0</v>
      </c>
      <c r="D12" s="31">
        <f>SUMIF('2nd Year AJEs'!$M$164:$M$295,'2nd YearTrial Balance Crosswalk'!B12,'2nd Year AJEs'!$O$164:$O$295)</f>
        <v>0</v>
      </c>
      <c r="E12" s="31">
        <f>SUMIF('2nd Year AJEs'!$N$164:$N$295,'2nd YearTrial Balance Crosswalk'!B12,'2nd Year AJEs'!$P$164:$P$295)</f>
        <v>0</v>
      </c>
      <c r="F12" s="31">
        <f t="shared" si="0"/>
        <v>0</v>
      </c>
    </row>
    <row r="13" spans="2:6" x14ac:dyDescent="0.2">
      <c r="B13" s="73"/>
      <c r="C13" s="31"/>
    </row>
    <row r="14" spans="2:6" x14ac:dyDescent="0.2">
      <c r="C14" s="31"/>
    </row>
    <row r="15" spans="2:6" ht="15.75" x14ac:dyDescent="0.2">
      <c r="B15" s="99" t="s">
        <v>42</v>
      </c>
      <c r="C15" s="31"/>
    </row>
    <row r="16" spans="2:6" x14ac:dyDescent="0.2">
      <c r="B16" s="14" t="s">
        <v>93</v>
      </c>
      <c r="C16" s="31"/>
      <c r="D16" s="31">
        <f>SUMIF('2nd Year AJEs'!$M$164:$M$295,'2nd YearTrial Balance Crosswalk'!B16,'2nd Year AJEs'!$O$164:$O$295)</f>
        <v>0</v>
      </c>
      <c r="E16" s="31">
        <f>SUMIF('2nd Year AJEs'!$N$164:$N$295,'2nd YearTrial Balance Crosswalk'!B16,'2nd Year AJEs'!$P$164:$P$295)</f>
        <v>0</v>
      </c>
      <c r="F16" s="32">
        <f>D16-E16</f>
        <v>0</v>
      </c>
    </row>
    <row r="17" spans="2:6" x14ac:dyDescent="0.2">
      <c r="B17" s="72" t="s">
        <v>94</v>
      </c>
      <c r="C17" s="31"/>
      <c r="D17" s="31">
        <f>SUMIF('2nd Year AJEs'!$M$164:$M$295,'2nd YearTrial Balance Crosswalk'!B17,'2nd Year AJEs'!$O$164:$O$295)</f>
        <v>0</v>
      </c>
      <c r="E17" s="31">
        <f>SUMIF('2nd Year AJEs'!$N$164:$N$295,'2nd YearTrial Balance Crosswalk'!B17,'2nd Year AJEs'!$P$164:$P$295)</f>
        <v>0</v>
      </c>
      <c r="F17" s="32">
        <f t="shared" ref="F17:F18" si="1">D17-E17</f>
        <v>0</v>
      </c>
    </row>
    <row r="18" spans="2:6" x14ac:dyDescent="0.2">
      <c r="B18" s="14" t="s">
        <v>97</v>
      </c>
      <c r="C18" s="31"/>
      <c r="D18" s="31">
        <f>SUMIF('2nd Year AJEs'!$M$164:$M$295,'2nd YearTrial Balance Crosswalk'!B18,'2nd Year AJEs'!$O$164:$O$295)</f>
        <v>0</v>
      </c>
      <c r="E18" s="31">
        <f>SUMIF('2nd Year AJEs'!$N$164:$N$295,'2nd YearTrial Balance Crosswalk'!B18,'2nd Year AJEs'!$P$164:$P$295)</f>
        <v>0</v>
      </c>
      <c r="F18" s="32">
        <f t="shared" si="1"/>
        <v>0</v>
      </c>
    </row>
    <row r="19" spans="2:6" x14ac:dyDescent="0.2">
      <c r="C19" s="31"/>
    </row>
    <row r="20" spans="2:6" x14ac:dyDescent="0.2">
      <c r="C20" s="100"/>
    </row>
    <row r="21" spans="2:6" x14ac:dyDescent="0.2">
      <c r="C21" s="31"/>
    </row>
    <row r="22" spans="2:6" ht="15.75" thickBot="1" x14ac:dyDescent="0.25">
      <c r="B22" s="24"/>
      <c r="C22" s="31"/>
      <c r="D22" s="101">
        <f>SUM(D4:D18)</f>
        <v>0</v>
      </c>
      <c r="E22" s="101">
        <f>SUM(E4:E18)</f>
        <v>0</v>
      </c>
    </row>
    <row r="23" spans="2:6" ht="15.75" thickTop="1" x14ac:dyDescent="0.2">
      <c r="C23" s="31"/>
    </row>
  </sheetData>
  <sheetProtection algorithmName="SHA-512" hashValue="/H+ywq2GDRWQnbjJCEmGM8j0pquHQEVjrRptOX1y20BJ/Whth29Epv7fQp5VohYiwfZ52945WTdd3wWP1hkUOQ==" saltValue="72scbR8PXW/Bdh45KestHg==" spinCount="100000" sheet="1" objects="1" scenarios="1"/>
  <customSheetViews>
    <customSheetView guid="{FCA35455-335F-4626-96F0-BE56B1506CD1}" fitToPage="1" hiddenRows="1" hiddenColumns="1">
      <selection activeCell="C1" sqref="C1:C1048576"/>
      <pageMargins left="0.7" right="0.7" top="0.75" bottom="0.75" header="0.3" footer="0.3"/>
      <pageSetup fitToHeight="0" orientation="landscape" r:id="rId1"/>
    </customSheetView>
    <customSheetView guid="{AC4B4CCF-BBC3-4509-AA28-900EA04D9756}" fitToPage="1" hiddenRows="1" hiddenColumns="1">
      <selection activeCell="C1" sqref="C1:C1048576"/>
      <pageMargins left="0.7" right="0.7" top="0.75" bottom="0.75" header="0.3" footer="0.3"/>
      <pageSetup fitToHeight="0" orientation="landscape" r:id="rId2"/>
    </customSheetView>
    <customSheetView guid="{8C97AF9F-B562-4B43-9554-4EA4A9ADCFA1}" fitToPage="1" hiddenRows="1" hiddenColumns="1" topLeftCell="A6">
      <selection activeCell="B25" sqref="B25"/>
      <pageMargins left="0.7" right="0.7" top="0.75" bottom="0.75" header="0.3" footer="0.3"/>
      <pageSetup fitToHeight="0" orientation="landscape" r:id="rId3"/>
    </customSheetView>
  </customSheetViews>
  <pageMargins left="0.7" right="0.7" top="0.75" bottom="0.75" header="0.3" footer="0.3"/>
  <pageSetup fitToHeight="0"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2D0A8-B37F-4873-AF0B-91E84ABCF2E2}">
  <dimension ref="B1:Q1868"/>
  <sheetViews>
    <sheetView zoomScale="70" zoomScaleNormal="70" workbookViewId="0">
      <selection activeCell="C36" sqref="C36"/>
    </sheetView>
  </sheetViews>
  <sheetFormatPr defaultColWidth="9.140625" defaultRowHeight="15" x14ac:dyDescent="0.2"/>
  <cols>
    <col min="1" max="1" width="9.140625" style="14"/>
    <col min="2" max="2" width="18.140625" style="14" customWidth="1"/>
    <col min="3" max="3" width="24.7109375" style="14" customWidth="1"/>
    <col min="4" max="4" width="34.42578125" style="14" customWidth="1"/>
    <col min="5" max="5" width="17.7109375" style="14" customWidth="1"/>
    <col min="6" max="6" width="16.7109375" style="14" customWidth="1"/>
    <col min="7" max="7" width="10.42578125" style="14" customWidth="1"/>
    <col min="8" max="8" width="33.42578125" style="14" customWidth="1"/>
    <col min="9" max="9" width="28.42578125" style="14" customWidth="1"/>
    <col min="10" max="10" width="18.42578125" style="14" customWidth="1"/>
    <col min="11" max="11" width="20.28515625" style="14" customWidth="1"/>
    <col min="12" max="12" width="7.42578125" style="14" customWidth="1"/>
    <col min="13" max="13" width="25.28515625" style="14" customWidth="1"/>
    <col min="14" max="14" width="52" style="14" customWidth="1"/>
    <col min="15" max="15" width="15.140625" style="14" customWidth="1"/>
    <col min="16" max="16" width="19.28515625" style="14" customWidth="1"/>
    <col min="17" max="17" width="14.7109375" style="14" customWidth="1"/>
    <col min="18" max="16384" width="9.140625" style="14"/>
  </cols>
  <sheetData>
    <row r="1" spans="2:16" ht="15.75" x14ac:dyDescent="0.25">
      <c r="B1" s="54"/>
      <c r="C1" s="135" t="s">
        <v>17</v>
      </c>
      <c r="D1" s="136"/>
      <c r="E1" s="136"/>
      <c r="F1" s="137"/>
      <c r="H1" s="135" t="s">
        <v>18</v>
      </c>
      <c r="I1" s="136"/>
      <c r="J1" s="136"/>
      <c r="K1" s="137"/>
      <c r="M1" s="135" t="s">
        <v>19</v>
      </c>
      <c r="N1" s="136"/>
      <c r="O1" s="136"/>
      <c r="P1" s="137"/>
    </row>
    <row r="2" spans="2:16" ht="15.75" x14ac:dyDescent="0.25">
      <c r="B2" s="54" t="s">
        <v>30</v>
      </c>
      <c r="C2" s="55"/>
      <c r="D2" s="55"/>
      <c r="E2" s="56" t="s">
        <v>20</v>
      </c>
      <c r="F2" s="56" t="s">
        <v>21</v>
      </c>
      <c r="H2" s="55"/>
      <c r="I2" s="55"/>
      <c r="J2" s="56" t="s">
        <v>20</v>
      </c>
      <c r="K2" s="56" t="s">
        <v>21</v>
      </c>
      <c r="M2" s="55"/>
      <c r="N2" s="55"/>
      <c r="O2" s="56" t="s">
        <v>20</v>
      </c>
      <c r="P2" s="56" t="s">
        <v>21</v>
      </c>
    </row>
    <row r="3" spans="2:16" ht="15.75" x14ac:dyDescent="0.25">
      <c r="B3" s="57"/>
      <c r="C3" s="16"/>
      <c r="D3" s="16"/>
      <c r="E3" s="58"/>
      <c r="F3" s="58"/>
      <c r="H3" s="16"/>
      <c r="I3" s="16"/>
      <c r="J3" s="58"/>
      <c r="K3" s="58"/>
      <c r="M3" s="16"/>
      <c r="N3" s="16"/>
      <c r="O3" s="59"/>
      <c r="P3" s="59"/>
    </row>
    <row r="4" spans="2:16" ht="15.75" hidden="1" x14ac:dyDescent="0.25">
      <c r="B4" s="60" t="e">
        <f>IF(Questionnaire!H5&gt;VLOOKUP(Questionnaire!I4,Questionnaire!E39:I42,5,FALSE),Questionnaire!H5,VLOOKUP(Questionnaire!I4,Questionnaire!E39:I42,5,FALSE))</f>
        <v>#N/A</v>
      </c>
      <c r="C4" s="61" t="s">
        <v>23</v>
      </c>
      <c r="D4" s="61"/>
      <c r="E4" s="62">
        <f>-Questionnaire!I25</f>
        <v>0</v>
      </c>
      <c r="F4" s="62"/>
      <c r="G4" s="61"/>
      <c r="H4" s="61" t="s">
        <v>27</v>
      </c>
      <c r="I4" s="63"/>
      <c r="J4" s="62">
        <f>E4</f>
        <v>0</v>
      </c>
      <c r="K4" s="62"/>
      <c r="L4" s="61"/>
      <c r="M4" s="61" t="s">
        <v>27</v>
      </c>
      <c r="N4" s="63"/>
      <c r="O4" s="64">
        <f>J4</f>
        <v>0</v>
      </c>
      <c r="P4" s="65"/>
    </row>
    <row r="5" spans="2:16" ht="15.75" hidden="1" x14ac:dyDescent="0.25">
      <c r="B5" s="66"/>
      <c r="D5" s="14" t="s">
        <v>26</v>
      </c>
      <c r="E5" s="58"/>
      <c r="F5" s="58">
        <f>Questionnaire!I23+Questionnaire!I24</f>
        <v>0</v>
      </c>
      <c r="H5" s="16"/>
      <c r="I5" s="14" t="s">
        <v>23</v>
      </c>
      <c r="J5" s="58"/>
      <c r="K5" s="58">
        <f>J4</f>
        <v>0</v>
      </c>
      <c r="M5" s="14" t="s">
        <v>24</v>
      </c>
      <c r="N5" s="16"/>
      <c r="O5" s="59">
        <f>J7</f>
        <v>0</v>
      </c>
      <c r="P5" s="67"/>
    </row>
    <row r="6" spans="2:16" ht="15.75" hidden="1" x14ac:dyDescent="0.25">
      <c r="B6" s="66"/>
      <c r="C6" s="14" t="str">
        <f>IF(E4&gt;F5,"  ","Cumulative Effect PPA")</f>
        <v>Cumulative Effect PPA</v>
      </c>
      <c r="D6" s="14" t="str">
        <f>IF(E4&gt;F5,"Cumulative Effect PPA","  ")</f>
        <v xml:space="preserve">  </v>
      </c>
      <c r="E6" s="58">
        <f>IF(F5-E4&gt;0,F5-E4,0)</f>
        <v>0</v>
      </c>
      <c r="F6" s="58">
        <f>IF(E4-F5&gt;0,E4-F5,0)</f>
        <v>0</v>
      </c>
      <c r="H6" s="14" t="s">
        <v>26</v>
      </c>
      <c r="I6" s="16"/>
      <c r="J6" s="58">
        <f>F5</f>
        <v>0</v>
      </c>
      <c r="K6" s="58"/>
      <c r="M6" s="16"/>
      <c r="N6" s="14" t="s">
        <v>25</v>
      </c>
      <c r="O6" s="59"/>
      <c r="P6" s="67">
        <f>K8</f>
        <v>0</v>
      </c>
    </row>
    <row r="7" spans="2:16" ht="15.75" hidden="1" x14ac:dyDescent="0.25">
      <c r="B7" s="66"/>
      <c r="C7" s="16"/>
      <c r="D7" s="16"/>
      <c r="E7" s="58"/>
      <c r="F7" s="58"/>
      <c r="H7" s="14" t="s">
        <v>24</v>
      </c>
      <c r="I7" s="16"/>
      <c r="J7" s="58">
        <f>-Questionnaire!I24</f>
        <v>0</v>
      </c>
      <c r="K7" s="58"/>
      <c r="M7" s="14" t="str">
        <f>C6</f>
        <v>Cumulative Effect PPA</v>
      </c>
      <c r="N7" s="14" t="str">
        <f>D6</f>
        <v xml:space="preserve">  </v>
      </c>
      <c r="O7" s="59">
        <f>E6</f>
        <v>0</v>
      </c>
      <c r="P7" s="67">
        <f>F6</f>
        <v>0</v>
      </c>
    </row>
    <row r="8" spans="2:16" ht="15.75" hidden="1" x14ac:dyDescent="0.25">
      <c r="B8" s="66"/>
      <c r="C8" s="16"/>
      <c r="D8" s="16"/>
      <c r="E8" s="58"/>
      <c r="F8" s="58"/>
      <c r="H8" s="16"/>
      <c r="I8" s="14" t="s">
        <v>25</v>
      </c>
      <c r="J8" s="58"/>
      <c r="K8" s="58">
        <f>Questionnaire!I23</f>
        <v>0</v>
      </c>
      <c r="M8" s="16"/>
      <c r="N8" s="16"/>
      <c r="O8" s="59"/>
      <c r="P8" s="67"/>
    </row>
    <row r="9" spans="2:16" ht="15.75" hidden="1" x14ac:dyDescent="0.25">
      <c r="B9" s="66"/>
      <c r="C9" s="16"/>
      <c r="D9" s="16"/>
      <c r="E9" s="58"/>
      <c r="F9" s="58"/>
      <c r="I9" s="16"/>
      <c r="J9" s="58"/>
      <c r="K9" s="58"/>
      <c r="M9" s="16"/>
      <c r="N9" s="16"/>
      <c r="O9" s="59"/>
      <c r="P9" s="67"/>
    </row>
    <row r="10" spans="2:16" ht="33" hidden="1" customHeight="1" x14ac:dyDescent="0.25">
      <c r="B10" s="66"/>
      <c r="C10" s="140" t="s">
        <v>59</v>
      </c>
      <c r="D10" s="140"/>
      <c r="E10" s="58"/>
      <c r="F10" s="58"/>
      <c r="H10" s="140" t="s">
        <v>59</v>
      </c>
      <c r="I10" s="140"/>
      <c r="J10" s="58"/>
      <c r="K10" s="58"/>
      <c r="M10" s="140" t="s">
        <v>59</v>
      </c>
      <c r="N10" s="140"/>
      <c r="O10" s="59"/>
      <c r="P10" s="67"/>
    </row>
    <row r="11" spans="2:16" ht="15.75" hidden="1" x14ac:dyDescent="0.25">
      <c r="B11" s="60" t="e">
        <f>IF(Questionnaire!H5&gt;VLOOKUP(Questionnaire!I4,Questionnaire!E39:I42,5,FALSE),Questionnaire!H5,VLOOKUP(Questionnaire!I4,Questionnaire!E39:I42,5,FALSE))</f>
        <v>#N/A</v>
      </c>
      <c r="C11" s="61" t="s">
        <v>26</v>
      </c>
      <c r="D11" s="68"/>
      <c r="E11" s="83">
        <f>Calculations!L7</f>
        <v>0</v>
      </c>
      <c r="F11" s="69"/>
      <c r="G11" s="61"/>
      <c r="H11" s="61" t="s">
        <v>90</v>
      </c>
      <c r="I11" s="61"/>
      <c r="J11" s="83">
        <f>E11</f>
        <v>0</v>
      </c>
      <c r="K11" s="84"/>
      <c r="L11" s="61"/>
      <c r="M11" s="61" t="s">
        <v>90</v>
      </c>
      <c r="N11" s="61"/>
      <c r="O11" s="83">
        <f>J11</f>
        <v>0</v>
      </c>
      <c r="P11" s="85"/>
    </row>
    <row r="12" spans="2:16" ht="15.75" hidden="1" x14ac:dyDescent="0.25">
      <c r="B12" s="70"/>
      <c r="D12" s="14" t="s">
        <v>23</v>
      </c>
      <c r="E12" s="86"/>
      <c r="F12" s="87">
        <f>Calculations!L5</f>
        <v>0</v>
      </c>
      <c r="H12" s="17" t="s">
        <v>23</v>
      </c>
      <c r="I12" s="71"/>
      <c r="J12" s="87">
        <f>K13</f>
        <v>0</v>
      </c>
      <c r="K12" s="86"/>
      <c r="N12" s="14" t="s">
        <v>92</v>
      </c>
      <c r="O12" s="87"/>
      <c r="P12" s="88">
        <f>K13</f>
        <v>0</v>
      </c>
    </row>
    <row r="13" spans="2:16" ht="15.75" hidden="1" x14ac:dyDescent="0.25">
      <c r="B13" s="70"/>
      <c r="C13" s="72"/>
      <c r="D13" s="17" t="str">
        <f>IF(Questionnaire!I5&lt;=Questionnaire!I7,"Cumulative Effect PPA","Cash")</f>
        <v>Cumulative Effect PPA</v>
      </c>
      <c r="E13" s="86"/>
      <c r="F13" s="87">
        <f>E11-F12</f>
        <v>0</v>
      </c>
      <c r="I13" s="14" t="s">
        <v>92</v>
      </c>
      <c r="J13" s="86"/>
      <c r="K13" s="87">
        <f>F12</f>
        <v>0</v>
      </c>
      <c r="M13" s="73"/>
      <c r="N13" s="14" t="s">
        <v>31</v>
      </c>
      <c r="O13" s="87"/>
      <c r="P13" s="88">
        <f>F13</f>
        <v>0</v>
      </c>
    </row>
    <row r="14" spans="2:16" ht="15.75" hidden="1" x14ac:dyDescent="0.25">
      <c r="B14" s="74"/>
      <c r="E14" s="86"/>
      <c r="F14" s="86"/>
      <c r="H14" s="73"/>
      <c r="I14" s="14" t="s">
        <v>26</v>
      </c>
      <c r="J14" s="86"/>
      <c r="K14" s="87">
        <f>J11</f>
        <v>0</v>
      </c>
      <c r="N14" s="72"/>
      <c r="O14" s="87"/>
      <c r="P14" s="88"/>
    </row>
    <row r="15" spans="2:16" ht="67.5" hidden="1" customHeight="1" x14ac:dyDescent="0.25">
      <c r="B15" s="75"/>
      <c r="C15" s="138" t="s">
        <v>117</v>
      </c>
      <c r="D15" s="138"/>
      <c r="E15" s="89"/>
      <c r="F15" s="89"/>
      <c r="G15" s="76"/>
      <c r="H15" s="138" t="s">
        <v>117</v>
      </c>
      <c r="I15" s="138"/>
      <c r="J15" s="89"/>
      <c r="K15" s="89"/>
      <c r="L15" s="76"/>
      <c r="M15" s="138" t="s">
        <v>117</v>
      </c>
      <c r="N15" s="138"/>
      <c r="O15" s="89"/>
      <c r="P15" s="90"/>
    </row>
    <row r="16" spans="2:16" ht="15.75" hidden="1" x14ac:dyDescent="0.25">
      <c r="B16" s="54"/>
      <c r="C16" s="77"/>
      <c r="E16" s="34"/>
      <c r="F16" s="34"/>
      <c r="H16" s="77"/>
      <c r="J16" s="34"/>
      <c r="K16" s="34"/>
      <c r="M16" s="77"/>
      <c r="N16" s="73"/>
      <c r="O16" s="34"/>
      <c r="P16" s="34"/>
    </row>
    <row r="17" spans="2:16" ht="15.75" hidden="1" x14ac:dyDescent="0.25">
      <c r="B17" s="54"/>
      <c r="C17" s="77"/>
      <c r="E17" s="34"/>
      <c r="F17" s="34"/>
      <c r="H17" s="77"/>
      <c r="J17" s="34"/>
      <c r="K17" s="34"/>
      <c r="M17" s="77"/>
      <c r="N17" s="73"/>
      <c r="O17" s="34"/>
      <c r="P17" s="34"/>
    </row>
    <row r="18" spans="2:16" ht="15.75" hidden="1" x14ac:dyDescent="0.25">
      <c r="B18" s="60" t="e">
        <f>B11</f>
        <v>#N/A</v>
      </c>
      <c r="C18" s="61" t="s">
        <v>32</v>
      </c>
      <c r="D18" s="61"/>
      <c r="E18" s="84">
        <f>IFERROR(-VLOOKUP(B18,Calculations!$G$10:$N$448,8,FALSE),0)</f>
        <v>0</v>
      </c>
      <c r="F18" s="84"/>
      <c r="G18" s="61"/>
      <c r="H18" s="61" t="s">
        <v>92</v>
      </c>
      <c r="I18" s="61"/>
      <c r="J18" s="84">
        <f>K20</f>
        <v>0</v>
      </c>
      <c r="K18" s="84"/>
      <c r="L18" s="61"/>
      <c r="M18" s="61" t="s">
        <v>92</v>
      </c>
      <c r="N18" s="68"/>
      <c r="O18" s="84">
        <f>J18</f>
        <v>0</v>
      </c>
      <c r="P18" s="91"/>
    </row>
    <row r="19" spans="2:16" ht="15.75" hidden="1" x14ac:dyDescent="0.25">
      <c r="B19" s="74"/>
      <c r="C19" s="14" t="s">
        <v>33</v>
      </c>
      <c r="E19" s="86">
        <f>IFERROR(VLOOKUP(B18,Calculations!$G$10:$M$448,7,FALSE),0)</f>
        <v>0</v>
      </c>
      <c r="F19" s="86"/>
      <c r="H19" s="14" t="s">
        <v>35</v>
      </c>
      <c r="J19" s="86">
        <f>K21</f>
        <v>0</v>
      </c>
      <c r="K19" s="86"/>
      <c r="M19" s="14" t="s">
        <v>94</v>
      </c>
      <c r="N19" s="73"/>
      <c r="O19" s="86">
        <f>J19</f>
        <v>0</v>
      </c>
      <c r="P19" s="92"/>
    </row>
    <row r="20" spans="2:16" ht="15.75" hidden="1" x14ac:dyDescent="0.25">
      <c r="B20" s="70"/>
      <c r="C20" s="73"/>
      <c r="D20" s="14" t="s">
        <v>31</v>
      </c>
      <c r="E20" s="86"/>
      <c r="F20" s="86">
        <f>E18+E19</f>
        <v>0</v>
      </c>
      <c r="H20" s="73"/>
      <c r="I20" s="14" t="s">
        <v>32</v>
      </c>
      <c r="J20" s="86"/>
      <c r="K20" s="86">
        <f>E18</f>
        <v>0</v>
      </c>
      <c r="M20" s="72"/>
      <c r="N20" s="14" t="s">
        <v>31</v>
      </c>
      <c r="O20" s="86"/>
      <c r="P20" s="92">
        <f>F20</f>
        <v>0</v>
      </c>
    </row>
    <row r="21" spans="2:16" ht="15.75" hidden="1" x14ac:dyDescent="0.25">
      <c r="B21" s="74"/>
      <c r="C21" s="73"/>
      <c r="E21" s="86"/>
      <c r="F21" s="86"/>
      <c r="H21" s="73"/>
      <c r="I21" s="14" t="s">
        <v>33</v>
      </c>
      <c r="J21" s="86"/>
      <c r="K21" s="86">
        <f>E19</f>
        <v>0</v>
      </c>
      <c r="M21" s="72"/>
      <c r="N21" s="73"/>
      <c r="O21" s="86"/>
      <c r="P21" s="92"/>
    </row>
    <row r="22" spans="2:16" ht="15.75" hidden="1" x14ac:dyDescent="0.25">
      <c r="B22" s="75"/>
      <c r="C22" s="139" t="s">
        <v>89</v>
      </c>
      <c r="D22" s="139"/>
      <c r="E22" s="89"/>
      <c r="F22" s="89"/>
      <c r="G22" s="76"/>
      <c r="H22" s="139" t="s">
        <v>89</v>
      </c>
      <c r="I22" s="139"/>
      <c r="J22" s="89"/>
      <c r="K22" s="89"/>
      <c r="L22" s="76"/>
      <c r="M22" s="139" t="s">
        <v>89</v>
      </c>
      <c r="N22" s="139"/>
      <c r="O22" s="89"/>
      <c r="P22" s="90"/>
    </row>
    <row r="23" spans="2:16" ht="15.75" hidden="1" x14ac:dyDescent="0.25">
      <c r="B23" s="54"/>
      <c r="C23" s="77"/>
      <c r="E23" s="34"/>
      <c r="F23" s="34"/>
      <c r="H23" s="77"/>
      <c r="I23" s="73"/>
      <c r="J23" s="34"/>
      <c r="K23" s="34"/>
      <c r="M23" s="77"/>
      <c r="N23" s="73"/>
      <c r="O23" s="34"/>
      <c r="P23" s="34"/>
    </row>
    <row r="24" spans="2:16" ht="15.75" hidden="1" x14ac:dyDescent="0.25">
      <c r="B24" s="54"/>
      <c r="C24" s="77"/>
      <c r="E24" s="34"/>
      <c r="F24" s="34"/>
      <c r="H24" s="77"/>
      <c r="I24" s="73"/>
      <c r="J24" s="34"/>
      <c r="K24" s="34"/>
      <c r="M24" s="77"/>
      <c r="N24" s="73"/>
      <c r="O24" s="34"/>
      <c r="P24" s="34"/>
    </row>
    <row r="25" spans="2:16" ht="15.75" hidden="1" x14ac:dyDescent="0.25">
      <c r="B25" s="60" t="e">
        <f>B18</f>
        <v>#N/A</v>
      </c>
      <c r="C25" s="142" t="s">
        <v>34</v>
      </c>
      <c r="D25" s="142"/>
      <c r="E25" s="142"/>
      <c r="F25" s="142"/>
      <c r="G25" s="61"/>
      <c r="H25" s="61" t="s">
        <v>99</v>
      </c>
      <c r="I25" s="61"/>
      <c r="J25" s="84">
        <f>IFERROR(VLOOKUP(B25,Calculations!$Z$10:$AB$448,3,FALSE),0)</f>
        <v>0</v>
      </c>
      <c r="K25" s="84"/>
      <c r="L25" s="61"/>
      <c r="M25" s="61" t="s">
        <v>93</v>
      </c>
      <c r="N25" s="61"/>
      <c r="O25" s="84">
        <f>J25</f>
        <v>0</v>
      </c>
      <c r="P25" s="91"/>
    </row>
    <row r="26" spans="2:16" ht="15.75" hidden="1" x14ac:dyDescent="0.25">
      <c r="B26" s="74"/>
      <c r="C26" s="133"/>
      <c r="D26" s="133"/>
      <c r="E26" s="133"/>
      <c r="F26" s="133"/>
      <c r="H26" s="77"/>
      <c r="I26" s="14" t="s">
        <v>91</v>
      </c>
      <c r="J26" s="86"/>
      <c r="K26" s="86">
        <f>J25</f>
        <v>0</v>
      </c>
      <c r="M26" s="77"/>
      <c r="N26" s="14" t="s">
        <v>91</v>
      </c>
      <c r="O26" s="86"/>
      <c r="P26" s="92">
        <f>O25</f>
        <v>0</v>
      </c>
    </row>
    <row r="27" spans="2:16" ht="15.75" hidden="1" x14ac:dyDescent="0.25">
      <c r="B27" s="74"/>
      <c r="C27" s="133"/>
      <c r="D27" s="133"/>
      <c r="E27" s="133"/>
      <c r="F27" s="133"/>
      <c r="H27" s="77"/>
      <c r="J27" s="86"/>
      <c r="K27" s="86"/>
      <c r="M27" s="77"/>
      <c r="O27" s="86"/>
      <c r="P27" s="92"/>
    </row>
    <row r="28" spans="2:16" ht="15.75" hidden="1" x14ac:dyDescent="0.25">
      <c r="B28" s="78"/>
      <c r="C28" s="76"/>
      <c r="D28" s="79"/>
      <c r="E28" s="89"/>
      <c r="F28" s="89"/>
      <c r="G28" s="76"/>
      <c r="H28" s="139" t="s">
        <v>100</v>
      </c>
      <c r="I28" s="139"/>
      <c r="J28" s="89"/>
      <c r="K28" s="89"/>
      <c r="L28" s="76"/>
      <c r="M28" s="139" t="s">
        <v>100</v>
      </c>
      <c r="N28" s="139"/>
      <c r="O28" s="89"/>
      <c r="P28" s="90"/>
    </row>
    <row r="29" spans="2:16" ht="15.75" hidden="1" x14ac:dyDescent="0.25">
      <c r="B29" s="54"/>
      <c r="E29" s="34"/>
      <c r="F29" s="34"/>
      <c r="H29" s="55"/>
      <c r="I29" s="73"/>
      <c r="J29" s="34"/>
      <c r="K29" s="34"/>
      <c r="O29" s="34"/>
      <c r="P29" s="34"/>
    </row>
    <row r="30" spans="2:16" ht="15.75" hidden="1" x14ac:dyDescent="0.25">
      <c r="B30" s="60" t="e">
        <f>B25</f>
        <v>#N/A</v>
      </c>
      <c r="C30" s="61" t="s">
        <v>98</v>
      </c>
      <c r="D30" s="61"/>
      <c r="E30" s="84">
        <f>IFERROR(VLOOKUP(B30,Calculations!$G$10:$W$448,17,FALSE),0)</f>
        <v>0</v>
      </c>
      <c r="F30" s="84"/>
      <c r="G30" s="61"/>
      <c r="H30" s="142" t="s">
        <v>34</v>
      </c>
      <c r="I30" s="142"/>
      <c r="J30" s="142"/>
      <c r="K30" s="142"/>
      <c r="L30" s="61"/>
      <c r="M30" s="61" t="s">
        <v>95</v>
      </c>
      <c r="N30" s="61"/>
      <c r="O30" s="84">
        <f>E30</f>
        <v>0</v>
      </c>
      <c r="P30" s="91"/>
    </row>
    <row r="31" spans="2:16" ht="15.75" hidden="1" x14ac:dyDescent="0.25">
      <c r="B31" s="74"/>
      <c r="C31" s="77"/>
      <c r="D31" s="14" t="s">
        <v>31</v>
      </c>
      <c r="E31" s="86"/>
      <c r="F31" s="86">
        <f>E30</f>
        <v>0</v>
      </c>
      <c r="H31" s="133"/>
      <c r="I31" s="133"/>
      <c r="J31" s="133"/>
      <c r="K31" s="133"/>
      <c r="M31" s="77"/>
      <c r="N31" s="14" t="s">
        <v>31</v>
      </c>
      <c r="O31" s="86"/>
      <c r="P31" s="92">
        <f>O30</f>
        <v>0</v>
      </c>
    </row>
    <row r="32" spans="2:16" ht="15.75" hidden="1" x14ac:dyDescent="0.25">
      <c r="B32" s="74"/>
      <c r="C32" s="77"/>
      <c r="D32" s="73"/>
      <c r="E32" s="86"/>
      <c r="F32" s="86"/>
      <c r="H32" s="77"/>
      <c r="I32" s="77"/>
      <c r="J32" s="86"/>
      <c r="K32" s="86"/>
      <c r="M32" s="77"/>
      <c r="N32" s="73"/>
      <c r="O32" s="86"/>
      <c r="P32" s="92"/>
    </row>
    <row r="33" spans="2:16" ht="15.75" hidden="1" x14ac:dyDescent="0.25">
      <c r="B33" s="75"/>
      <c r="C33" s="141" t="s">
        <v>101</v>
      </c>
      <c r="D33" s="141"/>
      <c r="E33" s="89"/>
      <c r="F33" s="89"/>
      <c r="G33" s="76"/>
      <c r="H33" s="76"/>
      <c r="I33" s="76"/>
      <c r="J33" s="89"/>
      <c r="K33" s="89"/>
      <c r="L33" s="76"/>
      <c r="M33" s="141" t="s">
        <v>101</v>
      </c>
      <c r="N33" s="141"/>
      <c r="O33" s="89"/>
      <c r="P33" s="90"/>
    </row>
    <row r="34" spans="2:16" ht="15.75" hidden="1" x14ac:dyDescent="0.25">
      <c r="B34" s="80"/>
      <c r="E34" s="34"/>
      <c r="F34" s="34"/>
      <c r="H34" s="73"/>
      <c r="I34" s="73"/>
      <c r="J34" s="34"/>
      <c r="K34" s="34"/>
      <c r="N34" s="73"/>
      <c r="O34" s="34"/>
      <c r="P34" s="34"/>
    </row>
    <row r="35" spans="2:16" hidden="1" x14ac:dyDescent="0.2">
      <c r="E35" s="34"/>
      <c r="F35" s="34"/>
      <c r="J35" s="34"/>
      <c r="K35" s="34"/>
      <c r="O35" s="34"/>
      <c r="P35" s="34"/>
    </row>
    <row r="36" spans="2:16" ht="15.75" hidden="1" x14ac:dyDescent="0.25">
      <c r="B36" s="60" t="str">
        <f>IFERROR(IF(EOMONTH(B34,1)&gt;Questionnaire!$I$4,"  ",EOMONTH(B30,1)),"  ")</f>
        <v xml:space="preserve">  </v>
      </c>
      <c r="C36" s="61" t="s">
        <v>32</v>
      </c>
      <c r="D36" s="61"/>
      <c r="E36" s="84">
        <f>IFERROR(-VLOOKUP(B36,Calculations!$G$10:$N$448,8,FALSE),0)</f>
        <v>0</v>
      </c>
      <c r="F36" s="84"/>
      <c r="G36" s="61"/>
      <c r="H36" s="61" t="s">
        <v>92</v>
      </c>
      <c r="I36" s="61"/>
      <c r="J36" s="84">
        <f>K38</f>
        <v>0</v>
      </c>
      <c r="K36" s="84"/>
      <c r="L36" s="61"/>
      <c r="M36" s="61" t="s">
        <v>92</v>
      </c>
      <c r="N36" s="68"/>
      <c r="O36" s="84">
        <f>J36</f>
        <v>0</v>
      </c>
      <c r="P36" s="91"/>
    </row>
    <row r="37" spans="2:16" hidden="1" x14ac:dyDescent="0.2">
      <c r="B37" s="93"/>
      <c r="C37" s="14" t="s">
        <v>33</v>
      </c>
      <c r="E37" s="86" t="str">
        <f>IFERROR(VLOOKUP(B36,Calculations!$G$10:$M$448,7,FALSE),0)</f>
        <v xml:space="preserve">  </v>
      </c>
      <c r="F37" s="86"/>
      <c r="H37" s="14" t="s">
        <v>35</v>
      </c>
      <c r="J37" s="86" t="str">
        <f>K39</f>
        <v xml:space="preserve">  </v>
      </c>
      <c r="K37" s="86"/>
      <c r="M37" s="14" t="s">
        <v>94</v>
      </c>
      <c r="N37" s="73"/>
      <c r="O37" s="86" t="str">
        <f>J37</f>
        <v xml:space="preserve">  </v>
      </c>
      <c r="P37" s="92"/>
    </row>
    <row r="38" spans="2:16" hidden="1" x14ac:dyDescent="0.2">
      <c r="B38" s="93"/>
      <c r="C38" s="73"/>
      <c r="D38" s="14" t="s">
        <v>31</v>
      </c>
      <c r="E38" s="86"/>
      <c r="F38" s="86">
        <f>IFERROR(E36+E37,0)</f>
        <v>0</v>
      </c>
      <c r="H38" s="73"/>
      <c r="I38" s="14" t="s">
        <v>32</v>
      </c>
      <c r="J38" s="86"/>
      <c r="K38" s="86">
        <f>E36</f>
        <v>0</v>
      </c>
      <c r="M38" s="72"/>
      <c r="N38" s="14" t="s">
        <v>31</v>
      </c>
      <c r="O38" s="86"/>
      <c r="P38" s="92">
        <f>F38</f>
        <v>0</v>
      </c>
    </row>
    <row r="39" spans="2:16" ht="15.75" hidden="1" x14ac:dyDescent="0.25">
      <c r="B39" s="74"/>
      <c r="C39" s="73"/>
      <c r="E39" s="86"/>
      <c r="F39" s="86"/>
      <c r="H39" s="73"/>
      <c r="I39" s="14" t="s">
        <v>33</v>
      </c>
      <c r="J39" s="86"/>
      <c r="K39" s="86" t="str">
        <f>E37</f>
        <v xml:space="preserve">  </v>
      </c>
      <c r="M39" s="72"/>
      <c r="N39" s="73"/>
      <c r="O39" s="86"/>
      <c r="P39" s="92"/>
    </row>
    <row r="40" spans="2:16" ht="15.75" hidden="1" x14ac:dyDescent="0.25">
      <c r="B40" s="74"/>
      <c r="C40" s="73"/>
      <c r="E40" s="86"/>
      <c r="F40" s="86"/>
      <c r="H40" s="73"/>
      <c r="J40" s="86"/>
      <c r="K40" s="86"/>
      <c r="M40" s="72"/>
      <c r="N40" s="73"/>
      <c r="O40" s="86"/>
      <c r="P40" s="92"/>
    </row>
    <row r="41" spans="2:16" ht="15.75" hidden="1" x14ac:dyDescent="0.25">
      <c r="B41" s="70" t="str">
        <f>B36</f>
        <v xml:space="preserve">  </v>
      </c>
      <c r="C41" s="133" t="s">
        <v>34</v>
      </c>
      <c r="D41" s="133"/>
      <c r="E41" s="133"/>
      <c r="F41" s="133"/>
      <c r="H41" s="61" t="s">
        <v>99</v>
      </c>
      <c r="J41" s="86" t="str">
        <f>IFERROR(VLOOKUP(B41,Calculations!$Z$10:$AB$448,3,FALSE),0)</f>
        <v xml:space="preserve">  </v>
      </c>
      <c r="K41" s="86"/>
      <c r="M41" s="14" t="s">
        <v>93</v>
      </c>
      <c r="O41" s="86" t="str">
        <f>J41</f>
        <v xml:space="preserve">  </v>
      </c>
      <c r="P41" s="92"/>
    </row>
    <row r="42" spans="2:16" ht="15.75" hidden="1" x14ac:dyDescent="0.25">
      <c r="B42" s="74"/>
      <c r="C42" s="133"/>
      <c r="D42" s="133"/>
      <c r="E42" s="133"/>
      <c r="F42" s="133"/>
      <c r="H42" s="77"/>
      <c r="I42" s="14" t="s">
        <v>91</v>
      </c>
      <c r="J42" s="86"/>
      <c r="K42" s="86" t="str">
        <f>J41</f>
        <v xml:space="preserve">  </v>
      </c>
      <c r="M42" s="77"/>
      <c r="N42" s="14" t="s">
        <v>91</v>
      </c>
      <c r="O42" s="86"/>
      <c r="P42" s="92" t="str">
        <f>O41</f>
        <v xml:space="preserve">  </v>
      </c>
    </row>
    <row r="43" spans="2:16" ht="15.75" hidden="1" x14ac:dyDescent="0.25">
      <c r="B43" s="74"/>
      <c r="C43" s="133"/>
      <c r="D43" s="133"/>
      <c r="E43" s="133"/>
      <c r="F43" s="133"/>
      <c r="H43" s="77"/>
      <c r="J43" s="86"/>
      <c r="K43" s="86"/>
      <c r="M43" s="77"/>
      <c r="O43" s="86"/>
      <c r="P43" s="92"/>
    </row>
    <row r="44" spans="2:16" ht="15.75" hidden="1" x14ac:dyDescent="0.25">
      <c r="B44" s="74"/>
      <c r="C44" s="81"/>
      <c r="D44" s="81"/>
      <c r="E44" s="81"/>
      <c r="F44" s="81"/>
      <c r="H44" s="77"/>
      <c r="J44" s="86"/>
      <c r="K44" s="86"/>
      <c r="M44" s="77"/>
      <c r="O44" s="86"/>
      <c r="P44" s="92"/>
    </row>
    <row r="45" spans="2:16" ht="15.75" hidden="1" x14ac:dyDescent="0.25">
      <c r="B45" s="70" t="str">
        <f>B41</f>
        <v xml:space="preserve">  </v>
      </c>
      <c r="C45" s="61" t="s">
        <v>98</v>
      </c>
      <c r="E45" s="86" t="str">
        <f>IFERROR(VLOOKUP(B45,Calculations!$G$10:$W$448,17,FALSE),0)</f>
        <v xml:space="preserve">  </v>
      </c>
      <c r="F45" s="86"/>
      <c r="H45" s="133" t="s">
        <v>34</v>
      </c>
      <c r="I45" s="133"/>
      <c r="J45" s="133"/>
      <c r="K45" s="133"/>
      <c r="M45" s="14" t="s">
        <v>95</v>
      </c>
      <c r="O45" s="86" t="str">
        <f>E45</f>
        <v xml:space="preserve">  </v>
      </c>
      <c r="P45" s="92"/>
    </row>
    <row r="46" spans="2:16" ht="15.75" hidden="1" x14ac:dyDescent="0.25">
      <c r="B46" s="75"/>
      <c r="C46" s="82"/>
      <c r="D46" s="76" t="s">
        <v>31</v>
      </c>
      <c r="E46" s="89"/>
      <c r="F46" s="89" t="str">
        <f>E45</f>
        <v xml:space="preserve">  </v>
      </c>
      <c r="G46" s="76"/>
      <c r="H46" s="134"/>
      <c r="I46" s="134"/>
      <c r="J46" s="134"/>
      <c r="K46" s="134"/>
      <c r="L46" s="76"/>
      <c r="M46" s="82"/>
      <c r="N46" s="76" t="s">
        <v>31</v>
      </c>
      <c r="O46" s="89"/>
      <c r="P46" s="90" t="str">
        <f>O45</f>
        <v xml:space="preserve">  </v>
      </c>
    </row>
    <row r="47" spans="2:16" ht="15.75" hidden="1" x14ac:dyDescent="0.25">
      <c r="B47" s="60" t="str">
        <f>IFERROR(IF(EOMONTH(B45,1)&gt;Questionnaire!$I$4,"  ",EOMONTH(B45,1)),"  ")</f>
        <v xml:space="preserve">  </v>
      </c>
      <c r="C47" s="61" t="s">
        <v>32</v>
      </c>
      <c r="D47" s="61"/>
      <c r="E47" s="84">
        <f>IFERROR(-VLOOKUP(B47,Calculations!$G$10:$N$448,8,FALSE),0)</f>
        <v>0</v>
      </c>
      <c r="F47" s="84"/>
      <c r="G47" s="61"/>
      <c r="H47" s="61" t="s">
        <v>92</v>
      </c>
      <c r="I47" s="61"/>
      <c r="J47" s="84">
        <f>K49</f>
        <v>0</v>
      </c>
      <c r="K47" s="84"/>
      <c r="L47" s="61"/>
      <c r="M47" s="61" t="s">
        <v>92</v>
      </c>
      <c r="N47" s="68"/>
      <c r="O47" s="84">
        <f>J47</f>
        <v>0</v>
      </c>
      <c r="P47" s="91"/>
    </row>
    <row r="48" spans="2:16" ht="15.75" hidden="1" x14ac:dyDescent="0.25">
      <c r="B48" s="74"/>
      <c r="C48" s="14" t="s">
        <v>33</v>
      </c>
      <c r="E48" s="86" t="str">
        <f>IFERROR(VLOOKUP(B47,Calculations!$G$10:$M$448,7,FALSE),0)</f>
        <v xml:space="preserve">  </v>
      </c>
      <c r="F48" s="86"/>
      <c r="H48" s="14" t="s">
        <v>35</v>
      </c>
      <c r="J48" s="86" t="str">
        <f>K50</f>
        <v xml:space="preserve">  </v>
      </c>
      <c r="K48" s="86"/>
      <c r="M48" s="14" t="s">
        <v>94</v>
      </c>
      <c r="N48" s="73"/>
      <c r="O48" s="86" t="str">
        <f>J48</f>
        <v xml:space="preserve">  </v>
      </c>
      <c r="P48" s="92"/>
    </row>
    <row r="49" spans="2:16" ht="15.75" hidden="1" x14ac:dyDescent="0.25">
      <c r="B49" s="74"/>
      <c r="C49" s="73"/>
      <c r="D49" s="14" t="s">
        <v>31</v>
      </c>
      <c r="E49" s="86"/>
      <c r="F49" s="86">
        <f>IFERROR(E47+E48,0)</f>
        <v>0</v>
      </c>
      <c r="H49" s="73"/>
      <c r="I49" s="14" t="s">
        <v>32</v>
      </c>
      <c r="J49" s="86"/>
      <c r="K49" s="86">
        <f>E47</f>
        <v>0</v>
      </c>
      <c r="M49" s="72"/>
      <c r="N49" s="14" t="s">
        <v>31</v>
      </c>
      <c r="O49" s="86"/>
      <c r="P49" s="92">
        <f>F49</f>
        <v>0</v>
      </c>
    </row>
    <row r="50" spans="2:16" ht="15.75" hidden="1" x14ac:dyDescent="0.25">
      <c r="B50" s="74"/>
      <c r="C50" s="73"/>
      <c r="E50" s="86"/>
      <c r="F50" s="86"/>
      <c r="H50" s="73"/>
      <c r="I50" s="14" t="s">
        <v>33</v>
      </c>
      <c r="J50" s="86"/>
      <c r="K50" s="86" t="str">
        <f>E48</f>
        <v xml:space="preserve">  </v>
      </c>
      <c r="M50" s="72"/>
      <c r="N50" s="73"/>
      <c r="O50" s="86"/>
      <c r="P50" s="92"/>
    </row>
    <row r="51" spans="2:16" ht="15.75" hidden="1" x14ac:dyDescent="0.25">
      <c r="B51" s="74"/>
      <c r="C51" s="73"/>
      <c r="E51" s="86"/>
      <c r="F51" s="86"/>
      <c r="H51" s="73"/>
      <c r="J51" s="86"/>
      <c r="K51" s="86"/>
      <c r="M51" s="72"/>
      <c r="N51" s="73"/>
      <c r="O51" s="86"/>
      <c r="P51" s="92"/>
    </row>
    <row r="52" spans="2:16" ht="15.75" hidden="1" x14ac:dyDescent="0.25">
      <c r="B52" s="70" t="str">
        <f>B47</f>
        <v xml:space="preserve">  </v>
      </c>
      <c r="C52" s="133" t="s">
        <v>34</v>
      </c>
      <c r="D52" s="133"/>
      <c r="E52" s="133"/>
      <c r="F52" s="133"/>
      <c r="H52" s="61" t="s">
        <v>99</v>
      </c>
      <c r="J52" s="86" t="str">
        <f>IFERROR(VLOOKUP(B52,Calculations!$Z$10:$AB$448,3,FALSE),0)</f>
        <v xml:space="preserve">  </v>
      </c>
      <c r="K52" s="86"/>
      <c r="M52" s="14" t="s">
        <v>93</v>
      </c>
      <c r="O52" s="86" t="str">
        <f>J52</f>
        <v xml:space="preserve">  </v>
      </c>
      <c r="P52" s="92"/>
    </row>
    <row r="53" spans="2:16" ht="15.75" hidden="1" x14ac:dyDescent="0.25">
      <c r="B53" s="74"/>
      <c r="C53" s="133"/>
      <c r="D53" s="133"/>
      <c r="E53" s="133"/>
      <c r="F53" s="133"/>
      <c r="H53" s="77"/>
      <c r="I53" s="14" t="s">
        <v>91</v>
      </c>
      <c r="J53" s="86"/>
      <c r="K53" s="86" t="str">
        <f>J52</f>
        <v xml:space="preserve">  </v>
      </c>
      <c r="M53" s="77"/>
      <c r="N53" s="14" t="s">
        <v>91</v>
      </c>
      <c r="O53" s="86"/>
      <c r="P53" s="92" t="str">
        <f>O52</f>
        <v xml:space="preserve">  </v>
      </c>
    </row>
    <row r="54" spans="2:16" ht="15.75" hidden="1" x14ac:dyDescent="0.25">
      <c r="B54" s="74"/>
      <c r="C54" s="133"/>
      <c r="D54" s="133"/>
      <c r="E54" s="133"/>
      <c r="F54" s="133"/>
      <c r="H54" s="77"/>
      <c r="J54" s="86"/>
      <c r="K54" s="86"/>
      <c r="M54" s="77"/>
      <c r="O54" s="86"/>
      <c r="P54" s="92"/>
    </row>
    <row r="55" spans="2:16" ht="15.75" hidden="1" x14ac:dyDescent="0.25">
      <c r="B55" s="74"/>
      <c r="C55" s="81"/>
      <c r="D55" s="81"/>
      <c r="E55" s="81"/>
      <c r="F55" s="81"/>
      <c r="H55" s="77"/>
      <c r="J55" s="86"/>
      <c r="K55" s="86"/>
      <c r="M55" s="77"/>
      <c r="O55" s="86"/>
      <c r="P55" s="92"/>
    </row>
    <row r="56" spans="2:16" ht="15.75" hidden="1" x14ac:dyDescent="0.25">
      <c r="B56" s="70" t="str">
        <f>B52</f>
        <v xml:space="preserve">  </v>
      </c>
      <c r="C56" s="61" t="s">
        <v>98</v>
      </c>
      <c r="E56" s="86" t="str">
        <f>IFERROR(VLOOKUP(B56,Calculations!$G$10:$W$448,17,FALSE),0)</f>
        <v xml:space="preserve">  </v>
      </c>
      <c r="F56" s="86"/>
      <c r="H56" s="133" t="s">
        <v>34</v>
      </c>
      <c r="I56" s="133"/>
      <c r="J56" s="133"/>
      <c r="K56" s="133"/>
      <c r="M56" s="14" t="s">
        <v>95</v>
      </c>
      <c r="O56" s="86" t="str">
        <f>E56</f>
        <v xml:space="preserve">  </v>
      </c>
      <c r="P56" s="92"/>
    </row>
    <row r="57" spans="2:16" ht="15.75" hidden="1" x14ac:dyDescent="0.25">
      <c r="B57" s="75"/>
      <c r="C57" s="82"/>
      <c r="D57" s="76" t="s">
        <v>31</v>
      </c>
      <c r="E57" s="89"/>
      <c r="F57" s="89" t="str">
        <f>E56</f>
        <v xml:space="preserve">  </v>
      </c>
      <c r="G57" s="76"/>
      <c r="H57" s="134"/>
      <c r="I57" s="134"/>
      <c r="J57" s="134"/>
      <c r="K57" s="134"/>
      <c r="L57" s="76"/>
      <c r="M57" s="82"/>
      <c r="N57" s="76" t="s">
        <v>31</v>
      </c>
      <c r="O57" s="89"/>
      <c r="P57" s="90" t="str">
        <f>O56</f>
        <v xml:space="preserve">  </v>
      </c>
    </row>
    <row r="58" spans="2:16" ht="15.75" hidden="1" x14ac:dyDescent="0.25">
      <c r="B58" s="60" t="str">
        <f>IFERROR(IF(EOMONTH(B56,1)&gt;Questionnaire!$I$4,"  ",EOMONTH(B56,1)),"  ")</f>
        <v xml:space="preserve">  </v>
      </c>
      <c r="C58" s="61" t="s">
        <v>32</v>
      </c>
      <c r="D58" s="61"/>
      <c r="E58" s="84">
        <f>IFERROR(-VLOOKUP(B58,Calculations!$G$10:$N$448,8,FALSE),0)</f>
        <v>0</v>
      </c>
      <c r="F58" s="84"/>
      <c r="G58" s="61"/>
      <c r="H58" s="61" t="s">
        <v>92</v>
      </c>
      <c r="I58" s="61"/>
      <c r="J58" s="84">
        <f>K60</f>
        <v>0</v>
      </c>
      <c r="K58" s="84"/>
      <c r="L58" s="61"/>
      <c r="M58" s="61" t="s">
        <v>92</v>
      </c>
      <c r="N58" s="68"/>
      <c r="O58" s="84">
        <f>J58</f>
        <v>0</v>
      </c>
      <c r="P58" s="91"/>
    </row>
    <row r="59" spans="2:16" ht="15.75" hidden="1" x14ac:dyDescent="0.25">
      <c r="B59" s="74"/>
      <c r="C59" s="14" t="s">
        <v>33</v>
      </c>
      <c r="E59" s="86" t="str">
        <f>IFERROR(VLOOKUP(B58,Calculations!$G$10:$M$448,7,FALSE),0)</f>
        <v xml:space="preserve">  </v>
      </c>
      <c r="F59" s="86"/>
      <c r="H59" s="14" t="s">
        <v>35</v>
      </c>
      <c r="J59" s="86" t="str">
        <f>K61</f>
        <v xml:space="preserve">  </v>
      </c>
      <c r="K59" s="86"/>
      <c r="M59" s="14" t="s">
        <v>94</v>
      </c>
      <c r="N59" s="73"/>
      <c r="O59" s="86" t="str">
        <f>J59</f>
        <v xml:space="preserve">  </v>
      </c>
      <c r="P59" s="92"/>
    </row>
    <row r="60" spans="2:16" ht="15.75" hidden="1" x14ac:dyDescent="0.25">
      <c r="B60" s="74"/>
      <c r="C60" s="73"/>
      <c r="D60" s="14" t="s">
        <v>31</v>
      </c>
      <c r="E60" s="86"/>
      <c r="F60" s="86">
        <f>IFERROR(E58+E59,0)</f>
        <v>0</v>
      </c>
      <c r="H60" s="73"/>
      <c r="I60" s="14" t="s">
        <v>32</v>
      </c>
      <c r="J60" s="86"/>
      <c r="K60" s="86">
        <f>E58</f>
        <v>0</v>
      </c>
      <c r="M60" s="72"/>
      <c r="N60" s="14" t="s">
        <v>31</v>
      </c>
      <c r="O60" s="86"/>
      <c r="P60" s="92">
        <f>F60</f>
        <v>0</v>
      </c>
    </row>
    <row r="61" spans="2:16" ht="15.75" hidden="1" x14ac:dyDescent="0.25">
      <c r="B61" s="74"/>
      <c r="C61" s="73"/>
      <c r="E61" s="86"/>
      <c r="F61" s="86"/>
      <c r="H61" s="73"/>
      <c r="I61" s="14" t="s">
        <v>33</v>
      </c>
      <c r="J61" s="86"/>
      <c r="K61" s="86" t="str">
        <f>E59</f>
        <v xml:space="preserve">  </v>
      </c>
      <c r="M61" s="72"/>
      <c r="N61" s="73"/>
      <c r="O61" s="86"/>
      <c r="P61" s="92"/>
    </row>
    <row r="62" spans="2:16" ht="15.75" hidden="1" x14ac:dyDescent="0.25">
      <c r="B62" s="74"/>
      <c r="C62" s="73"/>
      <c r="E62" s="86"/>
      <c r="F62" s="86"/>
      <c r="H62" s="73"/>
      <c r="J62" s="86"/>
      <c r="K62" s="86"/>
      <c r="M62" s="72"/>
      <c r="N62" s="73"/>
      <c r="O62" s="86"/>
      <c r="P62" s="92"/>
    </row>
    <row r="63" spans="2:16" ht="15.75" hidden="1" x14ac:dyDescent="0.25">
      <c r="B63" s="70" t="str">
        <f>B58</f>
        <v xml:space="preserve">  </v>
      </c>
      <c r="C63" s="133" t="s">
        <v>34</v>
      </c>
      <c r="D63" s="133"/>
      <c r="E63" s="133"/>
      <c r="F63" s="133"/>
      <c r="H63" s="61" t="s">
        <v>99</v>
      </c>
      <c r="J63" s="86" t="str">
        <f>IFERROR(VLOOKUP(B63,Calculations!$Z$10:$AB$448,3,FALSE),0)</f>
        <v xml:space="preserve">  </v>
      </c>
      <c r="K63" s="86"/>
      <c r="M63" s="14" t="s">
        <v>93</v>
      </c>
      <c r="O63" s="86" t="str">
        <f>J63</f>
        <v xml:space="preserve">  </v>
      </c>
      <c r="P63" s="92"/>
    </row>
    <row r="64" spans="2:16" ht="15.75" hidden="1" x14ac:dyDescent="0.25">
      <c r="B64" s="74"/>
      <c r="C64" s="133"/>
      <c r="D64" s="133"/>
      <c r="E64" s="133"/>
      <c r="F64" s="133"/>
      <c r="H64" s="77"/>
      <c r="I64" s="14" t="s">
        <v>91</v>
      </c>
      <c r="J64" s="86"/>
      <c r="K64" s="86" t="str">
        <f>J63</f>
        <v xml:space="preserve">  </v>
      </c>
      <c r="M64" s="77"/>
      <c r="N64" s="14" t="s">
        <v>91</v>
      </c>
      <c r="O64" s="86"/>
      <c r="P64" s="92" t="str">
        <f>O63</f>
        <v xml:space="preserve">  </v>
      </c>
    </row>
    <row r="65" spans="2:17" ht="15.75" hidden="1" x14ac:dyDescent="0.25">
      <c r="B65" s="74"/>
      <c r="C65" s="133"/>
      <c r="D65" s="133"/>
      <c r="E65" s="133"/>
      <c r="F65" s="133"/>
      <c r="H65" s="77"/>
      <c r="J65" s="86"/>
      <c r="K65" s="86"/>
      <c r="M65" s="77"/>
      <c r="O65" s="86"/>
      <c r="P65" s="92"/>
    </row>
    <row r="66" spans="2:17" ht="15.75" hidden="1" x14ac:dyDescent="0.25">
      <c r="B66" s="74"/>
      <c r="C66" s="81"/>
      <c r="D66" s="81"/>
      <c r="E66" s="81"/>
      <c r="F66" s="81"/>
      <c r="H66" s="77"/>
      <c r="J66" s="86"/>
      <c r="K66" s="86"/>
      <c r="M66" s="77"/>
      <c r="O66" s="86"/>
      <c r="P66" s="92"/>
    </row>
    <row r="67" spans="2:17" ht="15.75" hidden="1" x14ac:dyDescent="0.25">
      <c r="B67" s="70" t="str">
        <f>B63</f>
        <v xml:space="preserve">  </v>
      </c>
      <c r="C67" s="61" t="s">
        <v>98</v>
      </c>
      <c r="E67" s="86" t="str">
        <f>IFERROR(VLOOKUP(B67,Calculations!$G$10:$W$448,17,FALSE),0)</f>
        <v xml:space="preserve">  </v>
      </c>
      <c r="F67" s="86"/>
      <c r="H67" s="133" t="s">
        <v>34</v>
      </c>
      <c r="I67" s="133"/>
      <c r="J67" s="133"/>
      <c r="K67" s="133"/>
      <c r="M67" s="14" t="s">
        <v>95</v>
      </c>
      <c r="O67" s="86" t="str">
        <f>E67</f>
        <v xml:space="preserve">  </v>
      </c>
      <c r="P67" s="92"/>
    </row>
    <row r="68" spans="2:17" ht="15.75" hidden="1" x14ac:dyDescent="0.25">
      <c r="B68" s="75"/>
      <c r="C68" s="82"/>
      <c r="D68" s="76" t="s">
        <v>31</v>
      </c>
      <c r="E68" s="89"/>
      <c r="F68" s="89" t="str">
        <f>E67</f>
        <v xml:space="preserve">  </v>
      </c>
      <c r="G68" s="76"/>
      <c r="H68" s="134"/>
      <c r="I68" s="134"/>
      <c r="J68" s="134"/>
      <c r="K68" s="134"/>
      <c r="L68" s="76"/>
      <c r="M68" s="82"/>
      <c r="N68" s="76" t="s">
        <v>31</v>
      </c>
      <c r="O68" s="89"/>
      <c r="P68" s="90" t="str">
        <f>O67</f>
        <v xml:space="preserve">  </v>
      </c>
    </row>
    <row r="69" spans="2:17" ht="15.75" hidden="1" x14ac:dyDescent="0.25">
      <c r="B69" s="60" t="str">
        <f>IFERROR(IF(EOMONTH(B67,1)&gt;Questionnaire!$I$4,"  ",EOMONTH(B67,1)),"  ")</f>
        <v xml:space="preserve">  </v>
      </c>
      <c r="C69" s="61" t="s">
        <v>32</v>
      </c>
      <c r="D69" s="61"/>
      <c r="E69" s="84">
        <f>IFERROR(-VLOOKUP(B69,Calculations!$G$10:$N$448,8,FALSE),0)</f>
        <v>0</v>
      </c>
      <c r="F69" s="84"/>
      <c r="G69" s="61"/>
      <c r="H69" s="61" t="s">
        <v>92</v>
      </c>
      <c r="I69" s="61"/>
      <c r="J69" s="84">
        <f>K71</f>
        <v>0</v>
      </c>
      <c r="K69" s="84"/>
      <c r="L69" s="61"/>
      <c r="M69" s="61" t="s">
        <v>92</v>
      </c>
      <c r="N69" s="68"/>
      <c r="O69" s="84">
        <f>J69</f>
        <v>0</v>
      </c>
      <c r="P69" s="91"/>
    </row>
    <row r="70" spans="2:17" ht="15.75" hidden="1" x14ac:dyDescent="0.25">
      <c r="B70" s="74"/>
      <c r="C70" s="14" t="s">
        <v>33</v>
      </c>
      <c r="E70" s="86" t="str">
        <f>IFERROR(VLOOKUP(B69,Calculations!$G$10:$M$448,7,FALSE),0)</f>
        <v xml:space="preserve">  </v>
      </c>
      <c r="F70" s="86"/>
      <c r="H70" s="14" t="s">
        <v>35</v>
      </c>
      <c r="J70" s="86" t="str">
        <f>K72</f>
        <v xml:space="preserve">  </v>
      </c>
      <c r="K70" s="86"/>
      <c r="M70" s="14" t="s">
        <v>94</v>
      </c>
      <c r="N70" s="73"/>
      <c r="O70" s="86" t="str">
        <f>J70</f>
        <v xml:space="preserve">  </v>
      </c>
      <c r="P70" s="92"/>
      <c r="Q70" s="94"/>
    </row>
    <row r="71" spans="2:17" ht="15.75" hidden="1" x14ac:dyDescent="0.25">
      <c r="B71" s="74"/>
      <c r="C71" s="73"/>
      <c r="D71" s="14" t="s">
        <v>31</v>
      </c>
      <c r="E71" s="86"/>
      <c r="F71" s="86">
        <f>IFERROR(E69+E70,0)</f>
        <v>0</v>
      </c>
      <c r="H71" s="73"/>
      <c r="I71" s="14" t="s">
        <v>32</v>
      </c>
      <c r="J71" s="86"/>
      <c r="K71" s="86">
        <f>E69</f>
        <v>0</v>
      </c>
      <c r="M71" s="72"/>
      <c r="N71" s="14" t="s">
        <v>31</v>
      </c>
      <c r="O71" s="86"/>
      <c r="P71" s="92">
        <f>F71</f>
        <v>0</v>
      </c>
    </row>
    <row r="72" spans="2:17" ht="15.75" hidden="1" x14ac:dyDescent="0.25">
      <c r="B72" s="74"/>
      <c r="C72" s="73"/>
      <c r="E72" s="86"/>
      <c r="F72" s="86"/>
      <c r="H72" s="73"/>
      <c r="I72" s="14" t="s">
        <v>33</v>
      </c>
      <c r="J72" s="86"/>
      <c r="K72" s="86" t="str">
        <f>E70</f>
        <v xml:space="preserve">  </v>
      </c>
      <c r="M72" s="72"/>
      <c r="N72" s="73"/>
      <c r="O72" s="86"/>
      <c r="P72" s="92"/>
      <c r="Q72" s="86"/>
    </row>
    <row r="73" spans="2:17" ht="15.75" hidden="1" x14ac:dyDescent="0.25">
      <c r="B73" s="74"/>
      <c r="C73" s="73"/>
      <c r="E73" s="86"/>
      <c r="F73" s="86"/>
      <c r="H73" s="73"/>
      <c r="J73" s="86"/>
      <c r="K73" s="86"/>
      <c r="M73" s="72"/>
      <c r="N73" s="73"/>
      <c r="O73" s="86"/>
      <c r="P73" s="92"/>
      <c r="Q73" s="86"/>
    </row>
    <row r="74" spans="2:17" ht="15.75" hidden="1" x14ac:dyDescent="0.25">
      <c r="B74" s="70" t="str">
        <f>B69</f>
        <v xml:space="preserve">  </v>
      </c>
      <c r="C74" s="133" t="s">
        <v>34</v>
      </c>
      <c r="D74" s="133"/>
      <c r="E74" s="133"/>
      <c r="F74" s="133"/>
      <c r="H74" s="61" t="s">
        <v>99</v>
      </c>
      <c r="J74" s="86" t="str">
        <f>IFERROR(VLOOKUP(B74,Calculations!$Z$10:$AB$448,3,FALSE),0)</f>
        <v xml:space="preserve">  </v>
      </c>
      <c r="K74" s="86"/>
      <c r="M74" s="14" t="s">
        <v>93</v>
      </c>
      <c r="O74" s="86" t="str">
        <f>J74</f>
        <v xml:space="preserve">  </v>
      </c>
      <c r="P74" s="92"/>
      <c r="Q74" s="86"/>
    </row>
    <row r="75" spans="2:17" ht="15.75" hidden="1" x14ac:dyDescent="0.25">
      <c r="B75" s="74"/>
      <c r="C75" s="133"/>
      <c r="D75" s="133"/>
      <c r="E75" s="133"/>
      <c r="F75" s="133"/>
      <c r="H75" s="77"/>
      <c r="I75" s="14" t="s">
        <v>91</v>
      </c>
      <c r="J75" s="86"/>
      <c r="K75" s="86" t="str">
        <f>J74</f>
        <v xml:space="preserve">  </v>
      </c>
      <c r="M75" s="77"/>
      <c r="N75" s="14" t="s">
        <v>91</v>
      </c>
      <c r="O75" s="86"/>
      <c r="P75" s="92" t="str">
        <f>O74</f>
        <v xml:space="preserve">  </v>
      </c>
      <c r="Q75" s="86"/>
    </row>
    <row r="76" spans="2:17" ht="15.75" hidden="1" x14ac:dyDescent="0.25">
      <c r="B76" s="74"/>
      <c r="C76" s="133"/>
      <c r="D76" s="133"/>
      <c r="E76" s="133"/>
      <c r="F76" s="133"/>
      <c r="H76" s="77"/>
      <c r="J76" s="86"/>
      <c r="K76" s="86"/>
      <c r="M76" s="77"/>
      <c r="O76" s="86"/>
      <c r="P76" s="92"/>
      <c r="Q76" s="86"/>
    </row>
    <row r="77" spans="2:17" ht="15.75" hidden="1" x14ac:dyDescent="0.25">
      <c r="B77" s="74"/>
      <c r="C77" s="81"/>
      <c r="D77" s="81"/>
      <c r="E77" s="81"/>
      <c r="F77" s="81"/>
      <c r="H77" s="77"/>
      <c r="J77" s="86"/>
      <c r="K77" s="86"/>
      <c r="M77" s="77"/>
      <c r="O77" s="86"/>
      <c r="P77" s="92"/>
      <c r="Q77" s="86"/>
    </row>
    <row r="78" spans="2:17" ht="15.75" hidden="1" x14ac:dyDescent="0.25">
      <c r="B78" s="70" t="str">
        <f>B74</f>
        <v xml:space="preserve">  </v>
      </c>
      <c r="C78" s="61" t="s">
        <v>98</v>
      </c>
      <c r="E78" s="86" t="str">
        <f>IFERROR(VLOOKUP(B78,Calculations!$G$10:$W$448,17,FALSE),0)</f>
        <v xml:space="preserve">  </v>
      </c>
      <c r="F78" s="86"/>
      <c r="H78" s="133" t="s">
        <v>34</v>
      </c>
      <c r="I78" s="133"/>
      <c r="J78" s="133"/>
      <c r="K78" s="133"/>
      <c r="M78" s="14" t="s">
        <v>95</v>
      </c>
      <c r="O78" s="86" t="str">
        <f>E78</f>
        <v xml:space="preserve">  </v>
      </c>
      <c r="P78" s="92"/>
      <c r="Q78" s="86"/>
    </row>
    <row r="79" spans="2:17" ht="15.75" hidden="1" x14ac:dyDescent="0.25">
      <c r="B79" s="75"/>
      <c r="C79" s="82"/>
      <c r="D79" s="76" t="s">
        <v>31</v>
      </c>
      <c r="E79" s="89"/>
      <c r="F79" s="89" t="str">
        <f>E78</f>
        <v xml:space="preserve">  </v>
      </c>
      <c r="G79" s="76"/>
      <c r="H79" s="134"/>
      <c r="I79" s="134"/>
      <c r="J79" s="134"/>
      <c r="K79" s="134"/>
      <c r="L79" s="76"/>
      <c r="M79" s="82"/>
      <c r="N79" s="76" t="s">
        <v>31</v>
      </c>
      <c r="O79" s="89"/>
      <c r="P79" s="90" t="str">
        <f>O78</f>
        <v xml:space="preserve">  </v>
      </c>
      <c r="Q79" s="86"/>
    </row>
    <row r="80" spans="2:17" ht="15.75" hidden="1" x14ac:dyDescent="0.25">
      <c r="B80" s="60" t="str">
        <f>IFERROR(IF(EOMONTH(B78,1)&gt;Questionnaire!$I$4,"  ",EOMONTH(B78,1)),"  ")</f>
        <v xml:space="preserve">  </v>
      </c>
      <c r="C80" s="61" t="s">
        <v>32</v>
      </c>
      <c r="D80" s="61"/>
      <c r="E80" s="84">
        <f>IFERROR(-VLOOKUP(B80,Calculations!$G$10:$N$448,8,FALSE),0)</f>
        <v>0</v>
      </c>
      <c r="F80" s="84"/>
      <c r="G80" s="61"/>
      <c r="H80" s="61" t="s">
        <v>92</v>
      </c>
      <c r="I80" s="61"/>
      <c r="J80" s="84">
        <f>K82</f>
        <v>0</v>
      </c>
      <c r="K80" s="84"/>
      <c r="L80" s="61"/>
      <c r="M80" s="61" t="s">
        <v>92</v>
      </c>
      <c r="N80" s="68"/>
      <c r="O80" s="84">
        <f>J80</f>
        <v>0</v>
      </c>
      <c r="P80" s="91"/>
      <c r="Q80" s="86"/>
    </row>
    <row r="81" spans="2:17" ht="15.75" hidden="1" x14ac:dyDescent="0.25">
      <c r="B81" s="74"/>
      <c r="C81" s="14" t="s">
        <v>33</v>
      </c>
      <c r="E81" s="86" t="str">
        <f>IFERROR(VLOOKUP(B80,Calculations!$G$10:$M$448,7,FALSE),0)</f>
        <v xml:space="preserve">  </v>
      </c>
      <c r="F81" s="86"/>
      <c r="H81" s="14" t="s">
        <v>35</v>
      </c>
      <c r="J81" s="86" t="str">
        <f>K83</f>
        <v xml:space="preserve">  </v>
      </c>
      <c r="K81" s="86"/>
      <c r="M81" s="14" t="s">
        <v>94</v>
      </c>
      <c r="N81" s="73"/>
      <c r="O81" s="86" t="str">
        <f>J81</f>
        <v xml:space="preserve">  </v>
      </c>
      <c r="P81" s="92"/>
      <c r="Q81" s="86"/>
    </row>
    <row r="82" spans="2:17" ht="15.75" hidden="1" x14ac:dyDescent="0.25">
      <c r="B82" s="74"/>
      <c r="C82" s="73"/>
      <c r="D82" s="14" t="s">
        <v>31</v>
      </c>
      <c r="E82" s="86"/>
      <c r="F82" s="86">
        <f>IFERROR(E80+E81,0)</f>
        <v>0</v>
      </c>
      <c r="H82" s="73"/>
      <c r="I82" s="14" t="s">
        <v>32</v>
      </c>
      <c r="J82" s="86"/>
      <c r="K82" s="86">
        <f>E80</f>
        <v>0</v>
      </c>
      <c r="M82" s="72"/>
      <c r="N82" s="14" t="s">
        <v>31</v>
      </c>
      <c r="O82" s="86"/>
      <c r="P82" s="92">
        <f>F82</f>
        <v>0</v>
      </c>
      <c r="Q82" s="86"/>
    </row>
    <row r="83" spans="2:17" ht="15.75" hidden="1" x14ac:dyDescent="0.25">
      <c r="B83" s="74"/>
      <c r="C83" s="73"/>
      <c r="E83" s="86"/>
      <c r="F83" s="86"/>
      <c r="H83" s="73"/>
      <c r="I83" s="14" t="s">
        <v>33</v>
      </c>
      <c r="J83" s="86"/>
      <c r="K83" s="86" t="str">
        <f>E81</f>
        <v xml:space="preserve">  </v>
      </c>
      <c r="M83" s="72"/>
      <c r="N83" s="73"/>
      <c r="O83" s="86"/>
      <c r="P83" s="92"/>
      <c r="Q83" s="86"/>
    </row>
    <row r="84" spans="2:17" ht="15.75" hidden="1" x14ac:dyDescent="0.25">
      <c r="B84" s="74"/>
      <c r="C84" s="73"/>
      <c r="E84" s="86"/>
      <c r="F84" s="86"/>
      <c r="H84" s="73"/>
      <c r="J84" s="86"/>
      <c r="K84" s="86"/>
      <c r="M84" s="72"/>
      <c r="N84" s="73"/>
      <c r="O84" s="86"/>
      <c r="P84" s="92"/>
      <c r="Q84" s="86"/>
    </row>
    <row r="85" spans="2:17" ht="15.75" hidden="1" x14ac:dyDescent="0.25">
      <c r="B85" s="70" t="str">
        <f>B80</f>
        <v xml:space="preserve">  </v>
      </c>
      <c r="C85" s="133" t="s">
        <v>34</v>
      </c>
      <c r="D85" s="133"/>
      <c r="E85" s="133"/>
      <c r="F85" s="133"/>
      <c r="H85" s="61" t="s">
        <v>99</v>
      </c>
      <c r="J85" s="86" t="str">
        <f>IFERROR(VLOOKUP(B85,Calculations!$Z$10:$AB$448,3,FALSE),0)</f>
        <v xml:space="preserve">  </v>
      </c>
      <c r="K85" s="86"/>
      <c r="M85" s="14" t="s">
        <v>93</v>
      </c>
      <c r="O85" s="86" t="str">
        <f>J85</f>
        <v xml:space="preserve">  </v>
      </c>
      <c r="P85" s="92"/>
      <c r="Q85" s="86"/>
    </row>
    <row r="86" spans="2:17" ht="15.75" hidden="1" x14ac:dyDescent="0.25">
      <c r="B86" s="74"/>
      <c r="C86" s="133"/>
      <c r="D86" s="133"/>
      <c r="E86" s="133"/>
      <c r="F86" s="133"/>
      <c r="H86" s="77"/>
      <c r="I86" s="14" t="s">
        <v>91</v>
      </c>
      <c r="J86" s="86"/>
      <c r="K86" s="86" t="str">
        <f>J85</f>
        <v xml:space="preserve">  </v>
      </c>
      <c r="M86" s="77"/>
      <c r="N86" s="14" t="s">
        <v>91</v>
      </c>
      <c r="O86" s="86"/>
      <c r="P86" s="92" t="str">
        <f>O85</f>
        <v xml:space="preserve">  </v>
      </c>
      <c r="Q86" s="86"/>
    </row>
    <row r="87" spans="2:17" ht="15.75" hidden="1" x14ac:dyDescent="0.25">
      <c r="B87" s="74"/>
      <c r="C87" s="133"/>
      <c r="D87" s="133"/>
      <c r="E87" s="133"/>
      <c r="F87" s="133"/>
      <c r="H87" s="77"/>
      <c r="J87" s="86"/>
      <c r="K87" s="86"/>
      <c r="M87" s="77"/>
      <c r="O87" s="86"/>
      <c r="P87" s="92"/>
      <c r="Q87" s="86"/>
    </row>
    <row r="88" spans="2:17" ht="15.75" hidden="1" x14ac:dyDescent="0.25">
      <c r="B88" s="74"/>
      <c r="C88" s="81"/>
      <c r="D88" s="81"/>
      <c r="E88" s="81"/>
      <c r="F88" s="81"/>
      <c r="H88" s="77"/>
      <c r="J88" s="86"/>
      <c r="K88" s="86"/>
      <c r="M88" s="77"/>
      <c r="O88" s="86"/>
      <c r="P88" s="92"/>
      <c r="Q88" s="86"/>
    </row>
    <row r="89" spans="2:17" ht="15.75" hidden="1" x14ac:dyDescent="0.25">
      <c r="B89" s="70" t="str">
        <f>B85</f>
        <v xml:space="preserve">  </v>
      </c>
      <c r="C89" s="61" t="s">
        <v>98</v>
      </c>
      <c r="E89" s="86" t="str">
        <f>IFERROR(VLOOKUP(B89,Calculations!$G$10:$W$448,17,FALSE),0)</f>
        <v xml:space="preserve">  </v>
      </c>
      <c r="F89" s="86"/>
      <c r="H89" s="133" t="s">
        <v>34</v>
      </c>
      <c r="I89" s="133"/>
      <c r="J89" s="133"/>
      <c r="K89" s="133"/>
      <c r="M89" s="14" t="s">
        <v>95</v>
      </c>
      <c r="O89" s="86" t="str">
        <f>E89</f>
        <v xml:space="preserve">  </v>
      </c>
      <c r="P89" s="92"/>
      <c r="Q89" s="86"/>
    </row>
    <row r="90" spans="2:17" ht="15.75" hidden="1" x14ac:dyDescent="0.25">
      <c r="B90" s="75"/>
      <c r="C90" s="82"/>
      <c r="D90" s="76" t="s">
        <v>31</v>
      </c>
      <c r="E90" s="89"/>
      <c r="F90" s="89" t="str">
        <f>E89</f>
        <v xml:space="preserve">  </v>
      </c>
      <c r="G90" s="76"/>
      <c r="H90" s="134"/>
      <c r="I90" s="134"/>
      <c r="J90" s="134"/>
      <c r="K90" s="134"/>
      <c r="L90" s="76"/>
      <c r="M90" s="82"/>
      <c r="N90" s="76" t="s">
        <v>31</v>
      </c>
      <c r="O90" s="89"/>
      <c r="P90" s="90" t="str">
        <f>O89</f>
        <v xml:space="preserve">  </v>
      </c>
      <c r="Q90" s="86"/>
    </row>
    <row r="91" spans="2:17" ht="15.75" hidden="1" x14ac:dyDescent="0.25">
      <c r="B91" s="60" t="str">
        <f>IFERROR(IF(EOMONTH(B89,1)&gt;Questionnaire!$I$4,"  ",EOMONTH(B89,1)),"  ")</f>
        <v xml:space="preserve">  </v>
      </c>
      <c r="C91" s="61" t="s">
        <v>32</v>
      </c>
      <c r="D91" s="61"/>
      <c r="E91" s="84">
        <f>IFERROR(-VLOOKUP(B91,Calculations!$G$10:$N$448,8,FALSE),0)</f>
        <v>0</v>
      </c>
      <c r="F91" s="84"/>
      <c r="G91" s="61"/>
      <c r="H91" s="61" t="s">
        <v>92</v>
      </c>
      <c r="I91" s="61"/>
      <c r="J91" s="84">
        <f>K93</f>
        <v>0</v>
      </c>
      <c r="K91" s="84"/>
      <c r="L91" s="61"/>
      <c r="M91" s="61" t="s">
        <v>92</v>
      </c>
      <c r="N91" s="68"/>
      <c r="O91" s="84">
        <f>J91</f>
        <v>0</v>
      </c>
      <c r="P91" s="91"/>
      <c r="Q91" s="86"/>
    </row>
    <row r="92" spans="2:17" ht="15.75" hidden="1" x14ac:dyDescent="0.25">
      <c r="B92" s="74"/>
      <c r="C92" s="14" t="s">
        <v>33</v>
      </c>
      <c r="E92" s="86" t="str">
        <f>IFERROR(VLOOKUP(B91,Calculations!$G$10:$M$448,7,FALSE),0)</f>
        <v xml:space="preserve">  </v>
      </c>
      <c r="F92" s="86"/>
      <c r="H92" s="14" t="s">
        <v>35</v>
      </c>
      <c r="J92" s="86" t="str">
        <f>K94</f>
        <v xml:space="preserve">  </v>
      </c>
      <c r="K92" s="86"/>
      <c r="M92" s="14" t="s">
        <v>94</v>
      </c>
      <c r="N92" s="73"/>
      <c r="O92" s="86" t="str">
        <f>J92</f>
        <v xml:space="preserve">  </v>
      </c>
      <c r="P92" s="92"/>
      <c r="Q92" s="86"/>
    </row>
    <row r="93" spans="2:17" ht="15.75" hidden="1" x14ac:dyDescent="0.25">
      <c r="B93" s="74"/>
      <c r="C93" s="73"/>
      <c r="D93" s="14" t="s">
        <v>31</v>
      </c>
      <c r="E93" s="86"/>
      <c r="F93" s="86">
        <f>IFERROR(E91+E92,0)</f>
        <v>0</v>
      </c>
      <c r="H93" s="73"/>
      <c r="I93" s="14" t="s">
        <v>32</v>
      </c>
      <c r="J93" s="86"/>
      <c r="K93" s="86">
        <f>E91</f>
        <v>0</v>
      </c>
      <c r="M93" s="72"/>
      <c r="N93" s="14" t="s">
        <v>31</v>
      </c>
      <c r="O93" s="86"/>
      <c r="P93" s="92">
        <f>F93</f>
        <v>0</v>
      </c>
      <c r="Q93" s="34"/>
    </row>
    <row r="94" spans="2:17" ht="15.75" hidden="1" x14ac:dyDescent="0.25">
      <c r="B94" s="74"/>
      <c r="C94" s="73"/>
      <c r="E94" s="86"/>
      <c r="F94" s="86"/>
      <c r="H94" s="73"/>
      <c r="I94" s="14" t="s">
        <v>33</v>
      </c>
      <c r="J94" s="86"/>
      <c r="K94" s="86" t="str">
        <f>E92</f>
        <v xml:space="preserve">  </v>
      </c>
      <c r="M94" s="72"/>
      <c r="N94" s="73"/>
      <c r="O94" s="86"/>
      <c r="P94" s="92"/>
      <c r="Q94" s="34"/>
    </row>
    <row r="95" spans="2:17" ht="15.75" hidden="1" x14ac:dyDescent="0.25">
      <c r="B95" s="74"/>
      <c r="C95" s="73"/>
      <c r="E95" s="86"/>
      <c r="F95" s="86"/>
      <c r="H95" s="73"/>
      <c r="J95" s="86"/>
      <c r="K95" s="86"/>
      <c r="M95" s="72"/>
      <c r="N95" s="73"/>
      <c r="O95" s="86"/>
      <c r="P95" s="92"/>
      <c r="Q95" s="34"/>
    </row>
    <row r="96" spans="2:17" ht="15.75" hidden="1" x14ac:dyDescent="0.25">
      <c r="B96" s="70" t="str">
        <f>B91</f>
        <v xml:space="preserve">  </v>
      </c>
      <c r="C96" s="133" t="s">
        <v>34</v>
      </c>
      <c r="D96" s="133"/>
      <c r="E96" s="133"/>
      <c r="F96" s="133"/>
      <c r="H96" s="61" t="s">
        <v>99</v>
      </c>
      <c r="J96" s="86" t="str">
        <f>IFERROR(VLOOKUP(B96,Calculations!$Z$10:$AB$448,3,FALSE),0)</f>
        <v xml:space="preserve">  </v>
      </c>
      <c r="K96" s="86"/>
      <c r="M96" s="14" t="s">
        <v>93</v>
      </c>
      <c r="O96" s="86" t="str">
        <f>J96</f>
        <v xml:space="preserve">  </v>
      </c>
      <c r="P96" s="92"/>
      <c r="Q96" s="34"/>
    </row>
    <row r="97" spans="2:17" ht="15.75" hidden="1" x14ac:dyDescent="0.25">
      <c r="B97" s="74"/>
      <c r="C97" s="133"/>
      <c r="D97" s="133"/>
      <c r="E97" s="133"/>
      <c r="F97" s="133"/>
      <c r="H97" s="77"/>
      <c r="I97" s="14" t="s">
        <v>91</v>
      </c>
      <c r="J97" s="86"/>
      <c r="K97" s="86" t="str">
        <f>J96</f>
        <v xml:space="preserve">  </v>
      </c>
      <c r="M97" s="77"/>
      <c r="N97" s="14" t="s">
        <v>91</v>
      </c>
      <c r="O97" s="86"/>
      <c r="P97" s="92" t="str">
        <f>O96</f>
        <v xml:space="preserve">  </v>
      </c>
      <c r="Q97" s="34"/>
    </row>
    <row r="98" spans="2:17" ht="15.75" hidden="1" x14ac:dyDescent="0.25">
      <c r="B98" s="74"/>
      <c r="C98" s="133"/>
      <c r="D98" s="133"/>
      <c r="E98" s="133"/>
      <c r="F98" s="133"/>
      <c r="H98" s="77"/>
      <c r="J98" s="86"/>
      <c r="K98" s="86"/>
      <c r="M98" s="77"/>
      <c r="O98" s="86"/>
      <c r="P98" s="92"/>
      <c r="Q98" s="34"/>
    </row>
    <row r="99" spans="2:17" ht="15.75" hidden="1" x14ac:dyDescent="0.25">
      <c r="B99" s="74"/>
      <c r="C99" s="81"/>
      <c r="D99" s="81"/>
      <c r="E99" s="81"/>
      <c r="F99" s="81"/>
      <c r="H99" s="77"/>
      <c r="J99" s="86"/>
      <c r="K99" s="86"/>
      <c r="M99" s="77"/>
      <c r="O99" s="86"/>
      <c r="P99" s="92"/>
      <c r="Q99" s="34"/>
    </row>
    <row r="100" spans="2:17" ht="15.75" hidden="1" x14ac:dyDescent="0.25">
      <c r="B100" s="70" t="str">
        <f>B96</f>
        <v xml:space="preserve">  </v>
      </c>
      <c r="C100" s="61" t="s">
        <v>98</v>
      </c>
      <c r="E100" s="86" t="str">
        <f>IFERROR(VLOOKUP(B100,Calculations!$G$10:$W$448,17,FALSE),0)</f>
        <v xml:space="preserve">  </v>
      </c>
      <c r="F100" s="86"/>
      <c r="H100" s="133" t="s">
        <v>34</v>
      </c>
      <c r="I100" s="133"/>
      <c r="J100" s="133"/>
      <c r="K100" s="133"/>
      <c r="M100" s="14" t="s">
        <v>95</v>
      </c>
      <c r="O100" s="86" t="str">
        <f>E100</f>
        <v xml:space="preserve">  </v>
      </c>
      <c r="P100" s="92"/>
      <c r="Q100" s="34"/>
    </row>
    <row r="101" spans="2:17" ht="15.75" hidden="1" x14ac:dyDescent="0.25">
      <c r="B101" s="75"/>
      <c r="C101" s="82"/>
      <c r="D101" s="76" t="s">
        <v>31</v>
      </c>
      <c r="E101" s="89"/>
      <c r="F101" s="89" t="str">
        <f>E100</f>
        <v xml:space="preserve">  </v>
      </c>
      <c r="G101" s="76"/>
      <c r="H101" s="134"/>
      <c r="I101" s="134"/>
      <c r="J101" s="134"/>
      <c r="K101" s="134"/>
      <c r="L101" s="76"/>
      <c r="M101" s="82"/>
      <c r="N101" s="76" t="s">
        <v>31</v>
      </c>
      <c r="O101" s="89"/>
      <c r="P101" s="90" t="str">
        <f>O100</f>
        <v xml:space="preserve">  </v>
      </c>
    </row>
    <row r="102" spans="2:17" ht="15.75" hidden="1" x14ac:dyDescent="0.25">
      <c r="B102" s="60" t="str">
        <f>IFERROR(IF(EOMONTH(B100,1)&gt;Questionnaire!$I$4,"  ",EOMONTH(B100,1)),"  ")</f>
        <v xml:space="preserve">  </v>
      </c>
      <c r="C102" s="61" t="s">
        <v>32</v>
      </c>
      <c r="D102" s="61"/>
      <c r="E102" s="84">
        <f>IFERROR(-VLOOKUP(B102,Calculations!$G$10:$N$448,8,FALSE),0)</f>
        <v>0</v>
      </c>
      <c r="F102" s="84"/>
      <c r="G102" s="61"/>
      <c r="H102" s="61" t="s">
        <v>92</v>
      </c>
      <c r="I102" s="61"/>
      <c r="J102" s="84">
        <f>K104</f>
        <v>0</v>
      </c>
      <c r="K102" s="84"/>
      <c r="L102" s="61"/>
      <c r="M102" s="61" t="s">
        <v>92</v>
      </c>
      <c r="N102" s="68"/>
      <c r="O102" s="84">
        <f>J102</f>
        <v>0</v>
      </c>
      <c r="P102" s="91"/>
    </row>
    <row r="103" spans="2:17" ht="15.75" hidden="1" x14ac:dyDescent="0.25">
      <c r="B103" s="74"/>
      <c r="C103" s="14" t="s">
        <v>33</v>
      </c>
      <c r="E103" s="86" t="str">
        <f>IFERROR(VLOOKUP(B102,Calculations!$G$10:$M$448,7,FALSE),0)</f>
        <v xml:space="preserve">  </v>
      </c>
      <c r="F103" s="86"/>
      <c r="H103" s="14" t="s">
        <v>35</v>
      </c>
      <c r="J103" s="86" t="str">
        <f>K105</f>
        <v xml:space="preserve">  </v>
      </c>
      <c r="K103" s="86"/>
      <c r="M103" s="14" t="s">
        <v>94</v>
      </c>
      <c r="N103" s="73"/>
      <c r="O103" s="86" t="str">
        <f>J103</f>
        <v xml:space="preserve">  </v>
      </c>
      <c r="P103" s="92"/>
    </row>
    <row r="104" spans="2:17" ht="15.75" hidden="1" x14ac:dyDescent="0.25">
      <c r="B104" s="74"/>
      <c r="C104" s="73"/>
      <c r="D104" s="14" t="s">
        <v>31</v>
      </c>
      <c r="E104" s="86"/>
      <c r="F104" s="86">
        <f>IFERROR(E102+E103,0)</f>
        <v>0</v>
      </c>
      <c r="H104" s="73"/>
      <c r="I104" s="14" t="s">
        <v>32</v>
      </c>
      <c r="J104" s="86"/>
      <c r="K104" s="86">
        <f>E102</f>
        <v>0</v>
      </c>
      <c r="M104" s="72"/>
      <c r="N104" s="14" t="s">
        <v>31</v>
      </c>
      <c r="O104" s="86"/>
      <c r="P104" s="92">
        <f>F104</f>
        <v>0</v>
      </c>
    </row>
    <row r="105" spans="2:17" ht="15.75" hidden="1" x14ac:dyDescent="0.25">
      <c r="B105" s="74"/>
      <c r="C105" s="73"/>
      <c r="E105" s="86"/>
      <c r="F105" s="86"/>
      <c r="H105" s="73"/>
      <c r="I105" s="14" t="s">
        <v>33</v>
      </c>
      <c r="J105" s="86"/>
      <c r="K105" s="86" t="str">
        <f>E103</f>
        <v xml:space="preserve">  </v>
      </c>
      <c r="M105" s="72"/>
      <c r="N105" s="73"/>
      <c r="O105" s="86"/>
      <c r="P105" s="92"/>
    </row>
    <row r="106" spans="2:17" ht="15.75" hidden="1" x14ac:dyDescent="0.25">
      <c r="B106" s="74"/>
      <c r="C106" s="73"/>
      <c r="E106" s="86"/>
      <c r="F106" s="86"/>
      <c r="H106" s="73"/>
      <c r="J106" s="86"/>
      <c r="K106" s="86"/>
      <c r="M106" s="72"/>
      <c r="N106" s="73"/>
      <c r="O106" s="86"/>
      <c r="P106" s="92"/>
    </row>
    <row r="107" spans="2:17" ht="15.75" hidden="1" x14ac:dyDescent="0.25">
      <c r="B107" s="70" t="str">
        <f>B102</f>
        <v xml:space="preserve">  </v>
      </c>
      <c r="C107" s="133" t="s">
        <v>34</v>
      </c>
      <c r="D107" s="133"/>
      <c r="E107" s="133"/>
      <c r="F107" s="133"/>
      <c r="H107" s="61" t="s">
        <v>99</v>
      </c>
      <c r="J107" s="86" t="str">
        <f>IFERROR(VLOOKUP(B107,Calculations!$Z$10:$AB$448,3,FALSE),0)</f>
        <v xml:space="preserve">  </v>
      </c>
      <c r="K107" s="86"/>
      <c r="M107" s="14" t="s">
        <v>93</v>
      </c>
      <c r="O107" s="86" t="str">
        <f>J107</f>
        <v xml:space="preserve">  </v>
      </c>
      <c r="P107" s="92"/>
    </row>
    <row r="108" spans="2:17" ht="15.75" hidden="1" x14ac:dyDescent="0.25">
      <c r="B108" s="74"/>
      <c r="C108" s="133"/>
      <c r="D108" s="133"/>
      <c r="E108" s="133"/>
      <c r="F108" s="133"/>
      <c r="H108" s="77"/>
      <c r="I108" s="14" t="s">
        <v>91</v>
      </c>
      <c r="J108" s="86"/>
      <c r="K108" s="86" t="str">
        <f>J107</f>
        <v xml:space="preserve">  </v>
      </c>
      <c r="M108" s="77"/>
      <c r="N108" s="14" t="s">
        <v>91</v>
      </c>
      <c r="O108" s="86"/>
      <c r="P108" s="92" t="str">
        <f>O107</f>
        <v xml:space="preserve">  </v>
      </c>
    </row>
    <row r="109" spans="2:17" ht="15.75" hidden="1" x14ac:dyDescent="0.25">
      <c r="B109" s="74"/>
      <c r="C109" s="133"/>
      <c r="D109" s="133"/>
      <c r="E109" s="133"/>
      <c r="F109" s="133"/>
      <c r="H109" s="77"/>
      <c r="J109" s="86"/>
      <c r="K109" s="86"/>
      <c r="M109" s="77"/>
      <c r="O109" s="86"/>
      <c r="P109" s="92"/>
    </row>
    <row r="110" spans="2:17" ht="15.75" hidden="1" x14ac:dyDescent="0.25">
      <c r="B110" s="74"/>
      <c r="C110" s="81"/>
      <c r="D110" s="81"/>
      <c r="E110" s="81"/>
      <c r="F110" s="81"/>
      <c r="H110" s="77"/>
      <c r="J110" s="86"/>
      <c r="K110" s="86"/>
      <c r="M110" s="77"/>
      <c r="O110" s="86"/>
      <c r="P110" s="92"/>
    </row>
    <row r="111" spans="2:17" ht="15.75" hidden="1" x14ac:dyDescent="0.25">
      <c r="B111" s="70" t="str">
        <f>B107</f>
        <v xml:space="preserve">  </v>
      </c>
      <c r="C111" s="61" t="s">
        <v>98</v>
      </c>
      <c r="E111" s="86" t="str">
        <f>IFERROR(VLOOKUP(B111,Calculations!$G$10:$W$448,17,FALSE),0)</f>
        <v xml:space="preserve">  </v>
      </c>
      <c r="F111" s="86"/>
      <c r="H111" s="133" t="s">
        <v>34</v>
      </c>
      <c r="I111" s="133"/>
      <c r="J111" s="133"/>
      <c r="K111" s="133"/>
      <c r="M111" s="14" t="s">
        <v>95</v>
      </c>
      <c r="O111" s="86" t="str">
        <f>E111</f>
        <v xml:space="preserve">  </v>
      </c>
      <c r="P111" s="92"/>
    </row>
    <row r="112" spans="2:17" ht="15.75" hidden="1" x14ac:dyDescent="0.25">
      <c r="B112" s="75"/>
      <c r="C112" s="82"/>
      <c r="D112" s="76" t="s">
        <v>31</v>
      </c>
      <c r="E112" s="89"/>
      <c r="F112" s="89" t="str">
        <f>E111</f>
        <v xml:space="preserve">  </v>
      </c>
      <c r="G112" s="76"/>
      <c r="H112" s="134"/>
      <c r="I112" s="134"/>
      <c r="J112" s="134"/>
      <c r="K112" s="134"/>
      <c r="L112" s="76"/>
      <c r="M112" s="82"/>
      <c r="N112" s="76" t="s">
        <v>31</v>
      </c>
      <c r="O112" s="89"/>
      <c r="P112" s="90" t="str">
        <f>O111</f>
        <v xml:space="preserve">  </v>
      </c>
    </row>
    <row r="113" spans="2:16" ht="15.75" hidden="1" x14ac:dyDescent="0.25">
      <c r="B113" s="60" t="str">
        <f>IFERROR(IF(EOMONTH(B111,1)&gt;Questionnaire!$I$4,"  ",EOMONTH(B111,1)),"  ")</f>
        <v xml:space="preserve">  </v>
      </c>
      <c r="C113" s="61" t="s">
        <v>32</v>
      </c>
      <c r="D113" s="61"/>
      <c r="E113" s="84">
        <f>IFERROR(-VLOOKUP(B113,Calculations!$G$10:$N$448,8,FALSE),0)</f>
        <v>0</v>
      </c>
      <c r="F113" s="84"/>
      <c r="G113" s="61"/>
      <c r="H113" s="61" t="s">
        <v>92</v>
      </c>
      <c r="I113" s="61"/>
      <c r="J113" s="84">
        <f>K115</f>
        <v>0</v>
      </c>
      <c r="K113" s="84"/>
      <c r="L113" s="61"/>
      <c r="M113" s="61" t="s">
        <v>92</v>
      </c>
      <c r="N113" s="68"/>
      <c r="O113" s="84">
        <f>J113</f>
        <v>0</v>
      </c>
      <c r="P113" s="91"/>
    </row>
    <row r="114" spans="2:16" ht="15.75" hidden="1" x14ac:dyDescent="0.25">
      <c r="B114" s="74"/>
      <c r="C114" s="14" t="s">
        <v>33</v>
      </c>
      <c r="E114" s="86" t="str">
        <f>IFERROR(VLOOKUP(B113,Calculations!$G$10:$M$448,7,FALSE),0)</f>
        <v xml:space="preserve">  </v>
      </c>
      <c r="F114" s="86"/>
      <c r="H114" s="14" t="s">
        <v>35</v>
      </c>
      <c r="J114" s="86" t="str">
        <f>K116</f>
        <v xml:space="preserve">  </v>
      </c>
      <c r="K114" s="86"/>
      <c r="M114" s="14" t="s">
        <v>94</v>
      </c>
      <c r="N114" s="73"/>
      <c r="O114" s="86" t="str">
        <f>J114</f>
        <v xml:space="preserve">  </v>
      </c>
      <c r="P114" s="92"/>
    </row>
    <row r="115" spans="2:16" ht="15.75" hidden="1" x14ac:dyDescent="0.25">
      <c r="B115" s="74"/>
      <c r="C115" s="73"/>
      <c r="D115" s="14" t="s">
        <v>31</v>
      </c>
      <c r="E115" s="86"/>
      <c r="F115" s="86">
        <f>IFERROR(E113+E114,0)</f>
        <v>0</v>
      </c>
      <c r="H115" s="73"/>
      <c r="I115" s="14" t="s">
        <v>32</v>
      </c>
      <c r="J115" s="86"/>
      <c r="K115" s="86">
        <f>E113</f>
        <v>0</v>
      </c>
      <c r="M115" s="72"/>
      <c r="N115" s="14" t="s">
        <v>31</v>
      </c>
      <c r="O115" s="86"/>
      <c r="P115" s="92">
        <f>F115</f>
        <v>0</v>
      </c>
    </row>
    <row r="116" spans="2:16" ht="15.75" hidden="1" x14ac:dyDescent="0.25">
      <c r="B116" s="74"/>
      <c r="C116" s="73"/>
      <c r="E116" s="86"/>
      <c r="F116" s="86"/>
      <c r="H116" s="73"/>
      <c r="I116" s="14" t="s">
        <v>33</v>
      </c>
      <c r="J116" s="86"/>
      <c r="K116" s="86" t="str">
        <f>E114</f>
        <v xml:space="preserve">  </v>
      </c>
      <c r="M116" s="72"/>
      <c r="N116" s="73"/>
      <c r="O116" s="86"/>
      <c r="P116" s="92"/>
    </row>
    <row r="117" spans="2:16" ht="15.75" hidden="1" x14ac:dyDescent="0.25">
      <c r="B117" s="74"/>
      <c r="C117" s="73"/>
      <c r="E117" s="86"/>
      <c r="F117" s="86"/>
      <c r="H117" s="73"/>
      <c r="J117" s="86"/>
      <c r="K117" s="86"/>
      <c r="M117" s="72"/>
      <c r="N117" s="73"/>
      <c r="O117" s="86"/>
      <c r="P117" s="92"/>
    </row>
    <row r="118" spans="2:16" ht="15.75" hidden="1" x14ac:dyDescent="0.25">
      <c r="B118" s="70" t="str">
        <f>B113</f>
        <v xml:space="preserve">  </v>
      </c>
      <c r="C118" s="133" t="s">
        <v>34</v>
      </c>
      <c r="D118" s="133"/>
      <c r="E118" s="133"/>
      <c r="F118" s="133"/>
      <c r="H118" s="61" t="s">
        <v>99</v>
      </c>
      <c r="J118" s="86" t="str">
        <f>IFERROR(VLOOKUP(B118,Calculations!$Z$10:$AB$448,3,FALSE),0)</f>
        <v xml:space="preserve">  </v>
      </c>
      <c r="K118" s="86"/>
      <c r="M118" s="14" t="s">
        <v>93</v>
      </c>
      <c r="O118" s="86" t="str">
        <f>J118</f>
        <v xml:space="preserve">  </v>
      </c>
      <c r="P118" s="92"/>
    </row>
    <row r="119" spans="2:16" ht="15.75" hidden="1" x14ac:dyDescent="0.25">
      <c r="B119" s="74"/>
      <c r="C119" s="133"/>
      <c r="D119" s="133"/>
      <c r="E119" s="133"/>
      <c r="F119" s="133"/>
      <c r="H119" s="77"/>
      <c r="I119" s="14" t="s">
        <v>91</v>
      </c>
      <c r="J119" s="86"/>
      <c r="K119" s="86" t="str">
        <f>J118</f>
        <v xml:space="preserve">  </v>
      </c>
      <c r="M119" s="77"/>
      <c r="N119" s="14" t="s">
        <v>91</v>
      </c>
      <c r="O119" s="86"/>
      <c r="P119" s="92" t="str">
        <f>O118</f>
        <v xml:space="preserve">  </v>
      </c>
    </row>
    <row r="120" spans="2:16" ht="15.75" hidden="1" x14ac:dyDescent="0.25">
      <c r="B120" s="74"/>
      <c r="C120" s="133"/>
      <c r="D120" s="133"/>
      <c r="E120" s="133"/>
      <c r="F120" s="133"/>
      <c r="H120" s="77"/>
      <c r="J120" s="86"/>
      <c r="K120" s="86"/>
      <c r="M120" s="77"/>
      <c r="O120" s="86"/>
      <c r="P120" s="92"/>
    </row>
    <row r="121" spans="2:16" ht="15.75" hidden="1" x14ac:dyDescent="0.25">
      <c r="B121" s="74"/>
      <c r="C121" s="81"/>
      <c r="D121" s="81"/>
      <c r="E121" s="81"/>
      <c r="F121" s="81"/>
      <c r="H121" s="77"/>
      <c r="J121" s="86"/>
      <c r="K121" s="86"/>
      <c r="M121" s="77"/>
      <c r="O121" s="86"/>
      <c r="P121" s="92"/>
    </row>
    <row r="122" spans="2:16" ht="15.75" hidden="1" x14ac:dyDescent="0.25">
      <c r="B122" s="70" t="str">
        <f>B118</f>
        <v xml:space="preserve">  </v>
      </c>
      <c r="C122" s="61" t="s">
        <v>98</v>
      </c>
      <c r="E122" s="86" t="str">
        <f>IFERROR(VLOOKUP(B122,Calculations!$G$10:$W$448,17,FALSE),0)</f>
        <v xml:space="preserve">  </v>
      </c>
      <c r="F122" s="86"/>
      <c r="H122" s="133" t="s">
        <v>34</v>
      </c>
      <c r="I122" s="133"/>
      <c r="J122" s="133"/>
      <c r="K122" s="133"/>
      <c r="M122" s="14" t="s">
        <v>95</v>
      </c>
      <c r="O122" s="86" t="str">
        <f>E122</f>
        <v xml:space="preserve">  </v>
      </c>
      <c r="P122" s="92"/>
    </row>
    <row r="123" spans="2:16" ht="15.75" hidden="1" x14ac:dyDescent="0.25">
      <c r="B123" s="75"/>
      <c r="C123" s="82"/>
      <c r="D123" s="76" t="s">
        <v>31</v>
      </c>
      <c r="E123" s="89"/>
      <c r="F123" s="89" t="str">
        <f>E122</f>
        <v xml:space="preserve">  </v>
      </c>
      <c r="G123" s="76"/>
      <c r="H123" s="134"/>
      <c r="I123" s="134"/>
      <c r="J123" s="134"/>
      <c r="K123" s="134"/>
      <c r="L123" s="76"/>
      <c r="M123" s="82"/>
      <c r="N123" s="76" t="s">
        <v>31</v>
      </c>
      <c r="O123" s="89"/>
      <c r="P123" s="90" t="str">
        <f>O122</f>
        <v xml:space="preserve">  </v>
      </c>
    </row>
    <row r="124" spans="2:16" ht="15.75" hidden="1" x14ac:dyDescent="0.25">
      <c r="B124" s="60" t="str">
        <f>IFERROR(IF(EOMONTH(B122,1)&gt;Questionnaire!$I$4,"  ",EOMONTH(B122,1)),"  ")</f>
        <v xml:space="preserve">  </v>
      </c>
      <c r="C124" s="61" t="s">
        <v>32</v>
      </c>
      <c r="D124" s="61"/>
      <c r="E124" s="84">
        <f>IFERROR(-VLOOKUP(B124,Calculations!$G$10:$N$448,8,FALSE),0)</f>
        <v>0</v>
      </c>
      <c r="F124" s="84"/>
      <c r="G124" s="61"/>
      <c r="H124" s="61" t="s">
        <v>92</v>
      </c>
      <c r="I124" s="61"/>
      <c r="J124" s="84">
        <f>K126</f>
        <v>0</v>
      </c>
      <c r="K124" s="84"/>
      <c r="L124" s="61"/>
      <c r="M124" s="61" t="s">
        <v>92</v>
      </c>
      <c r="N124" s="68"/>
      <c r="O124" s="84">
        <f>J124</f>
        <v>0</v>
      </c>
      <c r="P124" s="91"/>
    </row>
    <row r="125" spans="2:16" ht="15.75" hidden="1" x14ac:dyDescent="0.25">
      <c r="B125" s="74"/>
      <c r="C125" s="14" t="s">
        <v>33</v>
      </c>
      <c r="E125" s="86" t="str">
        <f>IFERROR(VLOOKUP(B124,Calculations!$G$10:$M$448,7,FALSE),0)</f>
        <v xml:space="preserve">  </v>
      </c>
      <c r="F125" s="86"/>
      <c r="H125" s="14" t="s">
        <v>35</v>
      </c>
      <c r="J125" s="86" t="str">
        <f>K127</f>
        <v xml:space="preserve">  </v>
      </c>
      <c r="K125" s="86"/>
      <c r="M125" s="14" t="s">
        <v>94</v>
      </c>
      <c r="N125" s="73"/>
      <c r="O125" s="86" t="str">
        <f>J125</f>
        <v xml:space="preserve">  </v>
      </c>
      <c r="P125" s="92"/>
    </row>
    <row r="126" spans="2:16" ht="15.75" hidden="1" x14ac:dyDescent="0.25">
      <c r="B126" s="74"/>
      <c r="C126" s="73"/>
      <c r="D126" s="14" t="s">
        <v>31</v>
      </c>
      <c r="E126" s="86"/>
      <c r="F126" s="86">
        <f>IFERROR(E124+E125,0)</f>
        <v>0</v>
      </c>
      <c r="H126" s="73"/>
      <c r="I126" s="14" t="s">
        <v>32</v>
      </c>
      <c r="J126" s="86"/>
      <c r="K126" s="86">
        <f>E124</f>
        <v>0</v>
      </c>
      <c r="M126" s="72"/>
      <c r="N126" s="14" t="s">
        <v>31</v>
      </c>
      <c r="O126" s="86"/>
      <c r="P126" s="92">
        <f>F126</f>
        <v>0</v>
      </c>
    </row>
    <row r="127" spans="2:16" ht="15.75" hidden="1" x14ac:dyDescent="0.25">
      <c r="B127" s="74"/>
      <c r="C127" s="73"/>
      <c r="E127" s="86"/>
      <c r="F127" s="86"/>
      <c r="H127" s="73"/>
      <c r="I127" s="14" t="s">
        <v>33</v>
      </c>
      <c r="J127" s="86"/>
      <c r="K127" s="86" t="str">
        <f>E125</f>
        <v xml:space="preserve">  </v>
      </c>
      <c r="M127" s="72"/>
      <c r="N127" s="73"/>
      <c r="O127" s="86"/>
      <c r="P127" s="92"/>
    </row>
    <row r="128" spans="2:16" ht="15.75" hidden="1" x14ac:dyDescent="0.25">
      <c r="B128" s="74"/>
      <c r="C128" s="73"/>
      <c r="E128" s="86"/>
      <c r="F128" s="86"/>
      <c r="H128" s="73"/>
      <c r="J128" s="86"/>
      <c r="K128" s="86"/>
      <c r="M128" s="72"/>
      <c r="N128" s="73"/>
      <c r="O128" s="86"/>
      <c r="P128" s="92"/>
    </row>
    <row r="129" spans="2:16" ht="15.75" hidden="1" x14ac:dyDescent="0.25">
      <c r="B129" s="70" t="str">
        <f>B124</f>
        <v xml:space="preserve">  </v>
      </c>
      <c r="C129" s="133" t="s">
        <v>34</v>
      </c>
      <c r="D129" s="133"/>
      <c r="E129" s="133"/>
      <c r="F129" s="133"/>
      <c r="H129" s="61" t="s">
        <v>99</v>
      </c>
      <c r="J129" s="86" t="str">
        <f>IFERROR(VLOOKUP(B129,Calculations!$Z$10:$AB$448,3,FALSE),0)</f>
        <v xml:space="preserve">  </v>
      </c>
      <c r="K129" s="86"/>
      <c r="M129" s="14" t="s">
        <v>93</v>
      </c>
      <c r="O129" s="86" t="str">
        <f>J129</f>
        <v xml:space="preserve">  </v>
      </c>
      <c r="P129" s="92"/>
    </row>
    <row r="130" spans="2:16" ht="15.75" hidden="1" x14ac:dyDescent="0.25">
      <c r="B130" s="74"/>
      <c r="C130" s="133"/>
      <c r="D130" s="133"/>
      <c r="E130" s="133"/>
      <c r="F130" s="133"/>
      <c r="H130" s="77"/>
      <c r="I130" s="14" t="s">
        <v>91</v>
      </c>
      <c r="J130" s="86"/>
      <c r="K130" s="86" t="str">
        <f>J129</f>
        <v xml:space="preserve">  </v>
      </c>
      <c r="M130" s="77"/>
      <c r="N130" s="14" t="s">
        <v>91</v>
      </c>
      <c r="O130" s="86"/>
      <c r="P130" s="92" t="str">
        <f>O129</f>
        <v xml:space="preserve">  </v>
      </c>
    </row>
    <row r="131" spans="2:16" ht="15.75" hidden="1" x14ac:dyDescent="0.25">
      <c r="B131" s="74"/>
      <c r="C131" s="133"/>
      <c r="D131" s="133"/>
      <c r="E131" s="133"/>
      <c r="F131" s="133"/>
      <c r="H131" s="77"/>
      <c r="J131" s="86"/>
      <c r="K131" s="86"/>
      <c r="M131" s="77"/>
      <c r="O131" s="86"/>
      <c r="P131" s="92"/>
    </row>
    <row r="132" spans="2:16" ht="15.75" hidden="1" x14ac:dyDescent="0.25">
      <c r="B132" s="74"/>
      <c r="C132" s="81"/>
      <c r="D132" s="81"/>
      <c r="E132" s="81"/>
      <c r="F132" s="81"/>
      <c r="H132" s="77"/>
      <c r="J132" s="86"/>
      <c r="K132" s="86"/>
      <c r="M132" s="77"/>
      <c r="O132" s="86"/>
      <c r="P132" s="92"/>
    </row>
    <row r="133" spans="2:16" ht="15.75" hidden="1" x14ac:dyDescent="0.25">
      <c r="B133" s="70" t="str">
        <f>B129</f>
        <v xml:space="preserve">  </v>
      </c>
      <c r="C133" s="61" t="s">
        <v>98</v>
      </c>
      <c r="E133" s="86" t="str">
        <f>IFERROR(VLOOKUP(B133,Calculations!$G$10:$W$448,17,FALSE),0)</f>
        <v xml:space="preserve">  </v>
      </c>
      <c r="F133" s="86"/>
      <c r="H133" s="133" t="s">
        <v>34</v>
      </c>
      <c r="I133" s="133"/>
      <c r="J133" s="133"/>
      <c r="K133" s="133"/>
      <c r="M133" s="14" t="s">
        <v>95</v>
      </c>
      <c r="O133" s="86" t="str">
        <f>E133</f>
        <v xml:space="preserve">  </v>
      </c>
      <c r="P133" s="92"/>
    </row>
    <row r="134" spans="2:16" ht="15.75" hidden="1" x14ac:dyDescent="0.25">
      <c r="B134" s="75"/>
      <c r="C134" s="82"/>
      <c r="D134" s="76" t="s">
        <v>31</v>
      </c>
      <c r="E134" s="89"/>
      <c r="F134" s="89" t="str">
        <f>E133</f>
        <v xml:space="preserve">  </v>
      </c>
      <c r="G134" s="76"/>
      <c r="H134" s="134"/>
      <c r="I134" s="134"/>
      <c r="J134" s="134"/>
      <c r="K134" s="134"/>
      <c r="L134" s="76"/>
      <c r="M134" s="82"/>
      <c r="N134" s="76" t="s">
        <v>31</v>
      </c>
      <c r="O134" s="89"/>
      <c r="P134" s="90" t="str">
        <f>O133</f>
        <v xml:space="preserve">  </v>
      </c>
    </row>
    <row r="135" spans="2:16" ht="15.75" hidden="1" x14ac:dyDescent="0.25">
      <c r="B135" s="60" t="str">
        <f>IFERROR(IF(EOMONTH(B133,1)&gt;Questionnaire!$I$4,"  ",EOMONTH(B133,1)),"  ")</f>
        <v xml:space="preserve">  </v>
      </c>
      <c r="C135" s="61" t="s">
        <v>32</v>
      </c>
      <c r="D135" s="61"/>
      <c r="E135" s="84">
        <f>IFERROR(-VLOOKUP(B135,Calculations!$G$10:$N$448,8,FALSE),0)</f>
        <v>0</v>
      </c>
      <c r="F135" s="84"/>
      <c r="G135" s="61"/>
      <c r="H135" s="61" t="s">
        <v>92</v>
      </c>
      <c r="I135" s="61"/>
      <c r="J135" s="84">
        <f>K137</f>
        <v>0</v>
      </c>
      <c r="K135" s="84"/>
      <c r="L135" s="61"/>
      <c r="M135" s="61" t="s">
        <v>92</v>
      </c>
      <c r="N135" s="68"/>
      <c r="O135" s="84">
        <f>J135</f>
        <v>0</v>
      </c>
      <c r="P135" s="91"/>
    </row>
    <row r="136" spans="2:16" ht="15.75" hidden="1" x14ac:dyDescent="0.25">
      <c r="B136" s="74"/>
      <c r="C136" s="14" t="s">
        <v>33</v>
      </c>
      <c r="E136" s="86" t="str">
        <f>IFERROR(VLOOKUP(B135,Calculations!$G$10:$M$448,7,FALSE),0)</f>
        <v xml:space="preserve">  </v>
      </c>
      <c r="F136" s="86"/>
      <c r="H136" s="14" t="s">
        <v>35</v>
      </c>
      <c r="J136" s="86" t="str">
        <f>K138</f>
        <v xml:space="preserve">  </v>
      </c>
      <c r="K136" s="86"/>
      <c r="M136" s="14" t="s">
        <v>94</v>
      </c>
      <c r="N136" s="73"/>
      <c r="O136" s="86" t="str">
        <f>J136</f>
        <v xml:space="preserve">  </v>
      </c>
      <c r="P136" s="92"/>
    </row>
    <row r="137" spans="2:16" ht="15.75" hidden="1" x14ac:dyDescent="0.25">
      <c r="B137" s="74"/>
      <c r="C137" s="73"/>
      <c r="D137" s="14" t="s">
        <v>31</v>
      </c>
      <c r="E137" s="86"/>
      <c r="F137" s="86">
        <f>IFERROR(E135+E136,0)</f>
        <v>0</v>
      </c>
      <c r="H137" s="73"/>
      <c r="I137" s="14" t="s">
        <v>32</v>
      </c>
      <c r="J137" s="86"/>
      <c r="K137" s="86">
        <f>E135</f>
        <v>0</v>
      </c>
      <c r="M137" s="72"/>
      <c r="N137" s="14" t="s">
        <v>31</v>
      </c>
      <c r="O137" s="86"/>
      <c r="P137" s="92">
        <f>F137</f>
        <v>0</v>
      </c>
    </row>
    <row r="138" spans="2:16" ht="15.75" hidden="1" x14ac:dyDescent="0.25">
      <c r="B138" s="74"/>
      <c r="C138" s="73"/>
      <c r="E138" s="86"/>
      <c r="F138" s="86"/>
      <c r="H138" s="73"/>
      <c r="I138" s="14" t="s">
        <v>33</v>
      </c>
      <c r="J138" s="86"/>
      <c r="K138" s="86" t="str">
        <f>E136</f>
        <v xml:space="preserve">  </v>
      </c>
      <c r="M138" s="72"/>
      <c r="N138" s="73"/>
      <c r="O138" s="86"/>
      <c r="P138" s="92"/>
    </row>
    <row r="139" spans="2:16" ht="15.75" hidden="1" x14ac:dyDescent="0.25">
      <c r="B139" s="74"/>
      <c r="C139" s="73"/>
      <c r="E139" s="86"/>
      <c r="F139" s="86"/>
      <c r="H139" s="73"/>
      <c r="J139" s="86"/>
      <c r="K139" s="86"/>
      <c r="M139" s="72"/>
      <c r="N139" s="73"/>
      <c r="O139" s="86"/>
      <c r="P139" s="92"/>
    </row>
    <row r="140" spans="2:16" ht="15.75" hidden="1" x14ac:dyDescent="0.25">
      <c r="B140" s="70" t="str">
        <f>B135</f>
        <v xml:space="preserve">  </v>
      </c>
      <c r="C140" s="133" t="s">
        <v>34</v>
      </c>
      <c r="D140" s="133"/>
      <c r="E140" s="133"/>
      <c r="F140" s="133"/>
      <c r="H140" s="61" t="s">
        <v>99</v>
      </c>
      <c r="J140" s="86" t="str">
        <f>IFERROR(VLOOKUP(B140,Calculations!$Z$10:$AB$448,3,FALSE),0)</f>
        <v xml:space="preserve">  </v>
      </c>
      <c r="K140" s="86"/>
      <c r="M140" s="14" t="s">
        <v>93</v>
      </c>
      <c r="O140" s="86" t="str">
        <f>J140</f>
        <v xml:space="preserve">  </v>
      </c>
      <c r="P140" s="92"/>
    </row>
    <row r="141" spans="2:16" ht="15.75" hidden="1" x14ac:dyDescent="0.25">
      <c r="B141" s="74"/>
      <c r="C141" s="133"/>
      <c r="D141" s="133"/>
      <c r="E141" s="133"/>
      <c r="F141" s="133"/>
      <c r="H141" s="77"/>
      <c r="I141" s="14" t="s">
        <v>91</v>
      </c>
      <c r="J141" s="86"/>
      <c r="K141" s="86" t="str">
        <f>J140</f>
        <v xml:space="preserve">  </v>
      </c>
      <c r="M141" s="77"/>
      <c r="N141" s="14" t="s">
        <v>91</v>
      </c>
      <c r="O141" s="86"/>
      <c r="P141" s="92" t="str">
        <f>O140</f>
        <v xml:space="preserve">  </v>
      </c>
    </row>
    <row r="142" spans="2:16" ht="15.75" hidden="1" x14ac:dyDescent="0.25">
      <c r="B142" s="74"/>
      <c r="C142" s="133"/>
      <c r="D142" s="133"/>
      <c r="E142" s="133"/>
      <c r="F142" s="133"/>
      <c r="H142" s="77"/>
      <c r="J142" s="86"/>
      <c r="K142" s="86"/>
      <c r="M142" s="77"/>
      <c r="O142" s="86"/>
      <c r="P142" s="92"/>
    </row>
    <row r="143" spans="2:16" ht="15.75" hidden="1" x14ac:dyDescent="0.25">
      <c r="B143" s="74"/>
      <c r="C143" s="81"/>
      <c r="D143" s="81"/>
      <c r="E143" s="81"/>
      <c r="F143" s="81"/>
      <c r="H143" s="77"/>
      <c r="J143" s="86"/>
      <c r="K143" s="86"/>
      <c r="M143" s="77"/>
      <c r="O143" s="86"/>
      <c r="P143" s="92"/>
    </row>
    <row r="144" spans="2:16" ht="15.75" hidden="1" x14ac:dyDescent="0.25">
      <c r="B144" s="70" t="str">
        <f>B140</f>
        <v xml:space="preserve">  </v>
      </c>
      <c r="C144" s="61" t="s">
        <v>98</v>
      </c>
      <c r="E144" s="86" t="str">
        <f>IFERROR(VLOOKUP(B144,Calculations!$G$10:$W$448,17,FALSE),0)</f>
        <v xml:space="preserve">  </v>
      </c>
      <c r="F144" s="86"/>
      <c r="H144" s="133" t="s">
        <v>34</v>
      </c>
      <c r="I144" s="133"/>
      <c r="J144" s="133"/>
      <c r="K144" s="133"/>
      <c r="M144" s="14" t="s">
        <v>95</v>
      </c>
      <c r="O144" s="86" t="str">
        <f>E144</f>
        <v xml:space="preserve">  </v>
      </c>
      <c r="P144" s="92"/>
    </row>
    <row r="145" spans="2:16" ht="15.75" hidden="1" x14ac:dyDescent="0.25">
      <c r="B145" s="75"/>
      <c r="C145" s="82"/>
      <c r="D145" s="76" t="s">
        <v>31</v>
      </c>
      <c r="E145" s="89"/>
      <c r="F145" s="89" t="str">
        <f>E144</f>
        <v xml:space="preserve">  </v>
      </c>
      <c r="G145" s="76"/>
      <c r="H145" s="134"/>
      <c r="I145" s="134"/>
      <c r="J145" s="134"/>
      <c r="K145" s="134"/>
      <c r="L145" s="76"/>
      <c r="M145" s="82"/>
      <c r="N145" s="76" t="s">
        <v>31</v>
      </c>
      <c r="O145" s="89"/>
      <c r="P145" s="90" t="str">
        <f>O144</f>
        <v xml:space="preserve">  </v>
      </c>
    </row>
    <row r="146" spans="2:16" ht="15.75" hidden="1" x14ac:dyDescent="0.25">
      <c r="B146" s="60" t="str">
        <f>IFERROR(IF(EOMONTH(B144,1)&gt;Questionnaire!$I$4,"  ",EOMONTH(B144,1)),"  ")</f>
        <v xml:space="preserve">  </v>
      </c>
      <c r="C146" s="61" t="s">
        <v>32</v>
      </c>
      <c r="D146" s="61"/>
      <c r="E146" s="84">
        <f>IFERROR(-VLOOKUP(B146,Calculations!$G$10:$N$448,8,FALSE),0)</f>
        <v>0</v>
      </c>
      <c r="F146" s="84"/>
      <c r="G146" s="61"/>
      <c r="H146" s="61" t="s">
        <v>92</v>
      </c>
      <c r="I146" s="61"/>
      <c r="J146" s="84">
        <f>K148</f>
        <v>0</v>
      </c>
      <c r="K146" s="84"/>
      <c r="L146" s="61"/>
      <c r="M146" s="61" t="s">
        <v>92</v>
      </c>
      <c r="N146" s="68"/>
      <c r="O146" s="84">
        <f>J146</f>
        <v>0</v>
      </c>
      <c r="P146" s="91"/>
    </row>
    <row r="147" spans="2:16" ht="15.75" hidden="1" x14ac:dyDescent="0.25">
      <c r="B147" s="74"/>
      <c r="C147" s="14" t="s">
        <v>33</v>
      </c>
      <c r="E147" s="86" t="str">
        <f>IFERROR(VLOOKUP(B146,Calculations!$G$10:$M$448,7,FALSE),0)</f>
        <v xml:space="preserve">  </v>
      </c>
      <c r="F147" s="86"/>
      <c r="H147" s="14" t="s">
        <v>35</v>
      </c>
      <c r="J147" s="86" t="str">
        <f>K149</f>
        <v xml:space="preserve">  </v>
      </c>
      <c r="K147" s="86"/>
      <c r="M147" s="14" t="s">
        <v>94</v>
      </c>
      <c r="N147" s="73"/>
      <c r="O147" s="86" t="str">
        <f>J147</f>
        <v xml:space="preserve">  </v>
      </c>
      <c r="P147" s="92"/>
    </row>
    <row r="148" spans="2:16" ht="15.75" hidden="1" x14ac:dyDescent="0.25">
      <c r="B148" s="74"/>
      <c r="C148" s="73"/>
      <c r="D148" s="14" t="s">
        <v>31</v>
      </c>
      <c r="E148" s="86"/>
      <c r="F148" s="86">
        <f>IFERROR(E146+E147,0)</f>
        <v>0</v>
      </c>
      <c r="H148" s="73"/>
      <c r="I148" s="14" t="s">
        <v>32</v>
      </c>
      <c r="J148" s="86"/>
      <c r="K148" s="86">
        <f>E146</f>
        <v>0</v>
      </c>
      <c r="M148" s="72"/>
      <c r="N148" s="14" t="s">
        <v>31</v>
      </c>
      <c r="O148" s="86"/>
      <c r="P148" s="92">
        <f>F148</f>
        <v>0</v>
      </c>
    </row>
    <row r="149" spans="2:16" ht="15.75" hidden="1" x14ac:dyDescent="0.25">
      <c r="B149" s="74"/>
      <c r="C149" s="73"/>
      <c r="E149" s="86"/>
      <c r="F149" s="86"/>
      <c r="H149" s="73"/>
      <c r="I149" s="14" t="s">
        <v>33</v>
      </c>
      <c r="J149" s="86"/>
      <c r="K149" s="86" t="str">
        <f>E147</f>
        <v xml:space="preserve">  </v>
      </c>
      <c r="M149" s="72"/>
      <c r="N149" s="73"/>
      <c r="O149" s="86"/>
      <c r="P149" s="92"/>
    </row>
    <row r="150" spans="2:16" ht="15.75" hidden="1" x14ac:dyDescent="0.25">
      <c r="B150" s="74"/>
      <c r="C150" s="73"/>
      <c r="E150" s="86"/>
      <c r="F150" s="86"/>
      <c r="H150" s="73"/>
      <c r="J150" s="86"/>
      <c r="K150" s="86"/>
      <c r="M150" s="72"/>
      <c r="N150" s="73"/>
      <c r="O150" s="86"/>
      <c r="P150" s="92"/>
    </row>
    <row r="151" spans="2:16" ht="15.75" hidden="1" x14ac:dyDescent="0.25">
      <c r="B151" s="70" t="str">
        <f>B146</f>
        <v xml:space="preserve">  </v>
      </c>
      <c r="C151" s="133" t="s">
        <v>34</v>
      </c>
      <c r="D151" s="133"/>
      <c r="E151" s="133"/>
      <c r="F151" s="133"/>
      <c r="H151" s="61" t="s">
        <v>99</v>
      </c>
      <c r="J151" s="86" t="str">
        <f>IFERROR(VLOOKUP(B151,Calculations!$Z$10:$AB$448,3,FALSE),0)</f>
        <v xml:space="preserve">  </v>
      </c>
      <c r="K151" s="86"/>
      <c r="M151" s="14" t="s">
        <v>93</v>
      </c>
      <c r="O151" s="86" t="str">
        <f>J151</f>
        <v xml:space="preserve">  </v>
      </c>
      <c r="P151" s="92"/>
    </row>
    <row r="152" spans="2:16" ht="15.75" hidden="1" x14ac:dyDescent="0.25">
      <c r="B152" s="74"/>
      <c r="C152" s="133"/>
      <c r="D152" s="133"/>
      <c r="E152" s="133"/>
      <c r="F152" s="133"/>
      <c r="H152" s="77"/>
      <c r="I152" s="14" t="s">
        <v>91</v>
      </c>
      <c r="J152" s="86"/>
      <c r="K152" s="86" t="str">
        <f>J151</f>
        <v xml:space="preserve">  </v>
      </c>
      <c r="M152" s="77"/>
      <c r="N152" s="14" t="s">
        <v>91</v>
      </c>
      <c r="O152" s="86"/>
      <c r="P152" s="92" t="str">
        <f>O151</f>
        <v xml:space="preserve">  </v>
      </c>
    </row>
    <row r="153" spans="2:16" ht="15.75" hidden="1" x14ac:dyDescent="0.25">
      <c r="B153" s="74"/>
      <c r="C153" s="133"/>
      <c r="D153" s="133"/>
      <c r="E153" s="133"/>
      <c r="F153" s="133"/>
      <c r="H153" s="77"/>
      <c r="J153" s="86"/>
      <c r="K153" s="86"/>
      <c r="M153" s="77"/>
      <c r="O153" s="86"/>
      <c r="P153" s="92"/>
    </row>
    <row r="154" spans="2:16" ht="15.75" hidden="1" x14ac:dyDescent="0.25">
      <c r="B154" s="74"/>
      <c r="C154" s="81"/>
      <c r="D154" s="81"/>
      <c r="E154" s="81"/>
      <c r="F154" s="81"/>
      <c r="H154" s="77"/>
      <c r="J154" s="86"/>
      <c r="K154" s="86"/>
      <c r="M154" s="77"/>
      <c r="O154" s="86"/>
      <c r="P154" s="92"/>
    </row>
    <row r="155" spans="2:16" ht="15.75" hidden="1" x14ac:dyDescent="0.25">
      <c r="B155" s="70" t="str">
        <f>B151</f>
        <v xml:space="preserve">  </v>
      </c>
      <c r="C155" s="61" t="s">
        <v>98</v>
      </c>
      <c r="E155" s="86" t="str">
        <f>IFERROR(VLOOKUP(B155,Calculations!$G$10:$W$448,17,FALSE),0)</f>
        <v xml:space="preserve">  </v>
      </c>
      <c r="F155" s="86"/>
      <c r="H155" s="133" t="s">
        <v>34</v>
      </c>
      <c r="I155" s="133"/>
      <c r="J155" s="133"/>
      <c r="K155" s="133"/>
      <c r="M155" s="14" t="s">
        <v>95</v>
      </c>
      <c r="O155" s="86" t="str">
        <f>E155</f>
        <v xml:space="preserve">  </v>
      </c>
      <c r="P155" s="92"/>
    </row>
    <row r="156" spans="2:16" ht="15.75" hidden="1" x14ac:dyDescent="0.25">
      <c r="B156" s="75"/>
      <c r="C156" s="82"/>
      <c r="D156" s="76" t="s">
        <v>31</v>
      </c>
      <c r="E156" s="89"/>
      <c r="F156" s="89" t="str">
        <f>E155</f>
        <v xml:space="preserve">  </v>
      </c>
      <c r="G156" s="76"/>
      <c r="H156" s="134"/>
      <c r="I156" s="134"/>
      <c r="J156" s="134"/>
      <c r="K156" s="134"/>
      <c r="L156" s="76"/>
      <c r="M156" s="82"/>
      <c r="N156" s="76" t="s">
        <v>31</v>
      </c>
      <c r="O156" s="89"/>
      <c r="P156" s="90" t="str">
        <f>O155</f>
        <v xml:space="preserve">  </v>
      </c>
    </row>
    <row r="157" spans="2:16" ht="15.75" hidden="1" x14ac:dyDescent="0.25">
      <c r="B157" s="60"/>
      <c r="C157" s="61"/>
      <c r="D157" s="61"/>
      <c r="E157" s="84"/>
      <c r="F157" s="84"/>
      <c r="G157" s="61"/>
      <c r="H157" s="61"/>
      <c r="I157" s="61"/>
      <c r="J157" s="84"/>
      <c r="K157" s="84"/>
      <c r="L157" s="61"/>
      <c r="M157" s="61"/>
      <c r="N157" s="68"/>
      <c r="O157" s="84"/>
      <c r="P157" s="91"/>
    </row>
    <row r="158" spans="2:16" ht="15.75" hidden="1" x14ac:dyDescent="0.25">
      <c r="B158" s="70">
        <f>Questionnaire!I4</f>
        <v>45838</v>
      </c>
      <c r="C158" s="133" t="s">
        <v>34</v>
      </c>
      <c r="D158" s="133"/>
      <c r="E158" s="133"/>
      <c r="F158" s="133"/>
      <c r="G158" s="18" t="s">
        <v>55</v>
      </c>
      <c r="H158" s="14" t="s">
        <v>35</v>
      </c>
      <c r="J158" s="86">
        <f>IFERROR(VLOOKUP(G158,Calculations!C10:O43,13,FALSE)*Calculations!$I$2*(Calculations!$I$4-VLOOKUP(G158,Calculations!C10:D72,2,FALSE))/365,0)</f>
        <v>0</v>
      </c>
      <c r="K158" s="86"/>
      <c r="M158" s="14" t="s">
        <v>94</v>
      </c>
      <c r="O158" s="86">
        <f>J158</f>
        <v>0</v>
      </c>
      <c r="P158" s="92"/>
    </row>
    <row r="159" spans="2:16" ht="15.75" hidden="1" x14ac:dyDescent="0.25">
      <c r="B159" s="74"/>
      <c r="C159" s="133"/>
      <c r="D159" s="133"/>
      <c r="E159" s="133"/>
      <c r="F159" s="133"/>
      <c r="H159" s="73"/>
      <c r="I159" s="14" t="s">
        <v>44</v>
      </c>
      <c r="J159" s="86"/>
      <c r="K159" s="86">
        <f>J158</f>
        <v>0</v>
      </c>
      <c r="M159" s="73"/>
      <c r="N159" s="14" t="s">
        <v>60</v>
      </c>
      <c r="O159" s="86"/>
      <c r="P159" s="92">
        <f>O158</f>
        <v>0</v>
      </c>
    </row>
    <row r="160" spans="2:16" ht="15.75" hidden="1" x14ac:dyDescent="0.25">
      <c r="B160" s="74"/>
      <c r="C160" s="133"/>
      <c r="D160" s="133"/>
      <c r="E160" s="133"/>
      <c r="F160" s="133"/>
      <c r="H160" s="73"/>
      <c r="J160" s="86"/>
      <c r="K160" s="86"/>
      <c r="M160" s="72"/>
      <c r="N160" s="73"/>
      <c r="O160" s="86"/>
      <c r="P160" s="92"/>
    </row>
    <row r="161" spans="2:16" ht="15.75" hidden="1" x14ac:dyDescent="0.25">
      <c r="B161" s="70"/>
      <c r="C161" s="73"/>
      <c r="E161" s="95"/>
      <c r="F161" s="95"/>
      <c r="H161" s="77" t="s">
        <v>45</v>
      </c>
      <c r="J161" s="86"/>
      <c r="K161" s="86"/>
      <c r="M161" s="77" t="s">
        <v>45</v>
      </c>
      <c r="N161" s="73"/>
      <c r="O161" s="86"/>
      <c r="P161" s="92"/>
    </row>
    <row r="162" spans="2:16" ht="15.75" hidden="1" x14ac:dyDescent="0.25">
      <c r="B162" s="75"/>
      <c r="C162" s="79"/>
      <c r="D162" s="79"/>
      <c r="E162" s="79"/>
      <c r="F162" s="79"/>
      <c r="G162" s="76"/>
      <c r="H162" s="76"/>
      <c r="I162" s="76"/>
      <c r="J162" s="89"/>
      <c r="K162" s="89"/>
      <c r="L162" s="76"/>
      <c r="M162" s="76"/>
      <c r="N162" s="76"/>
      <c r="O162" s="89"/>
      <c r="P162" s="90"/>
    </row>
    <row r="163" spans="2:16" ht="15.75" hidden="1" x14ac:dyDescent="0.25">
      <c r="B163" s="74"/>
      <c r="C163" s="73"/>
      <c r="D163" s="73"/>
      <c r="E163" s="73"/>
      <c r="F163" s="73"/>
      <c r="J163" s="86"/>
      <c r="K163" s="86"/>
      <c r="O163" s="86"/>
      <c r="P163" s="92"/>
    </row>
    <row r="164" spans="2:16" ht="15.75" hidden="1" x14ac:dyDescent="0.25">
      <c r="B164" s="60" t="str">
        <f>IFERROR(IF(EOMONTH(B155,1)&gt;Questionnaire!$I$9,"  ",EOMONTH(B155,1)),"  ")</f>
        <v xml:space="preserve">  </v>
      </c>
      <c r="C164" s="61" t="s">
        <v>32</v>
      </c>
      <c r="D164" s="61"/>
      <c r="E164" s="84">
        <f>IFERROR(-VLOOKUP(B164,Calculations!$G$10:$N$448,8,FALSE),0)</f>
        <v>0</v>
      </c>
      <c r="F164" s="84"/>
      <c r="G164" s="61"/>
      <c r="H164" s="61" t="s">
        <v>102</v>
      </c>
      <c r="I164" s="61"/>
      <c r="J164" s="84">
        <f>K166</f>
        <v>0</v>
      </c>
      <c r="K164" s="84"/>
      <c r="L164" s="61"/>
      <c r="M164" s="61" t="s">
        <v>102</v>
      </c>
      <c r="N164" s="68"/>
      <c r="O164" s="84">
        <f>J164</f>
        <v>0</v>
      </c>
      <c r="P164" s="91"/>
    </row>
    <row r="165" spans="2:16" ht="15.75" hidden="1" x14ac:dyDescent="0.25">
      <c r="B165" s="74"/>
      <c r="C165" s="14" t="s">
        <v>33</v>
      </c>
      <c r="E165" s="86" t="str">
        <f>IFERROR(VLOOKUP(B164,Calculations!$G$10:$M$448,7,FALSE),0)</f>
        <v xml:space="preserve">  </v>
      </c>
      <c r="F165" s="86"/>
      <c r="H165" s="14" t="s">
        <v>35</v>
      </c>
      <c r="J165" s="86" t="str">
        <f>K167</f>
        <v xml:space="preserve">  </v>
      </c>
      <c r="K165" s="86"/>
      <c r="M165" s="14" t="s">
        <v>94</v>
      </c>
      <c r="N165" s="73"/>
      <c r="O165" s="86" t="str">
        <f>J165</f>
        <v xml:space="preserve">  </v>
      </c>
      <c r="P165" s="92"/>
    </row>
    <row r="166" spans="2:16" ht="15.75" hidden="1" x14ac:dyDescent="0.25">
      <c r="B166" s="74"/>
      <c r="C166" s="73"/>
      <c r="D166" s="14" t="s">
        <v>31</v>
      </c>
      <c r="E166" s="86"/>
      <c r="F166" s="86">
        <f>IFERROR(E164+E165,0)</f>
        <v>0</v>
      </c>
      <c r="H166" s="73"/>
      <c r="I166" s="14" t="s">
        <v>32</v>
      </c>
      <c r="J166" s="86"/>
      <c r="K166" s="86">
        <f>E164</f>
        <v>0</v>
      </c>
      <c r="M166" s="72"/>
      <c r="N166" s="14" t="s">
        <v>31</v>
      </c>
      <c r="O166" s="86"/>
      <c r="P166" s="92">
        <f>F166</f>
        <v>0</v>
      </c>
    </row>
    <row r="167" spans="2:16" ht="15.75" hidden="1" x14ac:dyDescent="0.25">
      <c r="B167" s="74"/>
      <c r="C167" s="73"/>
      <c r="E167" s="86"/>
      <c r="F167" s="86"/>
      <c r="H167" s="73"/>
      <c r="I167" s="14" t="s">
        <v>33</v>
      </c>
      <c r="J167" s="86"/>
      <c r="K167" s="86" t="str">
        <f>E165</f>
        <v xml:space="preserve">  </v>
      </c>
      <c r="M167" s="72"/>
      <c r="N167" s="73"/>
      <c r="O167" s="86"/>
      <c r="P167" s="92"/>
    </row>
    <row r="168" spans="2:16" ht="15.75" hidden="1" x14ac:dyDescent="0.25">
      <c r="B168" s="74"/>
      <c r="C168" s="73"/>
      <c r="E168" s="86"/>
      <c r="F168" s="86"/>
      <c r="H168" s="73"/>
      <c r="J168" s="86"/>
      <c r="K168" s="86"/>
      <c r="M168" s="72"/>
      <c r="N168" s="73"/>
      <c r="O168" s="86"/>
      <c r="P168" s="92"/>
    </row>
    <row r="169" spans="2:16" ht="15.75" hidden="1" x14ac:dyDescent="0.25">
      <c r="B169" s="70" t="str">
        <f>B164</f>
        <v xml:space="preserve">  </v>
      </c>
      <c r="C169" s="133" t="s">
        <v>34</v>
      </c>
      <c r="D169" s="133"/>
      <c r="E169" s="133"/>
      <c r="F169" s="133"/>
      <c r="H169" s="14" t="s">
        <v>103</v>
      </c>
      <c r="J169" s="86" t="str">
        <f>IFERROR(VLOOKUP(B169,Calculations!$Z$10:$AB$448,3,FALSE),0)</f>
        <v xml:space="preserve">  </v>
      </c>
      <c r="K169" s="86"/>
      <c r="M169" s="14" t="s">
        <v>104</v>
      </c>
      <c r="O169" s="86" t="str">
        <f>J169</f>
        <v xml:space="preserve">  </v>
      </c>
      <c r="P169" s="92"/>
    </row>
    <row r="170" spans="2:16" ht="15.75" hidden="1" x14ac:dyDescent="0.25">
      <c r="B170" s="74"/>
      <c r="C170" s="133"/>
      <c r="D170" s="133"/>
      <c r="E170" s="133"/>
      <c r="F170" s="133"/>
      <c r="H170" s="77"/>
      <c r="I170" s="14" t="s">
        <v>91</v>
      </c>
      <c r="J170" s="86"/>
      <c r="K170" s="86" t="str">
        <f>J169</f>
        <v xml:space="preserve">  </v>
      </c>
      <c r="M170" s="77"/>
      <c r="N170" s="14" t="s">
        <v>91</v>
      </c>
      <c r="O170" s="86"/>
      <c r="P170" s="92" t="str">
        <f>O169</f>
        <v xml:space="preserve">  </v>
      </c>
    </row>
    <row r="171" spans="2:16" ht="15.75" hidden="1" x14ac:dyDescent="0.25">
      <c r="B171" s="74"/>
      <c r="C171" s="133"/>
      <c r="D171" s="133"/>
      <c r="E171" s="133"/>
      <c r="F171" s="133"/>
      <c r="H171" s="77"/>
      <c r="J171" s="86"/>
      <c r="K171" s="86"/>
      <c r="M171" s="77"/>
      <c r="O171" s="86"/>
      <c r="P171" s="92"/>
    </row>
    <row r="172" spans="2:16" ht="15.75" hidden="1" x14ac:dyDescent="0.25">
      <c r="B172" s="74"/>
      <c r="C172" s="81"/>
      <c r="D172" s="81"/>
      <c r="E172" s="81"/>
      <c r="F172" s="81"/>
      <c r="H172" s="77"/>
      <c r="J172" s="86"/>
      <c r="K172" s="86"/>
      <c r="M172" s="77"/>
      <c r="O172" s="86"/>
      <c r="P172" s="92"/>
    </row>
    <row r="173" spans="2:16" ht="15.75" hidden="1" x14ac:dyDescent="0.25">
      <c r="B173" s="70" t="str">
        <f>B169</f>
        <v xml:space="preserve">  </v>
      </c>
      <c r="C173" s="14" t="s">
        <v>106</v>
      </c>
      <c r="E173" s="86" t="str">
        <f>IFERROR(VLOOKUP(B173,Calculations!$G$10:$W$448,17,FALSE),0)</f>
        <v xml:space="preserve">  </v>
      </c>
      <c r="F173" s="86"/>
      <c r="H173" s="133" t="s">
        <v>34</v>
      </c>
      <c r="I173" s="133"/>
      <c r="J173" s="133"/>
      <c r="K173" s="133"/>
      <c r="M173" s="14" t="s">
        <v>105</v>
      </c>
      <c r="O173" s="86" t="str">
        <f>E173</f>
        <v xml:space="preserve">  </v>
      </c>
      <c r="P173" s="92"/>
    </row>
    <row r="174" spans="2:16" ht="15.75" hidden="1" x14ac:dyDescent="0.25">
      <c r="B174" s="75"/>
      <c r="C174" s="82"/>
      <c r="D174" s="76" t="s">
        <v>31</v>
      </c>
      <c r="E174" s="89"/>
      <c r="F174" s="89" t="str">
        <f>E173</f>
        <v xml:space="preserve">  </v>
      </c>
      <c r="G174" s="76"/>
      <c r="H174" s="134"/>
      <c r="I174" s="134"/>
      <c r="J174" s="134"/>
      <c r="K174" s="134"/>
      <c r="L174" s="76"/>
      <c r="M174" s="82"/>
      <c r="N174" s="76" t="s">
        <v>31</v>
      </c>
      <c r="O174" s="89"/>
      <c r="P174" s="90" t="str">
        <f>O173</f>
        <v xml:space="preserve">  </v>
      </c>
    </row>
    <row r="175" spans="2:16" ht="15.75" hidden="1" x14ac:dyDescent="0.25">
      <c r="B175" s="60" t="str">
        <f>IFERROR(IF(EOMONTH(B173,1)&gt;Questionnaire!$I$9,"  ",EOMONTH(B173,1)),"  ")</f>
        <v xml:space="preserve">  </v>
      </c>
      <c r="C175" s="61" t="s">
        <v>32</v>
      </c>
      <c r="D175" s="61"/>
      <c r="E175" s="84">
        <f>IFERROR(-VLOOKUP(B175,Calculations!$G$10:$N$448,8,FALSE),0)</f>
        <v>0</v>
      </c>
      <c r="F175" s="84"/>
      <c r="G175" s="61"/>
      <c r="H175" s="61" t="s">
        <v>102</v>
      </c>
      <c r="I175" s="61"/>
      <c r="J175" s="84">
        <f>K177</f>
        <v>0</v>
      </c>
      <c r="K175" s="84"/>
      <c r="L175" s="61"/>
      <c r="M175" s="61" t="s">
        <v>102</v>
      </c>
      <c r="N175" s="68"/>
      <c r="O175" s="84">
        <f>J175</f>
        <v>0</v>
      </c>
      <c r="P175" s="91"/>
    </row>
    <row r="176" spans="2:16" ht="15.75" hidden="1" x14ac:dyDescent="0.25">
      <c r="B176" s="74"/>
      <c r="C176" s="14" t="s">
        <v>33</v>
      </c>
      <c r="E176" s="86" t="str">
        <f>IFERROR(VLOOKUP(B175,Calculations!$G$10:$M$448,7,FALSE),0)</f>
        <v xml:space="preserve">  </v>
      </c>
      <c r="F176" s="86"/>
      <c r="H176" s="14" t="s">
        <v>35</v>
      </c>
      <c r="J176" s="86" t="str">
        <f>K178</f>
        <v xml:space="preserve">  </v>
      </c>
      <c r="K176" s="86"/>
      <c r="M176" s="14" t="s">
        <v>94</v>
      </c>
      <c r="N176" s="73"/>
      <c r="O176" s="86" t="str">
        <f>J176</f>
        <v xml:space="preserve">  </v>
      </c>
      <c r="P176" s="92"/>
    </row>
    <row r="177" spans="2:16" ht="15.75" hidden="1" x14ac:dyDescent="0.25">
      <c r="B177" s="74"/>
      <c r="C177" s="73"/>
      <c r="D177" s="14" t="s">
        <v>31</v>
      </c>
      <c r="E177" s="86"/>
      <c r="F177" s="86">
        <f>IFERROR(E175+E176,0)</f>
        <v>0</v>
      </c>
      <c r="H177" s="73"/>
      <c r="I177" s="14" t="s">
        <v>32</v>
      </c>
      <c r="J177" s="86"/>
      <c r="K177" s="86">
        <f>E175</f>
        <v>0</v>
      </c>
      <c r="M177" s="72"/>
      <c r="N177" s="14" t="s">
        <v>31</v>
      </c>
      <c r="O177" s="86"/>
      <c r="P177" s="92">
        <f>F177</f>
        <v>0</v>
      </c>
    </row>
    <row r="178" spans="2:16" ht="15.75" hidden="1" x14ac:dyDescent="0.25">
      <c r="B178" s="74"/>
      <c r="C178" s="73"/>
      <c r="E178" s="86"/>
      <c r="F178" s="86"/>
      <c r="H178" s="73"/>
      <c r="I178" s="14" t="s">
        <v>33</v>
      </c>
      <c r="J178" s="86"/>
      <c r="K178" s="86" t="str">
        <f>E176</f>
        <v xml:space="preserve">  </v>
      </c>
      <c r="M178" s="72"/>
      <c r="N178" s="73"/>
      <c r="O178" s="86"/>
      <c r="P178" s="92"/>
    </row>
    <row r="179" spans="2:16" ht="15.75" hidden="1" x14ac:dyDescent="0.25">
      <c r="B179" s="74"/>
      <c r="C179" s="73"/>
      <c r="E179" s="86"/>
      <c r="F179" s="86"/>
      <c r="H179" s="73"/>
      <c r="J179" s="86"/>
      <c r="K179" s="86"/>
      <c r="M179" s="72"/>
      <c r="N179" s="73"/>
      <c r="O179" s="86"/>
      <c r="P179" s="92"/>
    </row>
    <row r="180" spans="2:16" ht="15.75" hidden="1" x14ac:dyDescent="0.25">
      <c r="B180" s="70" t="str">
        <f>B175</f>
        <v xml:space="preserve">  </v>
      </c>
      <c r="C180" s="133" t="s">
        <v>34</v>
      </c>
      <c r="D180" s="133"/>
      <c r="E180" s="133"/>
      <c r="F180" s="133"/>
      <c r="H180" s="14" t="s">
        <v>103</v>
      </c>
      <c r="J180" s="86" t="str">
        <f>IFERROR(VLOOKUP(B180,Calculations!$Z$10:$AB$448,3,FALSE),0)</f>
        <v xml:space="preserve">  </v>
      </c>
      <c r="K180" s="86"/>
      <c r="M180" s="14" t="s">
        <v>104</v>
      </c>
      <c r="O180" s="86" t="str">
        <f>J180</f>
        <v xml:space="preserve">  </v>
      </c>
      <c r="P180" s="92"/>
    </row>
    <row r="181" spans="2:16" ht="15.75" hidden="1" x14ac:dyDescent="0.25">
      <c r="B181" s="74"/>
      <c r="C181" s="133"/>
      <c r="D181" s="133"/>
      <c r="E181" s="133"/>
      <c r="F181" s="133"/>
      <c r="H181" s="77"/>
      <c r="I181" s="14" t="s">
        <v>91</v>
      </c>
      <c r="J181" s="86"/>
      <c r="K181" s="86" t="str">
        <f>J180</f>
        <v xml:space="preserve">  </v>
      </c>
      <c r="M181" s="77"/>
      <c r="N181" s="14" t="s">
        <v>91</v>
      </c>
      <c r="O181" s="86"/>
      <c r="P181" s="92" t="str">
        <f>O180</f>
        <v xml:space="preserve">  </v>
      </c>
    </row>
    <row r="182" spans="2:16" ht="15.75" hidden="1" x14ac:dyDescent="0.25">
      <c r="B182" s="74"/>
      <c r="C182" s="133"/>
      <c r="D182" s="133"/>
      <c r="E182" s="133"/>
      <c r="F182" s="133"/>
      <c r="H182" s="77"/>
      <c r="J182" s="86"/>
      <c r="K182" s="86"/>
      <c r="M182" s="77"/>
      <c r="O182" s="86"/>
      <c r="P182" s="92"/>
    </row>
    <row r="183" spans="2:16" ht="15.75" hidden="1" x14ac:dyDescent="0.25">
      <c r="B183" s="74"/>
      <c r="C183" s="81"/>
      <c r="D183" s="81"/>
      <c r="E183" s="81"/>
      <c r="F183" s="81"/>
      <c r="H183" s="77"/>
      <c r="J183" s="86"/>
      <c r="K183" s="86"/>
      <c r="M183" s="77"/>
      <c r="O183" s="86"/>
      <c r="P183" s="92"/>
    </row>
    <row r="184" spans="2:16" ht="15.75" hidden="1" x14ac:dyDescent="0.25">
      <c r="B184" s="70" t="str">
        <f>B180</f>
        <v xml:space="preserve">  </v>
      </c>
      <c r="C184" s="14" t="s">
        <v>106</v>
      </c>
      <c r="E184" s="86" t="str">
        <f>IFERROR(VLOOKUP(B184,Calculations!$G$10:$W$448,17,FALSE),0)</f>
        <v xml:space="preserve">  </v>
      </c>
      <c r="F184" s="86"/>
      <c r="H184" s="133" t="s">
        <v>34</v>
      </c>
      <c r="I184" s="133"/>
      <c r="J184" s="133"/>
      <c r="K184" s="133"/>
      <c r="M184" s="14" t="s">
        <v>105</v>
      </c>
      <c r="O184" s="86" t="str">
        <f>E184</f>
        <v xml:space="preserve">  </v>
      </c>
      <c r="P184" s="92"/>
    </row>
    <row r="185" spans="2:16" ht="15.75" hidden="1" x14ac:dyDescent="0.25">
      <c r="B185" s="75"/>
      <c r="C185" s="82"/>
      <c r="D185" s="76" t="s">
        <v>31</v>
      </c>
      <c r="E185" s="89"/>
      <c r="F185" s="89" t="str">
        <f>E184</f>
        <v xml:space="preserve">  </v>
      </c>
      <c r="G185" s="76"/>
      <c r="H185" s="134"/>
      <c r="I185" s="134"/>
      <c r="J185" s="134"/>
      <c r="K185" s="134"/>
      <c r="L185" s="76"/>
      <c r="M185" s="82"/>
      <c r="N185" s="76" t="s">
        <v>31</v>
      </c>
      <c r="O185" s="89"/>
      <c r="P185" s="90" t="str">
        <f>O184</f>
        <v xml:space="preserve">  </v>
      </c>
    </row>
    <row r="186" spans="2:16" ht="15.75" hidden="1" x14ac:dyDescent="0.25">
      <c r="B186" s="60" t="str">
        <f>IFERROR(IF(EOMONTH(B184,1)&gt;Questionnaire!$I$9,"  ",EOMONTH(B184,1)),"  ")</f>
        <v xml:space="preserve">  </v>
      </c>
      <c r="C186" s="61" t="s">
        <v>32</v>
      </c>
      <c r="D186" s="61"/>
      <c r="E186" s="84">
        <f>IFERROR(-VLOOKUP(B186,Calculations!$G$10:$N$448,8,FALSE),0)</f>
        <v>0</v>
      </c>
      <c r="F186" s="84"/>
      <c r="G186" s="61"/>
      <c r="H186" s="61" t="s">
        <v>102</v>
      </c>
      <c r="I186" s="61"/>
      <c r="J186" s="84">
        <f>K188</f>
        <v>0</v>
      </c>
      <c r="K186" s="84"/>
      <c r="L186" s="61"/>
      <c r="M186" s="61" t="s">
        <v>102</v>
      </c>
      <c r="N186" s="68"/>
      <c r="O186" s="84">
        <f>J186</f>
        <v>0</v>
      </c>
      <c r="P186" s="91"/>
    </row>
    <row r="187" spans="2:16" ht="15.75" hidden="1" x14ac:dyDescent="0.25">
      <c r="B187" s="74"/>
      <c r="C187" s="14" t="s">
        <v>33</v>
      </c>
      <c r="E187" s="86" t="str">
        <f>IFERROR(VLOOKUP(B186,Calculations!$G$10:$M$448,7,FALSE),0)</f>
        <v xml:space="preserve">  </v>
      </c>
      <c r="F187" s="86"/>
      <c r="H187" s="14" t="s">
        <v>35</v>
      </c>
      <c r="J187" s="86">
        <f>K189</f>
        <v>0</v>
      </c>
      <c r="K187" s="86"/>
      <c r="M187" s="14" t="s">
        <v>94</v>
      </c>
      <c r="N187" s="73"/>
      <c r="O187" s="86">
        <f>J196</f>
        <v>0</v>
      </c>
      <c r="P187" s="92"/>
    </row>
    <row r="188" spans="2:16" ht="15.75" hidden="1" x14ac:dyDescent="0.25">
      <c r="B188" s="74"/>
      <c r="C188" s="73"/>
      <c r="D188" s="14" t="s">
        <v>31</v>
      </c>
      <c r="E188" s="86"/>
      <c r="F188" s="86">
        <f>IFERROR(E186+E196,0)</f>
        <v>0</v>
      </c>
      <c r="H188" s="73"/>
      <c r="I188" s="14" t="s">
        <v>32</v>
      </c>
      <c r="J188" s="86"/>
      <c r="K188" s="86">
        <f>E186</f>
        <v>0</v>
      </c>
      <c r="M188" s="72"/>
      <c r="N188" s="14" t="s">
        <v>31</v>
      </c>
      <c r="O188" s="86"/>
      <c r="P188" s="92">
        <f>F188</f>
        <v>0</v>
      </c>
    </row>
    <row r="189" spans="2:16" ht="15.75" hidden="1" x14ac:dyDescent="0.25">
      <c r="B189" s="74"/>
      <c r="C189" s="73"/>
      <c r="E189" s="86"/>
      <c r="F189" s="86"/>
      <c r="H189" s="73"/>
      <c r="I189" s="14" t="s">
        <v>33</v>
      </c>
      <c r="J189" s="86"/>
      <c r="K189" s="86">
        <f>E196</f>
        <v>0</v>
      </c>
      <c r="M189" s="72"/>
      <c r="N189" s="73"/>
      <c r="O189" s="86"/>
      <c r="P189" s="92"/>
    </row>
    <row r="190" spans="2:16" ht="15.75" hidden="1" x14ac:dyDescent="0.25">
      <c r="B190" s="74"/>
      <c r="C190" s="73"/>
      <c r="E190" s="86"/>
      <c r="F190" s="86"/>
      <c r="H190" s="73"/>
      <c r="J190" s="86"/>
      <c r="K190" s="86"/>
      <c r="M190" s="72"/>
      <c r="N190" s="73"/>
      <c r="O190" s="86"/>
      <c r="P190" s="92"/>
    </row>
    <row r="191" spans="2:16" ht="15.75" hidden="1" x14ac:dyDescent="0.25">
      <c r="B191" s="70" t="str">
        <f>B186</f>
        <v xml:space="preserve">  </v>
      </c>
      <c r="C191" s="133" t="s">
        <v>34</v>
      </c>
      <c r="D191" s="133"/>
      <c r="E191" s="133"/>
      <c r="F191" s="133"/>
      <c r="H191" s="14" t="s">
        <v>103</v>
      </c>
      <c r="J191" s="86" t="str">
        <f>IFERROR(VLOOKUP(B191,Calculations!$Z$10:$AB$448,3,FALSE),0)</f>
        <v xml:space="preserve">  </v>
      </c>
      <c r="K191" s="86"/>
      <c r="M191" s="14" t="s">
        <v>104</v>
      </c>
      <c r="O191" s="86" t="str">
        <f>J191</f>
        <v xml:space="preserve">  </v>
      </c>
      <c r="P191" s="92"/>
    </row>
    <row r="192" spans="2:16" ht="15.75" hidden="1" x14ac:dyDescent="0.25">
      <c r="B192" s="74"/>
      <c r="C192" s="133"/>
      <c r="D192" s="133"/>
      <c r="E192" s="133"/>
      <c r="F192" s="133"/>
      <c r="H192" s="77"/>
      <c r="I192" s="14" t="s">
        <v>91</v>
      </c>
      <c r="J192" s="86"/>
      <c r="K192" s="86" t="str">
        <f>J191</f>
        <v xml:space="preserve">  </v>
      </c>
      <c r="M192" s="77"/>
      <c r="N192" s="14" t="s">
        <v>91</v>
      </c>
      <c r="O192" s="86"/>
      <c r="P192" s="92" t="str">
        <f>O191</f>
        <v xml:space="preserve">  </v>
      </c>
    </row>
    <row r="193" spans="2:16" ht="15.75" hidden="1" x14ac:dyDescent="0.25">
      <c r="B193" s="74"/>
      <c r="C193" s="133"/>
      <c r="D193" s="133"/>
      <c r="E193" s="133"/>
      <c r="F193" s="133"/>
      <c r="H193" s="77"/>
      <c r="J193" s="86"/>
      <c r="K193" s="86"/>
      <c r="M193" s="77"/>
      <c r="O193" s="86"/>
      <c r="P193" s="92"/>
    </row>
    <row r="194" spans="2:16" ht="15.75" hidden="1" x14ac:dyDescent="0.25">
      <c r="B194" s="74"/>
      <c r="C194" s="81"/>
      <c r="D194" s="81"/>
      <c r="E194" s="81"/>
      <c r="F194" s="81"/>
      <c r="H194" s="77"/>
      <c r="J194" s="86"/>
      <c r="K194" s="86"/>
      <c r="M194" s="77"/>
      <c r="O194" s="86"/>
      <c r="P194" s="92"/>
    </row>
    <row r="195" spans="2:16" ht="15.75" hidden="1" x14ac:dyDescent="0.25">
      <c r="B195" s="70" t="str">
        <f>B191</f>
        <v xml:space="preserve">  </v>
      </c>
      <c r="C195" s="14" t="s">
        <v>106</v>
      </c>
      <c r="E195" s="86" t="str">
        <f>IFERROR(VLOOKUP(B195,Calculations!$G$10:$W$448,17,FALSE),0)</f>
        <v xml:space="preserve">  </v>
      </c>
      <c r="F195" s="86"/>
      <c r="H195" s="133" t="s">
        <v>34</v>
      </c>
      <c r="I195" s="133"/>
      <c r="J195" s="133"/>
      <c r="K195" s="133"/>
      <c r="M195" s="14" t="s">
        <v>105</v>
      </c>
      <c r="O195" s="86" t="str">
        <f>E195</f>
        <v xml:space="preserve">  </v>
      </c>
      <c r="P195" s="92"/>
    </row>
    <row r="196" spans="2:16" ht="15.75" hidden="1" x14ac:dyDescent="0.25">
      <c r="B196" s="75"/>
      <c r="C196" s="82"/>
      <c r="D196" s="76" t="s">
        <v>31</v>
      </c>
      <c r="E196" s="89"/>
      <c r="F196" s="89" t="str">
        <f>E195</f>
        <v xml:space="preserve">  </v>
      </c>
      <c r="G196" s="76"/>
      <c r="H196" s="134"/>
      <c r="I196" s="134"/>
      <c r="J196" s="134"/>
      <c r="K196" s="134"/>
      <c r="L196" s="76"/>
      <c r="M196" s="82"/>
      <c r="N196" s="76" t="s">
        <v>31</v>
      </c>
      <c r="O196" s="89"/>
      <c r="P196" s="90" t="str">
        <f>O195</f>
        <v xml:space="preserve">  </v>
      </c>
    </row>
    <row r="197" spans="2:16" ht="15.75" hidden="1" x14ac:dyDescent="0.25">
      <c r="B197" s="60" t="str">
        <f>IFERROR(IF(EOMONTH(B195,1)&gt;Questionnaire!$I$9,"  ",EOMONTH(B195,1)),"  ")</f>
        <v xml:space="preserve">  </v>
      </c>
      <c r="C197" s="61" t="s">
        <v>32</v>
      </c>
      <c r="D197" s="61"/>
      <c r="E197" s="84">
        <f>IFERROR(-VLOOKUP(B197,Calculations!$G$10:$N$448,8,FALSE),0)</f>
        <v>0</v>
      </c>
      <c r="F197" s="84"/>
      <c r="G197" s="61"/>
      <c r="H197" s="61" t="s">
        <v>102</v>
      </c>
      <c r="I197" s="61"/>
      <c r="J197" s="84">
        <f>K199</f>
        <v>0</v>
      </c>
      <c r="K197" s="84"/>
      <c r="L197" s="61"/>
      <c r="M197" s="61" t="s">
        <v>102</v>
      </c>
      <c r="N197" s="68"/>
      <c r="O197" s="84">
        <f>J197</f>
        <v>0</v>
      </c>
      <c r="P197" s="91"/>
    </row>
    <row r="198" spans="2:16" ht="15.75" hidden="1" x14ac:dyDescent="0.25">
      <c r="B198" s="74"/>
      <c r="C198" s="14" t="s">
        <v>33</v>
      </c>
      <c r="E198" s="86" t="str">
        <f>IFERROR(VLOOKUP(B197,Calculations!$G$10:$M$448,7,FALSE),0)</f>
        <v xml:space="preserve">  </v>
      </c>
      <c r="F198" s="86"/>
      <c r="H198" s="14" t="s">
        <v>35</v>
      </c>
      <c r="J198" s="86" t="str">
        <f>K200</f>
        <v xml:space="preserve">  </v>
      </c>
      <c r="K198" s="86"/>
      <c r="M198" s="14" t="s">
        <v>94</v>
      </c>
      <c r="N198" s="73"/>
      <c r="O198" s="86" t="str">
        <f>J198</f>
        <v xml:space="preserve">  </v>
      </c>
      <c r="P198" s="92"/>
    </row>
    <row r="199" spans="2:16" ht="15.75" hidden="1" x14ac:dyDescent="0.25">
      <c r="B199" s="74"/>
      <c r="C199" s="73"/>
      <c r="D199" s="14" t="s">
        <v>31</v>
      </c>
      <c r="E199" s="86"/>
      <c r="F199" s="86">
        <f>IFERROR(E197+E198,0)</f>
        <v>0</v>
      </c>
      <c r="H199" s="73"/>
      <c r="I199" s="14" t="s">
        <v>32</v>
      </c>
      <c r="J199" s="86"/>
      <c r="K199" s="86">
        <f>E197</f>
        <v>0</v>
      </c>
      <c r="M199" s="72"/>
      <c r="N199" s="14" t="s">
        <v>31</v>
      </c>
      <c r="O199" s="86"/>
      <c r="P199" s="92">
        <f>F199</f>
        <v>0</v>
      </c>
    </row>
    <row r="200" spans="2:16" ht="15.75" hidden="1" x14ac:dyDescent="0.25">
      <c r="B200" s="74"/>
      <c r="C200" s="73"/>
      <c r="E200" s="86"/>
      <c r="F200" s="86"/>
      <c r="H200" s="73"/>
      <c r="I200" s="14" t="s">
        <v>33</v>
      </c>
      <c r="J200" s="86"/>
      <c r="K200" s="86" t="str">
        <f>E198</f>
        <v xml:space="preserve">  </v>
      </c>
      <c r="M200" s="72"/>
      <c r="N200" s="73"/>
      <c r="O200" s="86"/>
      <c r="P200" s="92"/>
    </row>
    <row r="201" spans="2:16" ht="15.75" hidden="1" x14ac:dyDescent="0.25">
      <c r="B201" s="74"/>
      <c r="C201" s="73"/>
      <c r="E201" s="86"/>
      <c r="F201" s="86"/>
      <c r="H201" s="73"/>
      <c r="J201" s="86"/>
      <c r="K201" s="86"/>
      <c r="M201" s="72"/>
      <c r="N201" s="73"/>
      <c r="O201" s="86"/>
      <c r="P201" s="92"/>
    </row>
    <row r="202" spans="2:16" ht="15.75" hidden="1" x14ac:dyDescent="0.25">
      <c r="B202" s="70" t="str">
        <f>B197</f>
        <v xml:space="preserve">  </v>
      </c>
      <c r="C202" s="133" t="s">
        <v>34</v>
      </c>
      <c r="D202" s="133"/>
      <c r="E202" s="133"/>
      <c r="F202" s="133"/>
      <c r="H202" s="14" t="s">
        <v>103</v>
      </c>
      <c r="J202" s="86" t="str">
        <f>IFERROR(VLOOKUP(B202,Calculations!$Z$10:$AB$448,3,FALSE),0)</f>
        <v xml:space="preserve">  </v>
      </c>
      <c r="K202" s="86"/>
      <c r="M202" s="14" t="s">
        <v>104</v>
      </c>
      <c r="O202" s="86" t="str">
        <f>J202</f>
        <v xml:space="preserve">  </v>
      </c>
      <c r="P202" s="92"/>
    </row>
    <row r="203" spans="2:16" ht="15.75" hidden="1" x14ac:dyDescent="0.25">
      <c r="B203" s="74"/>
      <c r="C203" s="133"/>
      <c r="D203" s="133"/>
      <c r="E203" s="133"/>
      <c r="F203" s="133"/>
      <c r="H203" s="77"/>
      <c r="I203" s="14" t="s">
        <v>91</v>
      </c>
      <c r="J203" s="86"/>
      <c r="K203" s="86" t="str">
        <f>J202</f>
        <v xml:space="preserve">  </v>
      </c>
      <c r="M203" s="77"/>
      <c r="N203" s="14" t="s">
        <v>91</v>
      </c>
      <c r="O203" s="86"/>
      <c r="P203" s="92" t="str">
        <f>O202</f>
        <v xml:space="preserve">  </v>
      </c>
    </row>
    <row r="204" spans="2:16" ht="15.75" hidden="1" x14ac:dyDescent="0.25">
      <c r="B204" s="74"/>
      <c r="C204" s="133"/>
      <c r="D204" s="133"/>
      <c r="E204" s="133"/>
      <c r="F204" s="133"/>
      <c r="H204" s="77"/>
      <c r="J204" s="86"/>
      <c r="K204" s="86"/>
      <c r="M204" s="77"/>
      <c r="O204" s="86"/>
      <c r="P204" s="92"/>
    </row>
    <row r="205" spans="2:16" ht="15.75" hidden="1" x14ac:dyDescent="0.25">
      <c r="B205" s="74"/>
      <c r="C205" s="81"/>
      <c r="D205" s="81"/>
      <c r="E205" s="81"/>
      <c r="F205" s="81"/>
      <c r="H205" s="77"/>
      <c r="J205" s="86"/>
      <c r="K205" s="86"/>
      <c r="M205" s="77"/>
      <c r="O205" s="86"/>
      <c r="P205" s="92"/>
    </row>
    <row r="206" spans="2:16" ht="15.75" hidden="1" x14ac:dyDescent="0.25">
      <c r="B206" s="70" t="str">
        <f>B202</f>
        <v xml:space="preserve">  </v>
      </c>
      <c r="C206" s="14" t="s">
        <v>106</v>
      </c>
      <c r="E206" s="86" t="str">
        <f>IFERROR(VLOOKUP(B206,Calculations!$G$10:$W$448,17,FALSE),0)</f>
        <v xml:space="preserve">  </v>
      </c>
      <c r="F206" s="86"/>
      <c r="H206" s="133" t="s">
        <v>34</v>
      </c>
      <c r="I206" s="133"/>
      <c r="J206" s="133"/>
      <c r="K206" s="133"/>
      <c r="M206" s="14" t="s">
        <v>105</v>
      </c>
      <c r="O206" s="86" t="str">
        <f>E206</f>
        <v xml:space="preserve">  </v>
      </c>
      <c r="P206" s="92"/>
    </row>
    <row r="207" spans="2:16" ht="15.75" hidden="1" x14ac:dyDescent="0.25">
      <c r="B207" s="75"/>
      <c r="C207" s="82"/>
      <c r="D207" s="76" t="s">
        <v>31</v>
      </c>
      <c r="E207" s="89"/>
      <c r="F207" s="89" t="str">
        <f>E206</f>
        <v xml:space="preserve">  </v>
      </c>
      <c r="G207" s="76"/>
      <c r="H207" s="134"/>
      <c r="I207" s="134"/>
      <c r="J207" s="134"/>
      <c r="K207" s="134"/>
      <c r="L207" s="76"/>
      <c r="M207" s="82"/>
      <c r="N207" s="76" t="s">
        <v>31</v>
      </c>
      <c r="O207" s="89"/>
      <c r="P207" s="90" t="str">
        <f>O206</f>
        <v xml:space="preserve">  </v>
      </c>
    </row>
    <row r="208" spans="2:16" ht="15.75" hidden="1" x14ac:dyDescent="0.25">
      <c r="B208" s="60" t="str">
        <f>IFERROR(IF(EOMONTH(B206,1)&gt;Questionnaire!$I$9,"  ",EOMONTH(B206,1)),"  ")</f>
        <v xml:space="preserve">  </v>
      </c>
      <c r="C208" s="61" t="s">
        <v>32</v>
      </c>
      <c r="D208" s="61"/>
      <c r="E208" s="84">
        <f>IFERROR(-VLOOKUP(B208,Calculations!$G$10:$N$448,8,FALSE),0)</f>
        <v>0</v>
      </c>
      <c r="F208" s="84"/>
      <c r="G208" s="61"/>
      <c r="H208" s="61" t="s">
        <v>102</v>
      </c>
      <c r="I208" s="61"/>
      <c r="J208" s="84">
        <f>K210</f>
        <v>0</v>
      </c>
      <c r="K208" s="84"/>
      <c r="L208" s="61"/>
      <c r="M208" s="61" t="s">
        <v>102</v>
      </c>
      <c r="N208" s="68"/>
      <c r="O208" s="84">
        <f>J208</f>
        <v>0</v>
      </c>
      <c r="P208" s="91"/>
    </row>
    <row r="209" spans="2:16" ht="15.75" hidden="1" x14ac:dyDescent="0.25">
      <c r="B209" s="74"/>
      <c r="C209" s="14" t="s">
        <v>33</v>
      </c>
      <c r="E209" s="86" t="str">
        <f>IFERROR(VLOOKUP(B208,Calculations!$G$10:$M$448,7,FALSE),0)</f>
        <v xml:space="preserve">  </v>
      </c>
      <c r="F209" s="86"/>
      <c r="H209" s="14" t="s">
        <v>35</v>
      </c>
      <c r="J209" s="86" t="str">
        <f>K211</f>
        <v xml:space="preserve">  </v>
      </c>
      <c r="K209" s="86"/>
      <c r="M209" s="14" t="s">
        <v>94</v>
      </c>
      <c r="N209" s="73"/>
      <c r="O209" s="86" t="str">
        <f>J209</f>
        <v xml:space="preserve">  </v>
      </c>
      <c r="P209" s="92"/>
    </row>
    <row r="210" spans="2:16" ht="15.75" hidden="1" x14ac:dyDescent="0.25">
      <c r="B210" s="74"/>
      <c r="C210" s="73"/>
      <c r="D210" s="14" t="s">
        <v>31</v>
      </c>
      <c r="E210" s="86"/>
      <c r="F210" s="86">
        <f>IFERROR(E208+E209,0)</f>
        <v>0</v>
      </c>
      <c r="H210" s="73"/>
      <c r="I210" s="14" t="s">
        <v>32</v>
      </c>
      <c r="J210" s="86"/>
      <c r="K210" s="86">
        <f>E208</f>
        <v>0</v>
      </c>
      <c r="M210" s="72"/>
      <c r="N210" s="14" t="s">
        <v>31</v>
      </c>
      <c r="O210" s="86"/>
      <c r="P210" s="92">
        <f>F210</f>
        <v>0</v>
      </c>
    </row>
    <row r="211" spans="2:16" ht="15.75" hidden="1" x14ac:dyDescent="0.25">
      <c r="B211" s="74"/>
      <c r="C211" s="73"/>
      <c r="E211" s="86"/>
      <c r="F211" s="86"/>
      <c r="H211" s="73"/>
      <c r="I211" s="14" t="s">
        <v>33</v>
      </c>
      <c r="J211" s="86"/>
      <c r="K211" s="86" t="str">
        <f>E209</f>
        <v xml:space="preserve">  </v>
      </c>
      <c r="M211" s="72"/>
      <c r="N211" s="73"/>
      <c r="O211" s="86"/>
      <c r="P211" s="92"/>
    </row>
    <row r="212" spans="2:16" ht="15.75" hidden="1" x14ac:dyDescent="0.25">
      <c r="B212" s="74"/>
      <c r="C212" s="73"/>
      <c r="E212" s="86"/>
      <c r="F212" s="86"/>
      <c r="H212" s="73"/>
      <c r="J212" s="86"/>
      <c r="K212" s="86"/>
      <c r="M212" s="72"/>
      <c r="N212" s="73"/>
      <c r="O212" s="86"/>
      <c r="P212" s="92"/>
    </row>
    <row r="213" spans="2:16" ht="15.75" hidden="1" x14ac:dyDescent="0.25">
      <c r="B213" s="70" t="str">
        <f>B208</f>
        <v xml:space="preserve">  </v>
      </c>
      <c r="C213" s="133" t="s">
        <v>34</v>
      </c>
      <c r="D213" s="133"/>
      <c r="E213" s="133"/>
      <c r="F213" s="133"/>
      <c r="H213" s="14" t="s">
        <v>103</v>
      </c>
      <c r="J213" s="86" t="str">
        <f>IFERROR(VLOOKUP(B213,Calculations!$Z$10:$AB$448,3,FALSE),0)</f>
        <v xml:space="preserve">  </v>
      </c>
      <c r="K213" s="86"/>
      <c r="M213" s="14" t="s">
        <v>104</v>
      </c>
      <c r="O213" s="86" t="str">
        <f>J213</f>
        <v xml:space="preserve">  </v>
      </c>
      <c r="P213" s="92"/>
    </row>
    <row r="214" spans="2:16" ht="15.75" hidden="1" x14ac:dyDescent="0.25">
      <c r="B214" s="74"/>
      <c r="C214" s="133"/>
      <c r="D214" s="133"/>
      <c r="E214" s="133"/>
      <c r="F214" s="133"/>
      <c r="H214" s="77"/>
      <c r="I214" s="14" t="s">
        <v>91</v>
      </c>
      <c r="J214" s="86"/>
      <c r="K214" s="86" t="str">
        <f>J213</f>
        <v xml:space="preserve">  </v>
      </c>
      <c r="M214" s="77"/>
      <c r="N214" s="14" t="s">
        <v>91</v>
      </c>
      <c r="O214" s="86"/>
      <c r="P214" s="92" t="str">
        <f>O213</f>
        <v xml:space="preserve">  </v>
      </c>
    </row>
    <row r="215" spans="2:16" ht="15.75" hidden="1" x14ac:dyDescent="0.25">
      <c r="B215" s="74"/>
      <c r="C215" s="133"/>
      <c r="D215" s="133"/>
      <c r="E215" s="133"/>
      <c r="F215" s="133"/>
      <c r="H215" s="77"/>
      <c r="J215" s="86"/>
      <c r="K215" s="86"/>
      <c r="M215" s="77"/>
      <c r="O215" s="86"/>
      <c r="P215" s="92"/>
    </row>
    <row r="216" spans="2:16" ht="15.75" hidden="1" x14ac:dyDescent="0.25">
      <c r="B216" s="74"/>
      <c r="C216" s="81"/>
      <c r="D216" s="81"/>
      <c r="E216" s="81"/>
      <c r="F216" s="81"/>
      <c r="H216" s="77"/>
      <c r="J216" s="86"/>
      <c r="K216" s="86"/>
      <c r="M216" s="77"/>
      <c r="O216" s="86"/>
      <c r="P216" s="92"/>
    </row>
    <row r="217" spans="2:16" ht="15.75" hidden="1" x14ac:dyDescent="0.25">
      <c r="B217" s="70" t="str">
        <f>B213</f>
        <v xml:space="preserve">  </v>
      </c>
      <c r="C217" s="14" t="s">
        <v>106</v>
      </c>
      <c r="E217" s="86" t="str">
        <f>IFERROR(VLOOKUP(B217,Calculations!$G$10:$W$448,17,FALSE),0)</f>
        <v xml:space="preserve">  </v>
      </c>
      <c r="F217" s="86"/>
      <c r="H217" s="133" t="s">
        <v>34</v>
      </c>
      <c r="I217" s="133"/>
      <c r="J217" s="133"/>
      <c r="K217" s="133"/>
      <c r="M217" s="14" t="s">
        <v>105</v>
      </c>
      <c r="O217" s="86" t="str">
        <f>E217</f>
        <v xml:space="preserve">  </v>
      </c>
      <c r="P217" s="92"/>
    </row>
    <row r="218" spans="2:16" ht="15.75" hidden="1" x14ac:dyDescent="0.25">
      <c r="B218" s="75"/>
      <c r="C218" s="82"/>
      <c r="D218" s="76" t="s">
        <v>31</v>
      </c>
      <c r="E218" s="89"/>
      <c r="F218" s="89" t="str">
        <f>E217</f>
        <v xml:space="preserve">  </v>
      </c>
      <c r="G218" s="76"/>
      <c r="H218" s="134"/>
      <c r="I218" s="134"/>
      <c r="J218" s="134"/>
      <c r="K218" s="134"/>
      <c r="L218" s="76"/>
      <c r="M218" s="82"/>
      <c r="N218" s="76" t="s">
        <v>31</v>
      </c>
      <c r="O218" s="89"/>
      <c r="P218" s="90" t="str">
        <f>O217</f>
        <v xml:space="preserve">  </v>
      </c>
    </row>
    <row r="219" spans="2:16" ht="15.75" hidden="1" x14ac:dyDescent="0.25">
      <c r="B219" s="60" t="str">
        <f>IFERROR(IF(EOMONTH(B217,1)&gt;Questionnaire!$I$9,"  ",EOMONTH(B217,1)),"  ")</f>
        <v xml:space="preserve">  </v>
      </c>
      <c r="C219" s="61" t="s">
        <v>32</v>
      </c>
      <c r="D219" s="61"/>
      <c r="E219" s="84">
        <f>IFERROR(-VLOOKUP(B219,Calculations!$G$10:$N$448,8,FALSE),0)</f>
        <v>0</v>
      </c>
      <c r="F219" s="84"/>
      <c r="G219" s="61"/>
      <c r="H219" s="61" t="s">
        <v>102</v>
      </c>
      <c r="I219" s="61"/>
      <c r="J219" s="84">
        <f>K221</f>
        <v>0</v>
      </c>
      <c r="K219" s="84"/>
      <c r="L219" s="61"/>
      <c r="M219" s="61" t="s">
        <v>102</v>
      </c>
      <c r="N219" s="68"/>
      <c r="O219" s="84">
        <f>J219</f>
        <v>0</v>
      </c>
      <c r="P219" s="91"/>
    </row>
    <row r="220" spans="2:16" ht="15.75" hidden="1" x14ac:dyDescent="0.25">
      <c r="B220" s="74"/>
      <c r="C220" s="14" t="s">
        <v>33</v>
      </c>
      <c r="E220" s="86" t="str">
        <f>IFERROR(VLOOKUP(B219,Calculations!$G$10:$M$448,7,FALSE),0)</f>
        <v xml:space="preserve">  </v>
      </c>
      <c r="F220" s="86"/>
      <c r="H220" s="14" t="s">
        <v>35</v>
      </c>
      <c r="J220" s="86" t="str">
        <f>K222</f>
        <v xml:space="preserve">  </v>
      </c>
      <c r="K220" s="86"/>
      <c r="M220" s="14" t="s">
        <v>94</v>
      </c>
      <c r="N220" s="73"/>
      <c r="O220" s="86" t="str">
        <f>J220</f>
        <v xml:space="preserve">  </v>
      </c>
      <c r="P220" s="92"/>
    </row>
    <row r="221" spans="2:16" ht="15.75" hidden="1" x14ac:dyDescent="0.25">
      <c r="B221" s="74"/>
      <c r="C221" s="73"/>
      <c r="D221" s="14" t="s">
        <v>31</v>
      </c>
      <c r="E221" s="86"/>
      <c r="F221" s="86">
        <f>IFERROR(E219+E220,0)</f>
        <v>0</v>
      </c>
      <c r="H221" s="73"/>
      <c r="I221" s="14" t="s">
        <v>32</v>
      </c>
      <c r="J221" s="86"/>
      <c r="K221" s="86">
        <f>E219</f>
        <v>0</v>
      </c>
      <c r="M221" s="72"/>
      <c r="N221" s="14" t="s">
        <v>31</v>
      </c>
      <c r="O221" s="86"/>
      <c r="P221" s="92">
        <f>F221</f>
        <v>0</v>
      </c>
    </row>
    <row r="222" spans="2:16" ht="15.75" hidden="1" x14ac:dyDescent="0.25">
      <c r="B222" s="74"/>
      <c r="C222" s="73"/>
      <c r="E222" s="86"/>
      <c r="F222" s="86"/>
      <c r="H222" s="73"/>
      <c r="I222" s="14" t="s">
        <v>33</v>
      </c>
      <c r="J222" s="86"/>
      <c r="K222" s="86" t="str">
        <f>E220</f>
        <v xml:space="preserve">  </v>
      </c>
      <c r="M222" s="72"/>
      <c r="N222" s="73"/>
      <c r="O222" s="86"/>
      <c r="P222" s="92"/>
    </row>
    <row r="223" spans="2:16" ht="15.75" hidden="1" x14ac:dyDescent="0.25">
      <c r="B223" s="74"/>
      <c r="C223" s="73"/>
      <c r="E223" s="86"/>
      <c r="F223" s="86"/>
      <c r="H223" s="73"/>
      <c r="J223" s="86"/>
      <c r="K223" s="86"/>
      <c r="M223" s="72"/>
      <c r="N223" s="73"/>
      <c r="O223" s="86"/>
      <c r="P223" s="92"/>
    </row>
    <row r="224" spans="2:16" ht="15.75" hidden="1" x14ac:dyDescent="0.25">
      <c r="B224" s="70" t="str">
        <f>B219</f>
        <v xml:space="preserve">  </v>
      </c>
      <c r="C224" s="133" t="s">
        <v>34</v>
      </c>
      <c r="D224" s="133"/>
      <c r="E224" s="133"/>
      <c r="F224" s="133"/>
      <c r="H224" s="14" t="s">
        <v>103</v>
      </c>
      <c r="J224" s="86" t="str">
        <f>IFERROR(VLOOKUP(B224,Calculations!$Z$10:$AB$448,3,FALSE),0)</f>
        <v xml:space="preserve">  </v>
      </c>
      <c r="K224" s="86"/>
      <c r="M224" s="14" t="s">
        <v>104</v>
      </c>
      <c r="O224" s="86" t="str">
        <f>J224</f>
        <v xml:space="preserve">  </v>
      </c>
      <c r="P224" s="92"/>
    </row>
    <row r="225" spans="2:16" ht="15.75" hidden="1" x14ac:dyDescent="0.25">
      <c r="B225" s="74"/>
      <c r="C225" s="133"/>
      <c r="D225" s="133"/>
      <c r="E225" s="133"/>
      <c r="F225" s="133"/>
      <c r="H225" s="77"/>
      <c r="I225" s="14" t="s">
        <v>91</v>
      </c>
      <c r="J225" s="86"/>
      <c r="K225" s="86" t="str">
        <f>J224</f>
        <v xml:space="preserve">  </v>
      </c>
      <c r="M225" s="77"/>
      <c r="N225" s="14" t="s">
        <v>91</v>
      </c>
      <c r="O225" s="86"/>
      <c r="P225" s="92" t="str">
        <f>O224</f>
        <v xml:space="preserve">  </v>
      </c>
    </row>
    <row r="226" spans="2:16" ht="15.75" hidden="1" x14ac:dyDescent="0.25">
      <c r="B226" s="74"/>
      <c r="C226" s="133"/>
      <c r="D226" s="133"/>
      <c r="E226" s="133"/>
      <c r="F226" s="133"/>
      <c r="H226" s="77"/>
      <c r="J226" s="86"/>
      <c r="K226" s="86"/>
      <c r="M226" s="77"/>
      <c r="O226" s="86"/>
      <c r="P226" s="92"/>
    </row>
    <row r="227" spans="2:16" ht="15.75" hidden="1" x14ac:dyDescent="0.25">
      <c r="B227" s="74"/>
      <c r="C227" s="81"/>
      <c r="D227" s="81"/>
      <c r="E227" s="81"/>
      <c r="F227" s="81"/>
      <c r="H227" s="77"/>
      <c r="J227" s="86"/>
      <c r="K227" s="86"/>
      <c r="M227" s="77"/>
      <c r="O227" s="86"/>
      <c r="P227" s="92"/>
    </row>
    <row r="228" spans="2:16" ht="15.75" hidden="1" x14ac:dyDescent="0.25">
      <c r="B228" s="70" t="str">
        <f>B224</f>
        <v xml:space="preserve">  </v>
      </c>
      <c r="C228" s="14" t="s">
        <v>106</v>
      </c>
      <c r="E228" s="86" t="str">
        <f>IFERROR(VLOOKUP(B228,Calculations!$G$10:$W$448,17,FALSE),0)</f>
        <v xml:space="preserve">  </v>
      </c>
      <c r="F228" s="86"/>
      <c r="H228" s="133" t="s">
        <v>34</v>
      </c>
      <c r="I228" s="133"/>
      <c r="J228" s="133"/>
      <c r="K228" s="133"/>
      <c r="M228" s="14" t="s">
        <v>105</v>
      </c>
      <c r="O228" s="86" t="str">
        <f>E228</f>
        <v xml:space="preserve">  </v>
      </c>
      <c r="P228" s="92"/>
    </row>
    <row r="229" spans="2:16" ht="15.75" hidden="1" x14ac:dyDescent="0.25">
      <c r="B229" s="75"/>
      <c r="C229" s="82"/>
      <c r="D229" s="76" t="s">
        <v>31</v>
      </c>
      <c r="E229" s="89"/>
      <c r="F229" s="89" t="str">
        <f>E228</f>
        <v xml:space="preserve">  </v>
      </c>
      <c r="G229" s="76"/>
      <c r="H229" s="134"/>
      <c r="I229" s="134"/>
      <c r="J229" s="134"/>
      <c r="K229" s="134"/>
      <c r="L229" s="76"/>
      <c r="M229" s="82"/>
      <c r="N229" s="76" t="s">
        <v>31</v>
      </c>
      <c r="O229" s="89"/>
      <c r="P229" s="90" t="str">
        <f>O228</f>
        <v xml:space="preserve">  </v>
      </c>
    </row>
    <row r="230" spans="2:16" ht="15.75" hidden="1" x14ac:dyDescent="0.25">
      <c r="B230" s="60" t="str">
        <f>IFERROR(IF(EOMONTH(B228,1)&gt;Questionnaire!$I$9,"  ",EOMONTH(B228,1)),"  ")</f>
        <v xml:space="preserve">  </v>
      </c>
      <c r="C230" s="61" t="s">
        <v>32</v>
      </c>
      <c r="D230" s="61"/>
      <c r="E230" s="84">
        <f>IFERROR(-VLOOKUP(B230,Calculations!$G$10:$N$448,8,FALSE),0)</f>
        <v>0</v>
      </c>
      <c r="F230" s="84"/>
      <c r="G230" s="61"/>
      <c r="H230" s="61" t="s">
        <v>102</v>
      </c>
      <c r="I230" s="61"/>
      <c r="J230" s="84">
        <f>K232</f>
        <v>0</v>
      </c>
      <c r="K230" s="84"/>
      <c r="L230" s="61"/>
      <c r="M230" s="61" t="s">
        <v>102</v>
      </c>
      <c r="N230" s="68"/>
      <c r="O230" s="84">
        <f>J230</f>
        <v>0</v>
      </c>
      <c r="P230" s="91"/>
    </row>
    <row r="231" spans="2:16" ht="15.75" hidden="1" x14ac:dyDescent="0.25">
      <c r="B231" s="74"/>
      <c r="C231" s="14" t="s">
        <v>33</v>
      </c>
      <c r="E231" s="86" t="str">
        <f>IFERROR(VLOOKUP(B230,Calculations!$G$10:$M$448,7,FALSE),0)</f>
        <v xml:space="preserve">  </v>
      </c>
      <c r="F231" s="86"/>
      <c r="H231" s="14" t="s">
        <v>35</v>
      </c>
      <c r="J231" s="86" t="str">
        <f>K233</f>
        <v xml:space="preserve">  </v>
      </c>
      <c r="K231" s="86"/>
      <c r="M231" s="14" t="s">
        <v>94</v>
      </c>
      <c r="N231" s="73"/>
      <c r="O231" s="86" t="str">
        <f>J231</f>
        <v xml:space="preserve">  </v>
      </c>
      <c r="P231" s="92"/>
    </row>
    <row r="232" spans="2:16" ht="15.75" hidden="1" x14ac:dyDescent="0.25">
      <c r="B232" s="74"/>
      <c r="C232" s="73"/>
      <c r="D232" s="14" t="s">
        <v>31</v>
      </c>
      <c r="E232" s="86"/>
      <c r="F232" s="86">
        <f>IFERROR(E230+E231,0)</f>
        <v>0</v>
      </c>
      <c r="H232" s="73"/>
      <c r="I232" s="14" t="s">
        <v>32</v>
      </c>
      <c r="J232" s="86"/>
      <c r="K232" s="86">
        <f>E230</f>
        <v>0</v>
      </c>
      <c r="M232" s="72"/>
      <c r="N232" s="14" t="s">
        <v>31</v>
      </c>
      <c r="O232" s="86"/>
      <c r="P232" s="92">
        <f>F232</f>
        <v>0</v>
      </c>
    </row>
    <row r="233" spans="2:16" ht="15.75" hidden="1" x14ac:dyDescent="0.25">
      <c r="B233" s="74"/>
      <c r="C233" s="73"/>
      <c r="E233" s="86"/>
      <c r="F233" s="86"/>
      <c r="H233" s="73"/>
      <c r="I233" s="14" t="s">
        <v>33</v>
      </c>
      <c r="J233" s="86"/>
      <c r="K233" s="86" t="str">
        <f>E231</f>
        <v xml:space="preserve">  </v>
      </c>
      <c r="M233" s="72"/>
      <c r="N233" s="73"/>
      <c r="O233" s="86"/>
      <c r="P233" s="92"/>
    </row>
    <row r="234" spans="2:16" ht="15.75" hidden="1" x14ac:dyDescent="0.25">
      <c r="B234" s="74"/>
      <c r="C234" s="73"/>
      <c r="E234" s="86"/>
      <c r="F234" s="86"/>
      <c r="H234" s="73"/>
      <c r="J234" s="86"/>
      <c r="K234" s="86"/>
      <c r="M234" s="72"/>
      <c r="N234" s="73"/>
      <c r="O234" s="86"/>
      <c r="P234" s="92"/>
    </row>
    <row r="235" spans="2:16" ht="15.75" hidden="1" x14ac:dyDescent="0.25">
      <c r="B235" s="70" t="str">
        <f>B230</f>
        <v xml:space="preserve">  </v>
      </c>
      <c r="C235" s="133" t="s">
        <v>34</v>
      </c>
      <c r="D235" s="133"/>
      <c r="E235" s="133"/>
      <c r="F235" s="133"/>
      <c r="H235" s="14" t="s">
        <v>103</v>
      </c>
      <c r="J235" s="86" t="str">
        <f>IFERROR(VLOOKUP(B235,Calculations!$Z$10:$AB$448,3,FALSE),0)</f>
        <v xml:space="preserve">  </v>
      </c>
      <c r="K235" s="86"/>
      <c r="M235" s="14" t="s">
        <v>104</v>
      </c>
      <c r="O235" s="86" t="str">
        <f>J235</f>
        <v xml:space="preserve">  </v>
      </c>
      <c r="P235" s="92"/>
    </row>
    <row r="236" spans="2:16" ht="15.75" hidden="1" x14ac:dyDescent="0.25">
      <c r="B236" s="74"/>
      <c r="C236" s="133"/>
      <c r="D236" s="133"/>
      <c r="E236" s="133"/>
      <c r="F236" s="133"/>
      <c r="H236" s="77"/>
      <c r="I236" s="14" t="s">
        <v>91</v>
      </c>
      <c r="J236" s="86"/>
      <c r="K236" s="86" t="str">
        <f>J235</f>
        <v xml:space="preserve">  </v>
      </c>
      <c r="M236" s="77"/>
      <c r="N236" s="14" t="s">
        <v>91</v>
      </c>
      <c r="O236" s="86"/>
      <c r="P236" s="92" t="str">
        <f>O235</f>
        <v xml:space="preserve">  </v>
      </c>
    </row>
    <row r="237" spans="2:16" ht="15.75" hidden="1" x14ac:dyDescent="0.25">
      <c r="B237" s="74"/>
      <c r="C237" s="133"/>
      <c r="D237" s="133"/>
      <c r="E237" s="133"/>
      <c r="F237" s="133"/>
      <c r="H237" s="77"/>
      <c r="J237" s="86"/>
      <c r="K237" s="86"/>
      <c r="M237" s="77"/>
      <c r="O237" s="86"/>
      <c r="P237" s="92"/>
    </row>
    <row r="238" spans="2:16" ht="15.75" hidden="1" x14ac:dyDescent="0.25">
      <c r="B238" s="74"/>
      <c r="C238" s="81"/>
      <c r="D238" s="81"/>
      <c r="E238" s="81"/>
      <c r="F238" s="81"/>
      <c r="H238" s="77"/>
      <c r="J238" s="86"/>
      <c r="K238" s="86"/>
      <c r="M238" s="77"/>
      <c r="O238" s="86"/>
      <c r="P238" s="92"/>
    </row>
    <row r="239" spans="2:16" ht="15.75" hidden="1" x14ac:dyDescent="0.25">
      <c r="B239" s="70" t="str">
        <f>B235</f>
        <v xml:space="preserve">  </v>
      </c>
      <c r="C239" s="14" t="s">
        <v>106</v>
      </c>
      <c r="E239" s="86" t="str">
        <f>IFERROR(VLOOKUP(B239,Calculations!$G$10:$W$448,17,FALSE),0)</f>
        <v xml:space="preserve">  </v>
      </c>
      <c r="F239" s="86"/>
      <c r="H239" s="133" t="s">
        <v>34</v>
      </c>
      <c r="I239" s="133"/>
      <c r="J239" s="133"/>
      <c r="K239" s="133"/>
      <c r="M239" s="14" t="s">
        <v>105</v>
      </c>
      <c r="O239" s="86" t="str">
        <f>E239</f>
        <v xml:space="preserve">  </v>
      </c>
      <c r="P239" s="92"/>
    </row>
    <row r="240" spans="2:16" ht="15.75" hidden="1" x14ac:dyDescent="0.25">
      <c r="B240" s="75"/>
      <c r="C240" s="82"/>
      <c r="D240" s="76" t="s">
        <v>31</v>
      </c>
      <c r="E240" s="89"/>
      <c r="F240" s="89" t="str">
        <f>E239</f>
        <v xml:space="preserve">  </v>
      </c>
      <c r="G240" s="76"/>
      <c r="H240" s="134"/>
      <c r="I240" s="134"/>
      <c r="J240" s="134"/>
      <c r="K240" s="134"/>
      <c r="L240" s="76"/>
      <c r="M240" s="82"/>
      <c r="N240" s="76" t="s">
        <v>31</v>
      </c>
      <c r="O240" s="89"/>
      <c r="P240" s="90" t="str">
        <f>O239</f>
        <v xml:space="preserve">  </v>
      </c>
    </row>
    <row r="241" spans="2:16" ht="15.75" hidden="1" x14ac:dyDescent="0.25">
      <c r="B241" s="60" t="str">
        <f>IFERROR(IF(EOMONTH(B239,1)&gt;Questionnaire!$I$9,"  ",EOMONTH(B239,1)),"  ")</f>
        <v xml:space="preserve">  </v>
      </c>
      <c r="C241" s="61" t="s">
        <v>32</v>
      </c>
      <c r="D241" s="61"/>
      <c r="E241" s="84">
        <f>IFERROR(-VLOOKUP(B241,Calculations!$G$10:$N$448,8,FALSE),0)</f>
        <v>0</v>
      </c>
      <c r="F241" s="84"/>
      <c r="G241" s="61"/>
      <c r="H241" s="61" t="s">
        <v>102</v>
      </c>
      <c r="I241" s="61"/>
      <c r="J241" s="84">
        <f>K243</f>
        <v>0</v>
      </c>
      <c r="K241" s="84"/>
      <c r="L241" s="61"/>
      <c r="M241" s="61" t="s">
        <v>102</v>
      </c>
      <c r="N241" s="68"/>
      <c r="O241" s="84">
        <f>J241</f>
        <v>0</v>
      </c>
      <c r="P241" s="91"/>
    </row>
    <row r="242" spans="2:16" ht="15.75" hidden="1" x14ac:dyDescent="0.25">
      <c r="B242" s="74"/>
      <c r="C242" s="14" t="s">
        <v>33</v>
      </c>
      <c r="E242" s="86" t="str">
        <f>IFERROR(VLOOKUP(B241,Calculations!$G$10:$M$448,7,FALSE),0)</f>
        <v xml:space="preserve">  </v>
      </c>
      <c r="F242" s="86"/>
      <c r="H242" s="14" t="s">
        <v>35</v>
      </c>
      <c r="J242" s="86" t="str">
        <f>K244</f>
        <v xml:space="preserve">  </v>
      </c>
      <c r="K242" s="86"/>
      <c r="M242" s="14" t="s">
        <v>94</v>
      </c>
      <c r="N242" s="73"/>
      <c r="O242" s="86" t="str">
        <f>J242</f>
        <v xml:space="preserve">  </v>
      </c>
      <c r="P242" s="92"/>
    </row>
    <row r="243" spans="2:16" ht="15.75" hidden="1" x14ac:dyDescent="0.25">
      <c r="B243" s="74"/>
      <c r="C243" s="73"/>
      <c r="D243" s="14" t="s">
        <v>31</v>
      </c>
      <c r="E243" s="86"/>
      <c r="F243" s="86">
        <f>IFERROR(E241+E242,0)</f>
        <v>0</v>
      </c>
      <c r="H243" s="73"/>
      <c r="I243" s="14" t="s">
        <v>32</v>
      </c>
      <c r="J243" s="86"/>
      <c r="K243" s="86">
        <f>E241</f>
        <v>0</v>
      </c>
      <c r="M243" s="72"/>
      <c r="N243" s="14" t="s">
        <v>31</v>
      </c>
      <c r="O243" s="86"/>
      <c r="P243" s="92">
        <f>F243</f>
        <v>0</v>
      </c>
    </row>
    <row r="244" spans="2:16" ht="15.75" hidden="1" x14ac:dyDescent="0.25">
      <c r="B244" s="74"/>
      <c r="C244" s="73"/>
      <c r="E244" s="86"/>
      <c r="F244" s="86"/>
      <c r="H244" s="73"/>
      <c r="I244" s="14" t="s">
        <v>33</v>
      </c>
      <c r="J244" s="86"/>
      <c r="K244" s="86" t="str">
        <f>E242</f>
        <v xml:space="preserve">  </v>
      </c>
      <c r="M244" s="72"/>
      <c r="N244" s="73"/>
      <c r="O244" s="86"/>
      <c r="P244" s="92"/>
    </row>
    <row r="245" spans="2:16" ht="15.75" hidden="1" x14ac:dyDescent="0.25">
      <c r="B245" s="74"/>
      <c r="C245" s="73"/>
      <c r="E245" s="86"/>
      <c r="F245" s="86"/>
      <c r="H245" s="73"/>
      <c r="J245" s="86"/>
      <c r="K245" s="86"/>
      <c r="M245" s="72"/>
      <c r="N245" s="73"/>
      <c r="O245" s="86"/>
      <c r="P245" s="92"/>
    </row>
    <row r="246" spans="2:16" ht="15.75" hidden="1" x14ac:dyDescent="0.25">
      <c r="B246" s="70" t="str">
        <f>B241</f>
        <v xml:space="preserve">  </v>
      </c>
      <c r="C246" s="133" t="s">
        <v>34</v>
      </c>
      <c r="D246" s="133"/>
      <c r="E246" s="133"/>
      <c r="F246" s="133"/>
      <c r="H246" s="14" t="s">
        <v>103</v>
      </c>
      <c r="J246" s="86" t="str">
        <f>IFERROR(VLOOKUP(B246,Calculations!$Z$10:$AB$448,3,FALSE),0)</f>
        <v xml:space="preserve">  </v>
      </c>
      <c r="K246" s="86"/>
      <c r="M246" s="14" t="s">
        <v>104</v>
      </c>
      <c r="O246" s="86" t="str">
        <f>J246</f>
        <v xml:space="preserve">  </v>
      </c>
      <c r="P246" s="92"/>
    </row>
    <row r="247" spans="2:16" ht="15.75" hidden="1" x14ac:dyDescent="0.25">
      <c r="B247" s="74"/>
      <c r="C247" s="133"/>
      <c r="D247" s="133"/>
      <c r="E247" s="133"/>
      <c r="F247" s="133"/>
      <c r="H247" s="77"/>
      <c r="I247" s="14" t="s">
        <v>91</v>
      </c>
      <c r="J247" s="86"/>
      <c r="K247" s="86" t="str">
        <f>J246</f>
        <v xml:space="preserve">  </v>
      </c>
      <c r="M247" s="77"/>
      <c r="N247" s="14" t="s">
        <v>91</v>
      </c>
      <c r="O247" s="86"/>
      <c r="P247" s="92" t="str">
        <f>O246</f>
        <v xml:space="preserve">  </v>
      </c>
    </row>
    <row r="248" spans="2:16" ht="15.75" hidden="1" x14ac:dyDescent="0.25">
      <c r="B248" s="74"/>
      <c r="C248" s="133"/>
      <c r="D248" s="133"/>
      <c r="E248" s="133"/>
      <c r="F248" s="133"/>
      <c r="H248" s="77"/>
      <c r="J248" s="86"/>
      <c r="K248" s="86"/>
      <c r="M248" s="77"/>
      <c r="O248" s="86"/>
      <c r="P248" s="92"/>
    </row>
    <row r="249" spans="2:16" ht="15.75" hidden="1" x14ac:dyDescent="0.25">
      <c r="B249" s="74"/>
      <c r="C249" s="81"/>
      <c r="D249" s="81"/>
      <c r="E249" s="81"/>
      <c r="F249" s="81"/>
      <c r="H249" s="77"/>
      <c r="J249" s="86"/>
      <c r="K249" s="86"/>
      <c r="M249" s="77"/>
      <c r="O249" s="86"/>
      <c r="P249" s="92"/>
    </row>
    <row r="250" spans="2:16" ht="15.75" hidden="1" x14ac:dyDescent="0.25">
      <c r="B250" s="70" t="str">
        <f>B246</f>
        <v xml:space="preserve">  </v>
      </c>
      <c r="C250" s="14" t="s">
        <v>106</v>
      </c>
      <c r="E250" s="86" t="str">
        <f>IFERROR(VLOOKUP(B250,Calculations!$G$10:$W$448,17,FALSE),0)</f>
        <v xml:space="preserve">  </v>
      </c>
      <c r="F250" s="86"/>
      <c r="H250" s="133" t="s">
        <v>34</v>
      </c>
      <c r="I250" s="133"/>
      <c r="J250" s="133"/>
      <c r="K250" s="133"/>
      <c r="M250" s="14" t="s">
        <v>105</v>
      </c>
      <c r="O250" s="86" t="str">
        <f>E250</f>
        <v xml:space="preserve">  </v>
      </c>
      <c r="P250" s="92"/>
    </row>
    <row r="251" spans="2:16" ht="15.75" hidden="1" x14ac:dyDescent="0.25">
      <c r="B251" s="75"/>
      <c r="C251" s="82"/>
      <c r="D251" s="76" t="s">
        <v>31</v>
      </c>
      <c r="E251" s="89"/>
      <c r="F251" s="89" t="str">
        <f>E250</f>
        <v xml:space="preserve">  </v>
      </c>
      <c r="G251" s="76"/>
      <c r="H251" s="134"/>
      <c r="I251" s="134"/>
      <c r="J251" s="134"/>
      <c r="K251" s="134"/>
      <c r="L251" s="76"/>
      <c r="M251" s="82"/>
      <c r="N251" s="76" t="s">
        <v>31</v>
      </c>
      <c r="O251" s="89"/>
      <c r="P251" s="90" t="str">
        <f>O250</f>
        <v xml:space="preserve">  </v>
      </c>
    </row>
    <row r="252" spans="2:16" ht="15.75" hidden="1" x14ac:dyDescent="0.25">
      <c r="B252" s="60" t="str">
        <f>IFERROR(IF(EOMONTH(B250,1)&gt;Questionnaire!$I$9,"  ",EOMONTH(B250,1)),"  ")</f>
        <v xml:space="preserve">  </v>
      </c>
      <c r="C252" s="61" t="s">
        <v>32</v>
      </c>
      <c r="D252" s="61"/>
      <c r="E252" s="84">
        <f>IFERROR(-VLOOKUP(B252,Calculations!$G$10:$N$448,8,FALSE),0)</f>
        <v>0</v>
      </c>
      <c r="F252" s="84"/>
      <c r="G252" s="61"/>
      <c r="H252" s="61" t="s">
        <v>102</v>
      </c>
      <c r="I252" s="61"/>
      <c r="J252" s="84">
        <f>K254</f>
        <v>0</v>
      </c>
      <c r="K252" s="84"/>
      <c r="L252" s="61"/>
      <c r="M252" s="61" t="s">
        <v>102</v>
      </c>
      <c r="N252" s="68"/>
      <c r="O252" s="84">
        <f>J252</f>
        <v>0</v>
      </c>
      <c r="P252" s="91"/>
    </row>
    <row r="253" spans="2:16" ht="15.75" hidden="1" x14ac:dyDescent="0.25">
      <c r="B253" s="74"/>
      <c r="C253" s="14" t="s">
        <v>33</v>
      </c>
      <c r="E253" s="86" t="str">
        <f>IFERROR(VLOOKUP(B252,Calculations!$G$10:$M$448,7,FALSE),0)</f>
        <v xml:space="preserve">  </v>
      </c>
      <c r="F253" s="86"/>
      <c r="H253" s="14" t="s">
        <v>35</v>
      </c>
      <c r="J253" s="86" t="str">
        <f>K255</f>
        <v xml:space="preserve">  </v>
      </c>
      <c r="K253" s="86"/>
      <c r="M253" s="14" t="s">
        <v>94</v>
      </c>
      <c r="N253" s="73"/>
      <c r="O253" s="86" t="str">
        <f>J253</f>
        <v xml:space="preserve">  </v>
      </c>
      <c r="P253" s="92"/>
    </row>
    <row r="254" spans="2:16" ht="15.75" hidden="1" x14ac:dyDescent="0.25">
      <c r="B254" s="74"/>
      <c r="C254" s="73"/>
      <c r="D254" s="14" t="s">
        <v>31</v>
      </c>
      <c r="E254" s="86"/>
      <c r="F254" s="86">
        <f>IFERROR(E252+E253,0)</f>
        <v>0</v>
      </c>
      <c r="H254" s="73"/>
      <c r="I254" s="14" t="s">
        <v>32</v>
      </c>
      <c r="J254" s="86"/>
      <c r="K254" s="86">
        <f>E252</f>
        <v>0</v>
      </c>
      <c r="M254" s="72"/>
      <c r="N254" s="14" t="s">
        <v>31</v>
      </c>
      <c r="O254" s="86"/>
      <c r="P254" s="92">
        <f>F254</f>
        <v>0</v>
      </c>
    </row>
    <row r="255" spans="2:16" ht="15.75" hidden="1" x14ac:dyDescent="0.25">
      <c r="B255" s="74"/>
      <c r="C255" s="73"/>
      <c r="E255" s="86"/>
      <c r="F255" s="86"/>
      <c r="H255" s="73"/>
      <c r="I255" s="14" t="s">
        <v>33</v>
      </c>
      <c r="J255" s="86"/>
      <c r="K255" s="86" t="str">
        <f>E253</f>
        <v xml:space="preserve">  </v>
      </c>
      <c r="M255" s="72"/>
      <c r="N255" s="73"/>
      <c r="O255" s="86"/>
      <c r="P255" s="92"/>
    </row>
    <row r="256" spans="2:16" ht="15.75" hidden="1" x14ac:dyDescent="0.25">
      <c r="B256" s="74"/>
      <c r="C256" s="73"/>
      <c r="E256" s="86"/>
      <c r="F256" s="86"/>
      <c r="H256" s="73"/>
      <c r="J256" s="86"/>
      <c r="K256" s="86"/>
      <c r="M256" s="72"/>
      <c r="N256" s="73"/>
      <c r="O256" s="86"/>
      <c r="P256" s="92"/>
    </row>
    <row r="257" spans="2:16" ht="15.75" hidden="1" x14ac:dyDescent="0.25">
      <c r="B257" s="70" t="str">
        <f>B252</f>
        <v xml:space="preserve">  </v>
      </c>
      <c r="C257" s="133" t="s">
        <v>34</v>
      </c>
      <c r="D257" s="133"/>
      <c r="E257" s="133"/>
      <c r="F257" s="133"/>
      <c r="H257" s="14" t="s">
        <v>103</v>
      </c>
      <c r="J257" s="86" t="str">
        <f>IFERROR(VLOOKUP(B257,Calculations!$Z$10:$AB$448,3,FALSE),0)</f>
        <v xml:space="preserve">  </v>
      </c>
      <c r="K257" s="86"/>
      <c r="M257" s="14" t="s">
        <v>104</v>
      </c>
      <c r="O257" s="86" t="str">
        <f>J257</f>
        <v xml:space="preserve">  </v>
      </c>
      <c r="P257" s="92"/>
    </row>
    <row r="258" spans="2:16" ht="15.75" hidden="1" x14ac:dyDescent="0.25">
      <c r="B258" s="74"/>
      <c r="C258" s="133"/>
      <c r="D258" s="133"/>
      <c r="E258" s="133"/>
      <c r="F258" s="133"/>
      <c r="H258" s="77"/>
      <c r="I258" s="14" t="s">
        <v>91</v>
      </c>
      <c r="J258" s="86"/>
      <c r="K258" s="86" t="str">
        <f>J257</f>
        <v xml:space="preserve">  </v>
      </c>
      <c r="M258" s="77"/>
      <c r="N258" s="14" t="s">
        <v>91</v>
      </c>
      <c r="O258" s="86"/>
      <c r="P258" s="92" t="str">
        <f>O257</f>
        <v xml:space="preserve">  </v>
      </c>
    </row>
    <row r="259" spans="2:16" ht="15.75" hidden="1" x14ac:dyDescent="0.25">
      <c r="B259" s="74"/>
      <c r="C259" s="133"/>
      <c r="D259" s="133"/>
      <c r="E259" s="133"/>
      <c r="F259" s="133"/>
      <c r="H259" s="77"/>
      <c r="J259" s="86"/>
      <c r="K259" s="86"/>
      <c r="M259" s="77"/>
      <c r="O259" s="86"/>
      <c r="P259" s="92"/>
    </row>
    <row r="260" spans="2:16" ht="15.75" hidden="1" x14ac:dyDescent="0.25">
      <c r="B260" s="74"/>
      <c r="C260" s="81"/>
      <c r="D260" s="81"/>
      <c r="E260" s="81"/>
      <c r="F260" s="81"/>
      <c r="H260" s="77"/>
      <c r="J260" s="86"/>
      <c r="K260" s="86"/>
      <c r="M260" s="77"/>
      <c r="O260" s="86"/>
      <c r="P260" s="92"/>
    </row>
    <row r="261" spans="2:16" ht="15.75" hidden="1" x14ac:dyDescent="0.25">
      <c r="B261" s="70" t="str">
        <f>B257</f>
        <v xml:space="preserve">  </v>
      </c>
      <c r="C261" s="14" t="s">
        <v>106</v>
      </c>
      <c r="E261" s="86" t="str">
        <f>IFERROR(VLOOKUP(B261,Calculations!$G$10:$W$448,17,FALSE),0)</f>
        <v xml:space="preserve">  </v>
      </c>
      <c r="F261" s="86"/>
      <c r="H261" s="133" t="s">
        <v>34</v>
      </c>
      <c r="I261" s="133"/>
      <c r="J261" s="133"/>
      <c r="K261" s="133"/>
      <c r="M261" s="14" t="s">
        <v>105</v>
      </c>
      <c r="O261" s="86" t="str">
        <f>E261</f>
        <v xml:space="preserve">  </v>
      </c>
      <c r="P261" s="92"/>
    </row>
    <row r="262" spans="2:16" ht="15.75" hidden="1" x14ac:dyDescent="0.25">
      <c r="B262" s="75"/>
      <c r="C262" s="82"/>
      <c r="D262" s="76" t="s">
        <v>31</v>
      </c>
      <c r="E262" s="89"/>
      <c r="F262" s="89" t="str">
        <f>E261</f>
        <v xml:space="preserve">  </v>
      </c>
      <c r="G262" s="76"/>
      <c r="H262" s="134"/>
      <c r="I262" s="134"/>
      <c r="J262" s="134"/>
      <c r="K262" s="134"/>
      <c r="L262" s="76"/>
      <c r="M262" s="82"/>
      <c r="N262" s="76" t="s">
        <v>31</v>
      </c>
      <c r="O262" s="89"/>
      <c r="P262" s="90" t="str">
        <f>O261</f>
        <v xml:space="preserve">  </v>
      </c>
    </row>
    <row r="263" spans="2:16" ht="15.75" hidden="1" x14ac:dyDescent="0.25">
      <c r="B263" s="60" t="str">
        <f>IFERROR(IF(EOMONTH(B261,1)&gt;Questionnaire!$I$9,"  ",EOMONTH(B261,1)),"  ")</f>
        <v xml:space="preserve">  </v>
      </c>
      <c r="C263" s="61" t="s">
        <v>32</v>
      </c>
      <c r="D263" s="61"/>
      <c r="E263" s="84">
        <f>IFERROR(-VLOOKUP(B263,Calculations!$G$10:$N$448,8,FALSE),0)</f>
        <v>0</v>
      </c>
      <c r="F263" s="84"/>
      <c r="G263" s="61"/>
      <c r="H263" s="61" t="s">
        <v>102</v>
      </c>
      <c r="I263" s="61"/>
      <c r="J263" s="84">
        <f>K265</f>
        <v>0</v>
      </c>
      <c r="K263" s="84"/>
      <c r="L263" s="61"/>
      <c r="M263" s="61" t="s">
        <v>102</v>
      </c>
      <c r="N263" s="68"/>
      <c r="O263" s="84">
        <f>J263</f>
        <v>0</v>
      </c>
      <c r="P263" s="91"/>
    </row>
    <row r="264" spans="2:16" ht="15.75" hidden="1" x14ac:dyDescent="0.25">
      <c r="B264" s="74"/>
      <c r="C264" s="14" t="s">
        <v>33</v>
      </c>
      <c r="E264" s="86" t="str">
        <f>IFERROR(VLOOKUP(B263,Calculations!$G$10:$M$448,7,FALSE),0)</f>
        <v xml:space="preserve">  </v>
      </c>
      <c r="F264" s="86"/>
      <c r="H264" s="14" t="s">
        <v>35</v>
      </c>
      <c r="J264" s="86" t="str">
        <f>K266</f>
        <v xml:space="preserve">  </v>
      </c>
      <c r="K264" s="86"/>
      <c r="M264" s="14" t="s">
        <v>94</v>
      </c>
      <c r="N264" s="73"/>
      <c r="O264" s="86" t="str">
        <f>J264</f>
        <v xml:space="preserve">  </v>
      </c>
      <c r="P264" s="92"/>
    </row>
    <row r="265" spans="2:16" ht="15.75" hidden="1" x14ac:dyDescent="0.25">
      <c r="B265" s="74"/>
      <c r="C265" s="73"/>
      <c r="D265" s="14" t="s">
        <v>31</v>
      </c>
      <c r="E265" s="86"/>
      <c r="F265" s="86">
        <f>IFERROR(E263+E264,0)</f>
        <v>0</v>
      </c>
      <c r="H265" s="73"/>
      <c r="I265" s="14" t="s">
        <v>32</v>
      </c>
      <c r="J265" s="86"/>
      <c r="K265" s="86">
        <f>E263</f>
        <v>0</v>
      </c>
      <c r="M265" s="72"/>
      <c r="N265" s="14" t="s">
        <v>31</v>
      </c>
      <c r="O265" s="86"/>
      <c r="P265" s="92">
        <f>F265</f>
        <v>0</v>
      </c>
    </row>
    <row r="266" spans="2:16" ht="15.75" hidden="1" x14ac:dyDescent="0.25">
      <c r="B266" s="74"/>
      <c r="C266" s="73"/>
      <c r="E266" s="86"/>
      <c r="F266" s="86"/>
      <c r="H266" s="73"/>
      <c r="I266" s="14" t="s">
        <v>33</v>
      </c>
      <c r="J266" s="86"/>
      <c r="K266" s="86" t="str">
        <f>E264</f>
        <v xml:space="preserve">  </v>
      </c>
      <c r="M266" s="72"/>
      <c r="N266" s="73"/>
      <c r="O266" s="86"/>
      <c r="P266" s="92"/>
    </row>
    <row r="267" spans="2:16" ht="15.75" hidden="1" x14ac:dyDescent="0.25">
      <c r="B267" s="74"/>
      <c r="C267" s="73"/>
      <c r="E267" s="86"/>
      <c r="F267" s="86"/>
      <c r="H267" s="73"/>
      <c r="J267" s="86"/>
      <c r="K267" s="86"/>
      <c r="M267" s="72"/>
      <c r="N267" s="73"/>
      <c r="O267" s="86"/>
      <c r="P267" s="92"/>
    </row>
    <row r="268" spans="2:16" ht="15.75" hidden="1" x14ac:dyDescent="0.25">
      <c r="B268" s="70" t="str">
        <f>B263</f>
        <v xml:space="preserve">  </v>
      </c>
      <c r="C268" s="133" t="s">
        <v>34</v>
      </c>
      <c r="D268" s="133"/>
      <c r="E268" s="133"/>
      <c r="F268" s="133"/>
      <c r="H268" s="14" t="s">
        <v>103</v>
      </c>
      <c r="J268" s="86" t="str">
        <f>IFERROR(VLOOKUP(B268,Calculations!$Z$10:$AB$448,3,FALSE),0)</f>
        <v xml:space="preserve">  </v>
      </c>
      <c r="K268" s="86"/>
      <c r="M268" s="14" t="s">
        <v>104</v>
      </c>
      <c r="O268" s="86" t="str">
        <f>J268</f>
        <v xml:space="preserve">  </v>
      </c>
      <c r="P268" s="92"/>
    </row>
    <row r="269" spans="2:16" ht="15.75" hidden="1" x14ac:dyDescent="0.25">
      <c r="B269" s="74"/>
      <c r="C269" s="133"/>
      <c r="D269" s="133"/>
      <c r="E269" s="133"/>
      <c r="F269" s="133"/>
      <c r="H269" s="77"/>
      <c r="I269" s="14" t="s">
        <v>91</v>
      </c>
      <c r="J269" s="86"/>
      <c r="K269" s="86" t="str">
        <f>J268</f>
        <v xml:space="preserve">  </v>
      </c>
      <c r="M269" s="77"/>
      <c r="N269" s="14" t="s">
        <v>91</v>
      </c>
      <c r="O269" s="86"/>
      <c r="P269" s="92" t="str">
        <f>O268</f>
        <v xml:space="preserve">  </v>
      </c>
    </row>
    <row r="270" spans="2:16" ht="15.75" hidden="1" x14ac:dyDescent="0.25">
      <c r="B270" s="74"/>
      <c r="C270" s="133"/>
      <c r="D270" s="133"/>
      <c r="E270" s="133"/>
      <c r="F270" s="133"/>
      <c r="H270" s="77"/>
      <c r="J270" s="86"/>
      <c r="K270" s="86"/>
      <c r="M270" s="77"/>
      <c r="O270" s="86"/>
      <c r="P270" s="92"/>
    </row>
    <row r="271" spans="2:16" ht="15.75" hidden="1" x14ac:dyDescent="0.25">
      <c r="B271" s="74"/>
      <c r="C271" s="81"/>
      <c r="D271" s="81"/>
      <c r="E271" s="81"/>
      <c r="F271" s="81"/>
      <c r="H271" s="77"/>
      <c r="J271" s="86"/>
      <c r="K271" s="86"/>
      <c r="M271" s="77"/>
      <c r="O271" s="86"/>
      <c r="P271" s="92"/>
    </row>
    <row r="272" spans="2:16" ht="15.75" hidden="1" x14ac:dyDescent="0.25">
      <c r="B272" s="70" t="str">
        <f>B268</f>
        <v xml:space="preserve">  </v>
      </c>
      <c r="C272" s="14" t="s">
        <v>106</v>
      </c>
      <c r="E272" s="86" t="str">
        <f>IFERROR(VLOOKUP(B272,Calculations!$G$10:$W$448,17,FALSE),0)</f>
        <v xml:space="preserve">  </v>
      </c>
      <c r="F272" s="86"/>
      <c r="H272" s="133" t="s">
        <v>34</v>
      </c>
      <c r="I272" s="133"/>
      <c r="J272" s="133"/>
      <c r="K272" s="133"/>
      <c r="M272" s="14" t="s">
        <v>105</v>
      </c>
      <c r="O272" s="86" t="str">
        <f>E272</f>
        <v xml:space="preserve">  </v>
      </c>
      <c r="P272" s="92"/>
    </row>
    <row r="273" spans="2:16" ht="15.75" hidden="1" x14ac:dyDescent="0.25">
      <c r="B273" s="75"/>
      <c r="C273" s="82"/>
      <c r="D273" s="76" t="s">
        <v>31</v>
      </c>
      <c r="E273" s="89"/>
      <c r="F273" s="89" t="str">
        <f>E272</f>
        <v xml:space="preserve">  </v>
      </c>
      <c r="G273" s="76"/>
      <c r="H273" s="134"/>
      <c r="I273" s="134"/>
      <c r="J273" s="134"/>
      <c r="K273" s="134"/>
      <c r="L273" s="76"/>
      <c r="M273" s="82"/>
      <c r="N273" s="76" t="s">
        <v>31</v>
      </c>
      <c r="O273" s="89"/>
      <c r="P273" s="90" t="str">
        <f>O272</f>
        <v xml:space="preserve">  </v>
      </c>
    </row>
    <row r="274" spans="2:16" ht="15.75" hidden="1" x14ac:dyDescent="0.25">
      <c r="B274" s="60" t="str">
        <f>IFERROR(IF(EOMONTH(B272,1)&gt;Questionnaire!$I$9,"  ",EOMONTH(B272,1)),"  ")</f>
        <v xml:space="preserve">  </v>
      </c>
      <c r="C274" s="61" t="s">
        <v>32</v>
      </c>
      <c r="D274" s="61"/>
      <c r="E274" s="84">
        <f>IFERROR(-VLOOKUP(B274,Calculations!$G$10:$N$448,8,FALSE),0)</f>
        <v>0</v>
      </c>
      <c r="F274" s="84"/>
      <c r="G274" s="61"/>
      <c r="H274" s="61" t="s">
        <v>102</v>
      </c>
      <c r="I274" s="61"/>
      <c r="J274" s="84">
        <f>K276</f>
        <v>0</v>
      </c>
      <c r="K274" s="84"/>
      <c r="L274" s="61"/>
      <c r="M274" s="61" t="s">
        <v>102</v>
      </c>
      <c r="N274" s="68"/>
      <c r="O274" s="84">
        <f>J274</f>
        <v>0</v>
      </c>
      <c r="P274" s="91"/>
    </row>
    <row r="275" spans="2:16" ht="15.75" hidden="1" x14ac:dyDescent="0.25">
      <c r="B275" s="74"/>
      <c r="C275" s="14" t="s">
        <v>33</v>
      </c>
      <c r="E275" s="86" t="str">
        <f>IFERROR(VLOOKUP(B274,Calculations!$G$10:$M$448,7,FALSE),0)</f>
        <v xml:space="preserve">  </v>
      </c>
      <c r="F275" s="86"/>
      <c r="H275" s="14" t="s">
        <v>35</v>
      </c>
      <c r="J275" s="86" t="str">
        <f>K277</f>
        <v xml:space="preserve">  </v>
      </c>
      <c r="K275" s="86"/>
      <c r="M275" s="14" t="s">
        <v>94</v>
      </c>
      <c r="N275" s="73"/>
      <c r="O275" s="86" t="str">
        <f>J275</f>
        <v xml:space="preserve">  </v>
      </c>
      <c r="P275" s="92"/>
    </row>
    <row r="276" spans="2:16" ht="15.75" hidden="1" x14ac:dyDescent="0.25">
      <c r="B276" s="74"/>
      <c r="C276" s="73"/>
      <c r="D276" s="14" t="s">
        <v>31</v>
      </c>
      <c r="E276" s="86"/>
      <c r="F276" s="86">
        <f>IFERROR(E274+E275,0)</f>
        <v>0</v>
      </c>
      <c r="H276" s="73"/>
      <c r="I276" s="14" t="s">
        <v>32</v>
      </c>
      <c r="J276" s="86"/>
      <c r="K276" s="86">
        <f>E274</f>
        <v>0</v>
      </c>
      <c r="M276" s="72"/>
      <c r="N276" s="14" t="s">
        <v>31</v>
      </c>
      <c r="O276" s="86"/>
      <c r="P276" s="92">
        <f>F276</f>
        <v>0</v>
      </c>
    </row>
    <row r="277" spans="2:16" ht="15.75" hidden="1" x14ac:dyDescent="0.25">
      <c r="B277" s="74"/>
      <c r="C277" s="73"/>
      <c r="E277" s="86"/>
      <c r="F277" s="86"/>
      <c r="H277" s="73"/>
      <c r="I277" s="14" t="s">
        <v>33</v>
      </c>
      <c r="J277" s="86"/>
      <c r="K277" s="86" t="str">
        <f>E275</f>
        <v xml:space="preserve">  </v>
      </c>
      <c r="M277" s="72"/>
      <c r="N277" s="73"/>
      <c r="O277" s="86"/>
      <c r="P277" s="92"/>
    </row>
    <row r="278" spans="2:16" ht="15.75" hidden="1" x14ac:dyDescent="0.25">
      <c r="B278" s="74"/>
      <c r="C278" s="73"/>
      <c r="E278" s="86"/>
      <c r="F278" s="86"/>
      <c r="H278" s="73"/>
      <c r="J278" s="86"/>
      <c r="K278" s="86"/>
      <c r="M278" s="72"/>
      <c r="N278" s="73"/>
      <c r="O278" s="86"/>
      <c r="P278" s="92"/>
    </row>
    <row r="279" spans="2:16" ht="15.75" hidden="1" x14ac:dyDescent="0.25">
      <c r="B279" s="70" t="str">
        <f>B274</f>
        <v xml:space="preserve">  </v>
      </c>
      <c r="C279" s="133" t="s">
        <v>34</v>
      </c>
      <c r="D279" s="133"/>
      <c r="E279" s="133"/>
      <c r="F279" s="133"/>
      <c r="H279" s="14" t="s">
        <v>103</v>
      </c>
      <c r="J279" s="86" t="str">
        <f>IFERROR(VLOOKUP(B279,Calculations!$Z$10:$AB$448,3,FALSE),0)</f>
        <v xml:space="preserve">  </v>
      </c>
      <c r="K279" s="86"/>
      <c r="M279" s="14" t="s">
        <v>104</v>
      </c>
      <c r="O279" s="86" t="str">
        <f>J279</f>
        <v xml:space="preserve">  </v>
      </c>
      <c r="P279" s="92"/>
    </row>
    <row r="280" spans="2:16" ht="15.75" hidden="1" x14ac:dyDescent="0.25">
      <c r="B280" s="74"/>
      <c r="C280" s="133"/>
      <c r="D280" s="133"/>
      <c r="E280" s="133"/>
      <c r="F280" s="133"/>
      <c r="H280" s="77"/>
      <c r="I280" s="14" t="s">
        <v>91</v>
      </c>
      <c r="J280" s="86"/>
      <c r="K280" s="86" t="str">
        <f>J279</f>
        <v xml:space="preserve">  </v>
      </c>
      <c r="M280" s="77"/>
      <c r="N280" s="14" t="s">
        <v>91</v>
      </c>
      <c r="O280" s="86"/>
      <c r="P280" s="92" t="str">
        <f>O279</f>
        <v xml:space="preserve">  </v>
      </c>
    </row>
    <row r="281" spans="2:16" ht="15.75" hidden="1" x14ac:dyDescent="0.25">
      <c r="B281" s="74"/>
      <c r="C281" s="133"/>
      <c r="D281" s="133"/>
      <c r="E281" s="133"/>
      <c r="F281" s="133"/>
      <c r="H281" s="77"/>
      <c r="J281" s="86"/>
      <c r="K281" s="86"/>
      <c r="M281" s="77"/>
      <c r="O281" s="86"/>
      <c r="P281" s="92"/>
    </row>
    <row r="282" spans="2:16" ht="15.75" hidden="1" x14ac:dyDescent="0.25">
      <c r="B282" s="74"/>
      <c r="C282" s="81"/>
      <c r="D282" s="81"/>
      <c r="E282" s="81"/>
      <c r="F282" s="81"/>
      <c r="H282" s="77"/>
      <c r="J282" s="86"/>
      <c r="K282" s="86"/>
      <c r="M282" s="77"/>
      <c r="O282" s="86"/>
      <c r="P282" s="92"/>
    </row>
    <row r="283" spans="2:16" ht="15.75" hidden="1" x14ac:dyDescent="0.25">
      <c r="B283" s="70" t="str">
        <f>B279</f>
        <v xml:space="preserve">  </v>
      </c>
      <c r="C283" s="14" t="s">
        <v>106</v>
      </c>
      <c r="E283" s="86" t="str">
        <f>IFERROR(VLOOKUP(B283,Calculations!$G$10:$W$448,17,FALSE),0)</f>
        <v xml:space="preserve">  </v>
      </c>
      <c r="F283" s="86"/>
      <c r="H283" s="133" t="s">
        <v>34</v>
      </c>
      <c r="I283" s="133"/>
      <c r="J283" s="133"/>
      <c r="K283" s="133"/>
      <c r="M283" s="14" t="s">
        <v>105</v>
      </c>
      <c r="O283" s="86" t="str">
        <f>E283</f>
        <v xml:space="preserve">  </v>
      </c>
      <c r="P283" s="92"/>
    </row>
    <row r="284" spans="2:16" ht="15.75" hidden="1" x14ac:dyDescent="0.25">
      <c r="B284" s="75"/>
      <c r="C284" s="82"/>
      <c r="D284" s="76" t="s">
        <v>31</v>
      </c>
      <c r="E284" s="89"/>
      <c r="F284" s="89" t="str">
        <f>E283</f>
        <v xml:space="preserve">  </v>
      </c>
      <c r="G284" s="76"/>
      <c r="H284" s="134"/>
      <c r="I284" s="134"/>
      <c r="J284" s="134"/>
      <c r="K284" s="134"/>
      <c r="L284" s="76"/>
      <c r="M284" s="82"/>
      <c r="N284" s="76" t="s">
        <v>31</v>
      </c>
      <c r="O284" s="89"/>
      <c r="P284" s="90" t="str">
        <f>O283</f>
        <v xml:space="preserve">  </v>
      </c>
    </row>
    <row r="285" spans="2:16" ht="15.75" hidden="1" x14ac:dyDescent="0.25">
      <c r="B285" s="60" t="str">
        <f>IFERROR(IF(EOMONTH(B283,1)&gt;Questionnaire!$I$9,"  ",EOMONTH(B283,1)),"  ")</f>
        <v xml:space="preserve">  </v>
      </c>
      <c r="C285" s="61" t="s">
        <v>32</v>
      </c>
      <c r="D285" s="61"/>
      <c r="E285" s="84">
        <f>IFERROR(-VLOOKUP(B285,Calculations!$G$10:$N$448,8,FALSE),0)</f>
        <v>0</v>
      </c>
      <c r="F285" s="84"/>
      <c r="G285" s="61"/>
      <c r="H285" s="61" t="s">
        <v>102</v>
      </c>
      <c r="I285" s="61"/>
      <c r="J285" s="84">
        <f>K296</f>
        <v>0</v>
      </c>
      <c r="K285" s="84"/>
      <c r="L285" s="61"/>
      <c r="M285" s="61" t="s">
        <v>102</v>
      </c>
      <c r="N285" s="68"/>
      <c r="O285" s="84">
        <f>J285</f>
        <v>0</v>
      </c>
      <c r="P285" s="91"/>
    </row>
    <row r="286" spans="2:16" ht="15.75" hidden="1" x14ac:dyDescent="0.25">
      <c r="B286" s="74"/>
      <c r="C286" s="14" t="s">
        <v>33</v>
      </c>
      <c r="E286" s="86" t="str">
        <f>IFERROR(VLOOKUP(B285,Calculations!$G$10:$M$448,7,FALSE),0)</f>
        <v xml:space="preserve">  </v>
      </c>
      <c r="F286" s="86"/>
      <c r="H286" s="14" t="s">
        <v>35</v>
      </c>
      <c r="J286" s="86" t="str">
        <f>K288</f>
        <v xml:space="preserve">  </v>
      </c>
      <c r="K286" s="86"/>
      <c r="M286" s="14" t="s">
        <v>94</v>
      </c>
      <c r="N286" s="73"/>
      <c r="O286" s="86" t="str">
        <f>J286</f>
        <v xml:space="preserve">  </v>
      </c>
      <c r="P286" s="92"/>
    </row>
    <row r="287" spans="2:16" ht="15.75" hidden="1" x14ac:dyDescent="0.25">
      <c r="B287" s="74"/>
      <c r="C287" s="73"/>
      <c r="D287" s="14" t="s">
        <v>31</v>
      </c>
      <c r="E287" s="86"/>
      <c r="F287" s="86">
        <f>IFERROR(E285+E286,0)</f>
        <v>0</v>
      </c>
      <c r="H287" s="73"/>
      <c r="I287" s="14" t="s">
        <v>32</v>
      </c>
      <c r="J287" s="86"/>
      <c r="K287" s="86">
        <f>E285</f>
        <v>0</v>
      </c>
      <c r="M287" s="72"/>
      <c r="N287" s="14" t="s">
        <v>31</v>
      </c>
      <c r="O287" s="86"/>
      <c r="P287" s="92">
        <f>F296</f>
        <v>0</v>
      </c>
    </row>
    <row r="288" spans="2:16" ht="15.75" hidden="1" x14ac:dyDescent="0.25">
      <c r="B288" s="74"/>
      <c r="C288" s="73"/>
      <c r="E288" s="86"/>
      <c r="F288" s="86"/>
      <c r="H288" s="73"/>
      <c r="I288" s="14" t="s">
        <v>33</v>
      </c>
      <c r="J288" s="86"/>
      <c r="K288" s="86" t="str">
        <f>E286</f>
        <v xml:space="preserve">  </v>
      </c>
      <c r="M288" s="72"/>
      <c r="N288" s="73"/>
      <c r="O288" s="86"/>
      <c r="P288" s="92"/>
    </row>
    <row r="289" spans="2:16" ht="15.75" hidden="1" x14ac:dyDescent="0.25">
      <c r="B289" s="74"/>
      <c r="C289" s="73"/>
      <c r="E289" s="86"/>
      <c r="F289" s="86"/>
      <c r="H289" s="73"/>
      <c r="J289" s="86"/>
      <c r="K289" s="86"/>
      <c r="M289" s="72"/>
      <c r="N289" s="73"/>
      <c r="O289" s="86"/>
      <c r="P289" s="92"/>
    </row>
    <row r="290" spans="2:16" ht="15.75" hidden="1" x14ac:dyDescent="0.25">
      <c r="B290" s="70" t="str">
        <f>B285</f>
        <v xml:space="preserve">  </v>
      </c>
      <c r="C290" s="133" t="s">
        <v>34</v>
      </c>
      <c r="D290" s="133"/>
      <c r="E290" s="133"/>
      <c r="F290" s="133"/>
      <c r="H290" s="14" t="s">
        <v>103</v>
      </c>
      <c r="J290" s="86" t="str">
        <f>IFERROR(VLOOKUP(B290,Calculations!$Z$10:$AB$448,3,FALSE),0)</f>
        <v xml:space="preserve">  </v>
      </c>
      <c r="K290" s="86"/>
      <c r="M290" s="14" t="s">
        <v>104</v>
      </c>
      <c r="O290" s="86" t="str">
        <f>J290</f>
        <v xml:space="preserve">  </v>
      </c>
      <c r="P290" s="92"/>
    </row>
    <row r="291" spans="2:16" ht="15.75" hidden="1" x14ac:dyDescent="0.25">
      <c r="B291" s="74"/>
      <c r="C291" s="133"/>
      <c r="D291" s="133"/>
      <c r="E291" s="133"/>
      <c r="F291" s="133"/>
      <c r="H291" s="77"/>
      <c r="I291" s="14" t="s">
        <v>91</v>
      </c>
      <c r="J291" s="86"/>
      <c r="K291" s="86" t="str">
        <f>J290</f>
        <v xml:space="preserve">  </v>
      </c>
      <c r="M291" s="77"/>
      <c r="N291" s="14" t="s">
        <v>91</v>
      </c>
      <c r="O291" s="86"/>
      <c r="P291" s="92" t="str">
        <f>O290</f>
        <v xml:space="preserve">  </v>
      </c>
    </row>
    <row r="292" spans="2:16" ht="15.75" hidden="1" x14ac:dyDescent="0.25">
      <c r="B292" s="74"/>
      <c r="C292" s="133"/>
      <c r="D292" s="133"/>
      <c r="E292" s="133"/>
      <c r="F292" s="133"/>
      <c r="H292" s="77"/>
      <c r="J292" s="86"/>
      <c r="K292" s="86"/>
      <c r="M292" s="77"/>
      <c r="O292" s="86"/>
      <c r="P292" s="92"/>
    </row>
    <row r="293" spans="2:16" ht="15.75" hidden="1" x14ac:dyDescent="0.25">
      <c r="B293" s="74"/>
      <c r="C293" s="81"/>
      <c r="D293" s="81"/>
      <c r="E293" s="81"/>
      <c r="F293" s="81"/>
      <c r="H293" s="77"/>
      <c r="J293" s="86"/>
      <c r="K293" s="86"/>
      <c r="M293" s="77"/>
      <c r="O293" s="86"/>
      <c r="P293" s="92"/>
    </row>
    <row r="294" spans="2:16" ht="15.75" hidden="1" x14ac:dyDescent="0.25">
      <c r="B294" s="70" t="str">
        <f>B290</f>
        <v xml:space="preserve">  </v>
      </c>
      <c r="C294" s="14" t="s">
        <v>106</v>
      </c>
      <c r="E294" s="86" t="str">
        <f>IFERROR(VLOOKUP(B294,Calculations!$G$10:$W$448,17,FALSE),0)</f>
        <v xml:space="preserve">  </v>
      </c>
      <c r="F294" s="86"/>
      <c r="H294" s="133" t="s">
        <v>34</v>
      </c>
      <c r="I294" s="133"/>
      <c r="J294" s="133"/>
      <c r="K294" s="133"/>
      <c r="M294" s="14" t="s">
        <v>105</v>
      </c>
      <c r="O294" s="86" t="str">
        <f>E294</f>
        <v xml:space="preserve">  </v>
      </c>
      <c r="P294" s="92"/>
    </row>
    <row r="295" spans="2:16" ht="15.75" hidden="1" x14ac:dyDescent="0.25">
      <c r="B295" s="75"/>
      <c r="C295" s="82"/>
      <c r="D295" s="76" t="s">
        <v>31</v>
      </c>
      <c r="E295" s="89"/>
      <c r="F295" s="89" t="str">
        <f>E294</f>
        <v xml:space="preserve">  </v>
      </c>
      <c r="G295" s="76"/>
      <c r="H295" s="134"/>
      <c r="I295" s="134"/>
      <c r="J295" s="134"/>
      <c r="K295" s="134"/>
      <c r="L295" s="76"/>
      <c r="M295" s="82"/>
      <c r="N295" s="76" t="s">
        <v>31</v>
      </c>
      <c r="O295" s="89"/>
      <c r="P295" s="90" t="str">
        <f>O294</f>
        <v xml:space="preserve">  </v>
      </c>
    </row>
    <row r="296" spans="2:16" ht="15.75" x14ac:dyDescent="0.25">
      <c r="B296" s="60" t="str">
        <f>IFERROR(IF(EOMONTH(B294,1)&gt;Questionnaire!$I$9,"  ",EOMONTH(B294,1)),"  ")</f>
        <v xml:space="preserve">  </v>
      </c>
      <c r="C296" s="61" t="s">
        <v>32</v>
      </c>
      <c r="D296" s="61"/>
      <c r="E296" s="84">
        <f>IFERROR(-VLOOKUP(B296,Calculations!$G$10:$N$448,8,FALSE),0)</f>
        <v>0</v>
      </c>
      <c r="F296" s="84"/>
      <c r="G296" s="61"/>
      <c r="H296" s="61" t="s">
        <v>102</v>
      </c>
      <c r="I296" s="61"/>
      <c r="J296" s="84">
        <f>K298</f>
        <v>0</v>
      </c>
      <c r="K296" s="84"/>
      <c r="L296" s="61"/>
      <c r="M296" s="61" t="s">
        <v>102</v>
      </c>
      <c r="N296" s="68"/>
      <c r="O296" s="84">
        <f>J296</f>
        <v>0</v>
      </c>
      <c r="P296" s="91"/>
    </row>
    <row r="297" spans="2:16" ht="15.75" x14ac:dyDescent="0.25">
      <c r="B297" s="74"/>
      <c r="C297" s="14" t="s">
        <v>33</v>
      </c>
      <c r="E297" s="86" t="str">
        <f>IFERROR(VLOOKUP(B296,Calculations!$G$10:$M$448,7,FALSE),0)</f>
        <v xml:space="preserve">  </v>
      </c>
      <c r="F297" s="86"/>
      <c r="H297" s="14" t="s">
        <v>35</v>
      </c>
      <c r="J297" s="86" t="str">
        <f>K299</f>
        <v xml:space="preserve">  </v>
      </c>
      <c r="K297" s="86"/>
      <c r="M297" s="14" t="s">
        <v>94</v>
      </c>
      <c r="N297" s="73"/>
      <c r="O297" s="86" t="str">
        <f>J297</f>
        <v xml:space="preserve">  </v>
      </c>
      <c r="P297" s="92"/>
    </row>
    <row r="298" spans="2:16" ht="15.75" x14ac:dyDescent="0.25">
      <c r="B298" s="74"/>
      <c r="C298" s="73"/>
      <c r="D298" s="14" t="s">
        <v>31</v>
      </c>
      <c r="E298" s="86"/>
      <c r="F298" s="86">
        <f>IFERROR(E296+E297,0)</f>
        <v>0</v>
      </c>
      <c r="H298" s="73"/>
      <c r="I298" s="14" t="s">
        <v>32</v>
      </c>
      <c r="J298" s="86"/>
      <c r="K298" s="86">
        <f>E296</f>
        <v>0</v>
      </c>
      <c r="M298" s="72"/>
      <c r="N298" s="14" t="s">
        <v>31</v>
      </c>
      <c r="O298" s="86"/>
      <c r="P298" s="92">
        <f>F298</f>
        <v>0</v>
      </c>
    </row>
    <row r="299" spans="2:16" ht="15.75" x14ac:dyDescent="0.25">
      <c r="B299" s="74"/>
      <c r="C299" s="73"/>
      <c r="E299" s="86"/>
      <c r="F299" s="86"/>
      <c r="H299" s="73"/>
      <c r="I299" s="14" t="s">
        <v>33</v>
      </c>
      <c r="J299" s="86"/>
      <c r="K299" s="86" t="str">
        <f>E297</f>
        <v xml:space="preserve">  </v>
      </c>
      <c r="M299" s="72"/>
      <c r="N299" s="73"/>
      <c r="O299" s="86"/>
      <c r="P299" s="92"/>
    </row>
    <row r="300" spans="2:16" ht="15.75" x14ac:dyDescent="0.25">
      <c r="B300" s="74"/>
      <c r="C300" s="73"/>
      <c r="E300" s="86"/>
      <c r="F300" s="86"/>
      <c r="H300" s="73"/>
      <c r="J300" s="86"/>
      <c r="K300" s="86"/>
      <c r="M300" s="72"/>
      <c r="N300" s="73"/>
      <c r="O300" s="86"/>
      <c r="P300" s="92"/>
    </row>
    <row r="301" spans="2:16" ht="15.75" x14ac:dyDescent="0.25">
      <c r="B301" s="70" t="str">
        <f>B296</f>
        <v xml:space="preserve">  </v>
      </c>
      <c r="C301" s="133" t="s">
        <v>34</v>
      </c>
      <c r="D301" s="133"/>
      <c r="E301" s="133"/>
      <c r="F301" s="133"/>
      <c r="H301" s="14" t="s">
        <v>103</v>
      </c>
      <c r="J301" s="86" t="str">
        <f>IFERROR(VLOOKUP(B301,Calculations!$Z$10:$AB$448,3,FALSE),0)</f>
        <v xml:space="preserve">  </v>
      </c>
      <c r="K301" s="86"/>
      <c r="M301" s="14" t="s">
        <v>104</v>
      </c>
      <c r="O301" s="86" t="str">
        <f>J301</f>
        <v xml:space="preserve">  </v>
      </c>
      <c r="P301" s="92"/>
    </row>
    <row r="302" spans="2:16" ht="15.75" x14ac:dyDescent="0.25">
      <c r="B302" s="74"/>
      <c r="C302" s="133"/>
      <c r="D302" s="133"/>
      <c r="E302" s="133"/>
      <c r="F302" s="133"/>
      <c r="H302" s="77"/>
      <c r="I302" s="14" t="s">
        <v>91</v>
      </c>
      <c r="J302" s="86"/>
      <c r="K302" s="86" t="str">
        <f>J301</f>
        <v xml:space="preserve">  </v>
      </c>
      <c r="M302" s="77"/>
      <c r="N302" s="14" t="s">
        <v>91</v>
      </c>
      <c r="O302" s="86"/>
      <c r="P302" s="92" t="str">
        <f>O301</f>
        <v xml:space="preserve">  </v>
      </c>
    </row>
    <row r="303" spans="2:16" ht="15.75" x14ac:dyDescent="0.25">
      <c r="B303" s="74"/>
      <c r="C303" s="133"/>
      <c r="D303" s="133"/>
      <c r="E303" s="133"/>
      <c r="F303" s="133"/>
      <c r="H303" s="77"/>
      <c r="J303" s="86"/>
      <c r="K303" s="86"/>
      <c r="M303" s="77"/>
      <c r="O303" s="86"/>
      <c r="P303" s="92"/>
    </row>
    <row r="304" spans="2:16" ht="15.75" x14ac:dyDescent="0.25">
      <c r="B304" s="74"/>
      <c r="C304" s="81"/>
      <c r="D304" s="81"/>
      <c r="E304" s="81"/>
      <c r="F304" s="81"/>
      <c r="H304" s="77"/>
      <c r="J304" s="86"/>
      <c r="K304" s="86"/>
      <c r="M304" s="77"/>
      <c r="O304" s="86"/>
      <c r="P304" s="92"/>
    </row>
    <row r="305" spans="2:16" ht="15.75" x14ac:dyDescent="0.25">
      <c r="B305" s="70" t="str">
        <f>B301</f>
        <v xml:space="preserve">  </v>
      </c>
      <c r="C305" s="14" t="s">
        <v>106</v>
      </c>
      <c r="E305" s="86" t="str">
        <f>IFERROR(VLOOKUP(B305,Calculations!$G$10:$W$448,17,FALSE),0)</f>
        <v xml:space="preserve">  </v>
      </c>
      <c r="F305" s="86"/>
      <c r="H305" s="133" t="s">
        <v>34</v>
      </c>
      <c r="I305" s="133"/>
      <c r="J305" s="133"/>
      <c r="K305" s="133"/>
      <c r="M305" s="14" t="s">
        <v>105</v>
      </c>
      <c r="O305" s="86" t="str">
        <f>E305</f>
        <v xml:space="preserve">  </v>
      </c>
      <c r="P305" s="92"/>
    </row>
    <row r="306" spans="2:16" ht="15.75" x14ac:dyDescent="0.25">
      <c r="B306" s="75"/>
      <c r="C306" s="82"/>
      <c r="D306" s="76" t="s">
        <v>31</v>
      </c>
      <c r="E306" s="89"/>
      <c r="F306" s="89" t="str">
        <f>E305</f>
        <v xml:space="preserve">  </v>
      </c>
      <c r="G306" s="76"/>
      <c r="H306" s="134"/>
      <c r="I306" s="134"/>
      <c r="J306" s="134"/>
      <c r="K306" s="134"/>
      <c r="L306" s="76"/>
      <c r="M306" s="82"/>
      <c r="N306" s="76" t="s">
        <v>31</v>
      </c>
      <c r="O306" s="89"/>
      <c r="P306" s="90" t="str">
        <f>O305</f>
        <v xml:space="preserve">  </v>
      </c>
    </row>
    <row r="307" spans="2:16" ht="15.75" x14ac:dyDescent="0.25">
      <c r="B307" s="60" t="str">
        <f>IFERROR(IF(EOMONTH(B305,1)&gt;Questionnaire!$I$9,"  ",EOMONTH(B305,1)),"  ")</f>
        <v xml:space="preserve">  </v>
      </c>
      <c r="C307" s="61" t="s">
        <v>32</v>
      </c>
      <c r="D307" s="61"/>
      <c r="E307" s="84">
        <f>IFERROR(-VLOOKUP(B307,Calculations!$G$10:$N$448,8,FALSE),0)</f>
        <v>0</v>
      </c>
      <c r="F307" s="84"/>
      <c r="G307" s="61"/>
      <c r="H307" s="61" t="s">
        <v>102</v>
      </c>
      <c r="I307" s="61"/>
      <c r="J307" s="84">
        <f>K309</f>
        <v>0</v>
      </c>
      <c r="K307" s="84"/>
      <c r="L307" s="61"/>
      <c r="M307" s="61" t="s">
        <v>102</v>
      </c>
      <c r="N307" s="68"/>
      <c r="O307" s="84">
        <f>J307</f>
        <v>0</v>
      </c>
      <c r="P307" s="91"/>
    </row>
    <row r="308" spans="2:16" ht="15.75" x14ac:dyDescent="0.25">
      <c r="B308" s="74"/>
      <c r="C308" s="14" t="s">
        <v>33</v>
      </c>
      <c r="E308" s="86" t="str">
        <f>IFERROR(VLOOKUP(B307,Calculations!$G$10:$M$448,7,FALSE),0)</f>
        <v xml:space="preserve">  </v>
      </c>
      <c r="F308" s="86"/>
      <c r="H308" s="14" t="s">
        <v>35</v>
      </c>
      <c r="J308" s="86" t="str">
        <f>K310</f>
        <v xml:space="preserve">  </v>
      </c>
      <c r="K308" s="86"/>
      <c r="M308" s="14" t="s">
        <v>94</v>
      </c>
      <c r="N308" s="73"/>
      <c r="O308" s="86" t="str">
        <f>J308</f>
        <v xml:space="preserve">  </v>
      </c>
      <c r="P308" s="92"/>
    </row>
    <row r="309" spans="2:16" ht="15.75" x14ac:dyDescent="0.25">
      <c r="B309" s="74"/>
      <c r="C309" s="73"/>
      <c r="D309" s="14" t="s">
        <v>31</v>
      </c>
      <c r="E309" s="86"/>
      <c r="F309" s="86">
        <f>IFERROR(E307+E308,0)</f>
        <v>0</v>
      </c>
      <c r="H309" s="73"/>
      <c r="I309" s="14" t="s">
        <v>32</v>
      </c>
      <c r="J309" s="86"/>
      <c r="K309" s="86">
        <f>E307</f>
        <v>0</v>
      </c>
      <c r="M309" s="72"/>
      <c r="N309" s="14" t="s">
        <v>31</v>
      </c>
      <c r="O309" s="86"/>
      <c r="P309" s="92">
        <f>F309</f>
        <v>0</v>
      </c>
    </row>
    <row r="310" spans="2:16" ht="15.75" x14ac:dyDescent="0.25">
      <c r="B310" s="74"/>
      <c r="C310" s="73"/>
      <c r="E310" s="86"/>
      <c r="F310" s="86"/>
      <c r="H310" s="73"/>
      <c r="I310" s="14" t="s">
        <v>33</v>
      </c>
      <c r="J310" s="86"/>
      <c r="K310" s="86" t="str">
        <f>E308</f>
        <v xml:space="preserve">  </v>
      </c>
      <c r="M310" s="72"/>
      <c r="N310" s="73"/>
      <c r="O310" s="86"/>
      <c r="P310" s="92"/>
    </row>
    <row r="311" spans="2:16" ht="15.75" x14ac:dyDescent="0.25">
      <c r="B311" s="74"/>
      <c r="C311" s="73"/>
      <c r="E311" s="86"/>
      <c r="F311" s="86"/>
      <c r="H311" s="73"/>
      <c r="J311" s="86"/>
      <c r="K311" s="86"/>
      <c r="M311" s="72"/>
      <c r="N311" s="73"/>
      <c r="O311" s="86"/>
      <c r="P311" s="92"/>
    </row>
    <row r="312" spans="2:16" ht="15.75" x14ac:dyDescent="0.25">
      <c r="B312" s="70" t="str">
        <f>B307</f>
        <v xml:space="preserve">  </v>
      </c>
      <c r="C312" s="133" t="s">
        <v>34</v>
      </c>
      <c r="D312" s="133"/>
      <c r="E312" s="133"/>
      <c r="F312" s="133"/>
      <c r="H312" s="14" t="s">
        <v>103</v>
      </c>
      <c r="J312" s="86" t="str">
        <f>IFERROR(VLOOKUP(B312,Calculations!$Z$10:$AB$448,3,FALSE),0)</f>
        <v xml:space="preserve">  </v>
      </c>
      <c r="K312" s="86"/>
      <c r="M312" s="14" t="s">
        <v>104</v>
      </c>
      <c r="O312" s="86" t="str">
        <f>J312</f>
        <v xml:space="preserve">  </v>
      </c>
      <c r="P312" s="92"/>
    </row>
    <row r="313" spans="2:16" ht="15.75" x14ac:dyDescent="0.25">
      <c r="B313" s="74"/>
      <c r="C313" s="133"/>
      <c r="D313" s="133"/>
      <c r="E313" s="133"/>
      <c r="F313" s="133"/>
      <c r="H313" s="77"/>
      <c r="I313" s="14" t="s">
        <v>91</v>
      </c>
      <c r="J313" s="86"/>
      <c r="K313" s="86" t="str">
        <f>J312</f>
        <v xml:space="preserve">  </v>
      </c>
      <c r="M313" s="77"/>
      <c r="N313" s="14" t="s">
        <v>91</v>
      </c>
      <c r="O313" s="86"/>
      <c r="P313" s="92" t="str">
        <f>O312</f>
        <v xml:space="preserve">  </v>
      </c>
    </row>
    <row r="314" spans="2:16" ht="15.75" x14ac:dyDescent="0.25">
      <c r="B314" s="74"/>
      <c r="C314" s="133"/>
      <c r="D314" s="133"/>
      <c r="E314" s="133"/>
      <c r="F314" s="133"/>
      <c r="H314" s="77"/>
      <c r="J314" s="86"/>
      <c r="K314" s="86"/>
      <c r="M314" s="77"/>
      <c r="O314" s="86"/>
      <c r="P314" s="92"/>
    </row>
    <row r="315" spans="2:16" ht="15.75" x14ac:dyDescent="0.25">
      <c r="B315" s="74"/>
      <c r="C315" s="81"/>
      <c r="D315" s="81"/>
      <c r="E315" s="81"/>
      <c r="F315" s="81"/>
      <c r="H315" s="77"/>
      <c r="J315" s="86"/>
      <c r="K315" s="86"/>
      <c r="M315" s="77"/>
      <c r="O315" s="86"/>
      <c r="P315" s="92"/>
    </row>
    <row r="316" spans="2:16" ht="15.75" x14ac:dyDescent="0.25">
      <c r="B316" s="70" t="str">
        <f>B312</f>
        <v xml:space="preserve">  </v>
      </c>
      <c r="C316" s="14" t="s">
        <v>106</v>
      </c>
      <c r="E316" s="86" t="str">
        <f>IFERROR(VLOOKUP(B316,Calculations!$G$10:$W$448,17,FALSE),0)</f>
        <v xml:space="preserve">  </v>
      </c>
      <c r="F316" s="86"/>
      <c r="H316" s="133" t="s">
        <v>34</v>
      </c>
      <c r="I316" s="133"/>
      <c r="J316" s="133"/>
      <c r="K316" s="133"/>
      <c r="M316" s="14" t="s">
        <v>105</v>
      </c>
      <c r="O316" s="86" t="str">
        <f>E316</f>
        <v xml:space="preserve">  </v>
      </c>
      <c r="P316" s="92"/>
    </row>
    <row r="317" spans="2:16" ht="15.75" x14ac:dyDescent="0.25">
      <c r="B317" s="75"/>
      <c r="C317" s="82"/>
      <c r="D317" s="76" t="s">
        <v>31</v>
      </c>
      <c r="E317" s="89"/>
      <c r="F317" s="89" t="str">
        <f>E316</f>
        <v xml:space="preserve">  </v>
      </c>
      <c r="G317" s="76"/>
      <c r="H317" s="134"/>
      <c r="I317" s="134"/>
      <c r="J317" s="134"/>
      <c r="K317" s="134"/>
      <c r="L317" s="76"/>
      <c r="M317" s="82"/>
      <c r="N317" s="76" t="s">
        <v>31</v>
      </c>
      <c r="O317" s="89"/>
      <c r="P317" s="90" t="str">
        <f>O316</f>
        <v xml:space="preserve">  </v>
      </c>
    </row>
    <row r="318" spans="2:16" ht="15.75" x14ac:dyDescent="0.25">
      <c r="B318" s="60" t="str">
        <f>IFERROR(IF(EOMONTH(B316,1)&gt;Questionnaire!$I$9,"  ",EOMONTH(B316,1)),"  ")</f>
        <v xml:space="preserve">  </v>
      </c>
      <c r="C318" s="61" t="s">
        <v>32</v>
      </c>
      <c r="D318" s="61"/>
      <c r="E318" s="84">
        <f>IFERROR(-VLOOKUP(B318,Calculations!$G$10:$N$448,8,FALSE),0)</f>
        <v>0</v>
      </c>
      <c r="F318" s="84"/>
      <c r="G318" s="61"/>
      <c r="H318" s="61" t="s">
        <v>102</v>
      </c>
      <c r="I318" s="61"/>
      <c r="J318" s="84">
        <f>K320</f>
        <v>0</v>
      </c>
      <c r="K318" s="84"/>
      <c r="L318" s="61"/>
      <c r="M318" s="61" t="s">
        <v>102</v>
      </c>
      <c r="N318" s="68"/>
      <c r="O318" s="84">
        <f>J318</f>
        <v>0</v>
      </c>
      <c r="P318" s="91"/>
    </row>
    <row r="319" spans="2:16" ht="15.75" x14ac:dyDescent="0.25">
      <c r="B319" s="74"/>
      <c r="C319" s="14" t="s">
        <v>33</v>
      </c>
      <c r="E319" s="86" t="str">
        <f>IFERROR(VLOOKUP(B318,Calculations!$G$10:$M$448,7,FALSE),0)</f>
        <v xml:space="preserve">  </v>
      </c>
      <c r="F319" s="86"/>
      <c r="H319" s="14" t="s">
        <v>35</v>
      </c>
      <c r="J319" s="86" t="str">
        <f>K321</f>
        <v xml:space="preserve">  </v>
      </c>
      <c r="K319" s="86"/>
      <c r="M319" s="14" t="s">
        <v>94</v>
      </c>
      <c r="N319" s="73"/>
      <c r="O319" s="86" t="str">
        <f>J319</f>
        <v xml:space="preserve">  </v>
      </c>
      <c r="P319" s="92"/>
    </row>
    <row r="320" spans="2:16" ht="15.75" x14ac:dyDescent="0.25">
      <c r="B320" s="74"/>
      <c r="C320" s="73"/>
      <c r="D320" s="14" t="s">
        <v>31</v>
      </c>
      <c r="E320" s="86"/>
      <c r="F320" s="86">
        <f>IFERROR(E318+E319,0)</f>
        <v>0</v>
      </c>
      <c r="H320" s="73"/>
      <c r="I320" s="14" t="s">
        <v>32</v>
      </c>
      <c r="J320" s="86"/>
      <c r="K320" s="86">
        <f>E318</f>
        <v>0</v>
      </c>
      <c r="M320" s="72"/>
      <c r="N320" s="14" t="s">
        <v>31</v>
      </c>
      <c r="O320" s="86"/>
      <c r="P320" s="92">
        <f>F320</f>
        <v>0</v>
      </c>
    </row>
    <row r="321" spans="2:16" ht="15.75" x14ac:dyDescent="0.25">
      <c r="B321" s="74"/>
      <c r="C321" s="73"/>
      <c r="E321" s="86"/>
      <c r="F321" s="86"/>
      <c r="H321" s="73"/>
      <c r="I321" s="14" t="s">
        <v>33</v>
      </c>
      <c r="J321" s="86"/>
      <c r="K321" s="86" t="str">
        <f>E319</f>
        <v xml:space="preserve">  </v>
      </c>
      <c r="M321" s="72"/>
      <c r="N321" s="73"/>
      <c r="O321" s="86"/>
      <c r="P321" s="92"/>
    </row>
    <row r="322" spans="2:16" ht="15.75" x14ac:dyDescent="0.25">
      <c r="B322" s="74"/>
      <c r="C322" s="73"/>
      <c r="E322" s="86"/>
      <c r="F322" s="86"/>
      <c r="H322" s="73"/>
      <c r="J322" s="86"/>
      <c r="K322" s="86"/>
      <c r="M322" s="72"/>
      <c r="N322" s="73"/>
      <c r="O322" s="86"/>
      <c r="P322" s="92"/>
    </row>
    <row r="323" spans="2:16" ht="15.75" x14ac:dyDescent="0.25">
      <c r="B323" s="70" t="str">
        <f>B318</f>
        <v xml:space="preserve">  </v>
      </c>
      <c r="C323" s="133" t="s">
        <v>34</v>
      </c>
      <c r="D323" s="133"/>
      <c r="E323" s="133"/>
      <c r="F323" s="133"/>
      <c r="H323" s="14" t="s">
        <v>103</v>
      </c>
      <c r="J323" s="86" t="str">
        <f>IFERROR(VLOOKUP(B323,Calculations!$Z$10:$AB$448,3,FALSE),0)</f>
        <v xml:space="preserve">  </v>
      </c>
      <c r="K323" s="86"/>
      <c r="M323" s="14" t="s">
        <v>104</v>
      </c>
      <c r="O323" s="86" t="str">
        <f>J323</f>
        <v xml:space="preserve">  </v>
      </c>
      <c r="P323" s="92"/>
    </row>
    <row r="324" spans="2:16" ht="15.75" x14ac:dyDescent="0.25">
      <c r="B324" s="74"/>
      <c r="C324" s="133"/>
      <c r="D324" s="133"/>
      <c r="E324" s="133"/>
      <c r="F324" s="133"/>
      <c r="H324" s="77"/>
      <c r="I324" s="14" t="s">
        <v>91</v>
      </c>
      <c r="J324" s="86"/>
      <c r="K324" s="86" t="str">
        <f>J323</f>
        <v xml:space="preserve">  </v>
      </c>
      <c r="M324" s="77"/>
      <c r="N324" s="14" t="s">
        <v>91</v>
      </c>
      <c r="O324" s="86"/>
      <c r="P324" s="92" t="str">
        <f>O323</f>
        <v xml:space="preserve">  </v>
      </c>
    </row>
    <row r="325" spans="2:16" ht="15.75" x14ac:dyDescent="0.25">
      <c r="B325" s="74"/>
      <c r="C325" s="133"/>
      <c r="D325" s="133"/>
      <c r="E325" s="133"/>
      <c r="F325" s="133"/>
      <c r="H325" s="77"/>
      <c r="J325" s="86"/>
      <c r="K325" s="86"/>
      <c r="M325" s="77"/>
      <c r="O325" s="86"/>
      <c r="P325" s="92"/>
    </row>
    <row r="326" spans="2:16" ht="15.75" x14ac:dyDescent="0.25">
      <c r="B326" s="74"/>
      <c r="C326" s="81"/>
      <c r="D326" s="81"/>
      <c r="E326" s="81"/>
      <c r="F326" s="81"/>
      <c r="H326" s="77"/>
      <c r="J326" s="86"/>
      <c r="K326" s="86"/>
      <c r="M326" s="77"/>
      <c r="O326" s="86"/>
      <c r="P326" s="92"/>
    </row>
    <row r="327" spans="2:16" ht="15.75" x14ac:dyDescent="0.25">
      <c r="B327" s="70" t="str">
        <f>B323</f>
        <v xml:space="preserve">  </v>
      </c>
      <c r="C327" s="14" t="s">
        <v>106</v>
      </c>
      <c r="E327" s="86" t="str">
        <f>IFERROR(VLOOKUP(B327,Calculations!$G$10:$W$448,17,FALSE),0)</f>
        <v xml:space="preserve">  </v>
      </c>
      <c r="F327" s="86"/>
      <c r="H327" s="133" t="s">
        <v>34</v>
      </c>
      <c r="I327" s="133"/>
      <c r="J327" s="133"/>
      <c r="K327" s="133"/>
      <c r="M327" s="14" t="s">
        <v>105</v>
      </c>
      <c r="O327" s="86" t="str">
        <f>E327</f>
        <v xml:space="preserve">  </v>
      </c>
      <c r="P327" s="92"/>
    </row>
    <row r="328" spans="2:16" ht="15.75" x14ac:dyDescent="0.25">
      <c r="B328" s="75"/>
      <c r="C328" s="82"/>
      <c r="D328" s="76" t="s">
        <v>31</v>
      </c>
      <c r="E328" s="89"/>
      <c r="F328" s="89" t="str">
        <f>E327</f>
        <v xml:space="preserve">  </v>
      </c>
      <c r="G328" s="76"/>
      <c r="H328" s="134"/>
      <c r="I328" s="134"/>
      <c r="J328" s="134"/>
      <c r="K328" s="134"/>
      <c r="L328" s="76"/>
      <c r="M328" s="82"/>
      <c r="N328" s="76" t="s">
        <v>31</v>
      </c>
      <c r="O328" s="89"/>
      <c r="P328" s="90" t="str">
        <f>O327</f>
        <v xml:space="preserve">  </v>
      </c>
    </row>
    <row r="329" spans="2:16" ht="15.75" x14ac:dyDescent="0.25">
      <c r="B329" s="60" t="str">
        <f>IFERROR(IF(EOMONTH(B327,1)&gt;Questionnaire!$I$9,"  ",EOMONTH(B327,1)),"  ")</f>
        <v xml:space="preserve">  </v>
      </c>
      <c r="C329" s="61" t="s">
        <v>32</v>
      </c>
      <c r="D329" s="61"/>
      <c r="E329" s="84">
        <f>IFERROR(-VLOOKUP(B329,Calculations!$G$10:$N$448,8,FALSE),0)</f>
        <v>0</v>
      </c>
      <c r="F329" s="84"/>
      <c r="G329" s="61"/>
      <c r="H329" s="61" t="s">
        <v>102</v>
      </c>
      <c r="I329" s="61"/>
      <c r="J329" s="84">
        <f>K331</f>
        <v>0</v>
      </c>
      <c r="K329" s="84"/>
      <c r="L329" s="61"/>
      <c r="M329" s="61" t="s">
        <v>102</v>
      </c>
      <c r="N329" s="68"/>
      <c r="O329" s="84">
        <f>J329</f>
        <v>0</v>
      </c>
      <c r="P329" s="91"/>
    </row>
    <row r="330" spans="2:16" ht="15.75" x14ac:dyDescent="0.25">
      <c r="B330" s="74"/>
      <c r="C330" s="14" t="s">
        <v>33</v>
      </c>
      <c r="E330" s="86" t="str">
        <f>IFERROR(VLOOKUP(B329,Calculations!$G$10:$M$448,7,FALSE),0)</f>
        <v xml:space="preserve">  </v>
      </c>
      <c r="F330" s="86"/>
      <c r="H330" s="14" t="s">
        <v>35</v>
      </c>
      <c r="J330" s="86" t="str">
        <f>K332</f>
        <v xml:space="preserve">  </v>
      </c>
      <c r="K330" s="86"/>
      <c r="M330" s="14" t="s">
        <v>94</v>
      </c>
      <c r="N330" s="73"/>
      <c r="O330" s="86" t="str">
        <f>J330</f>
        <v xml:space="preserve">  </v>
      </c>
      <c r="P330" s="92"/>
    </row>
    <row r="331" spans="2:16" ht="15.75" x14ac:dyDescent="0.25">
      <c r="B331" s="74"/>
      <c r="C331" s="73"/>
      <c r="D331" s="14" t="s">
        <v>31</v>
      </c>
      <c r="E331" s="86"/>
      <c r="F331" s="86">
        <f>IFERROR(E329+E330,0)</f>
        <v>0</v>
      </c>
      <c r="H331" s="73"/>
      <c r="I331" s="14" t="s">
        <v>32</v>
      </c>
      <c r="J331" s="86"/>
      <c r="K331" s="86">
        <f>E329</f>
        <v>0</v>
      </c>
      <c r="M331" s="72"/>
      <c r="N331" s="14" t="s">
        <v>31</v>
      </c>
      <c r="O331" s="86"/>
      <c r="P331" s="92">
        <f>F331</f>
        <v>0</v>
      </c>
    </row>
    <row r="332" spans="2:16" ht="15.75" x14ac:dyDescent="0.25">
      <c r="B332" s="74"/>
      <c r="C332" s="73"/>
      <c r="E332" s="86"/>
      <c r="F332" s="86"/>
      <c r="H332" s="73"/>
      <c r="I332" s="14" t="s">
        <v>33</v>
      </c>
      <c r="J332" s="86"/>
      <c r="K332" s="86" t="str">
        <f>E330</f>
        <v xml:space="preserve">  </v>
      </c>
      <c r="M332" s="72"/>
      <c r="N332" s="73"/>
      <c r="O332" s="86"/>
      <c r="P332" s="92"/>
    </row>
    <row r="333" spans="2:16" ht="15.75" x14ac:dyDescent="0.25">
      <c r="B333" s="74"/>
      <c r="C333" s="73"/>
      <c r="E333" s="86"/>
      <c r="F333" s="86"/>
      <c r="H333" s="73"/>
      <c r="J333" s="86"/>
      <c r="K333" s="86"/>
      <c r="M333" s="72"/>
      <c r="N333" s="73"/>
      <c r="O333" s="86"/>
      <c r="P333" s="92"/>
    </row>
    <row r="334" spans="2:16" ht="15.75" x14ac:dyDescent="0.25">
      <c r="B334" s="70" t="str">
        <f>B329</f>
        <v xml:space="preserve">  </v>
      </c>
      <c r="C334" s="133" t="s">
        <v>34</v>
      </c>
      <c r="D334" s="133"/>
      <c r="E334" s="133"/>
      <c r="F334" s="133"/>
      <c r="H334" s="14" t="s">
        <v>103</v>
      </c>
      <c r="J334" s="86" t="str">
        <f>IFERROR(VLOOKUP(B334,Calculations!$Z$10:$AB$448,3,FALSE),0)</f>
        <v xml:space="preserve">  </v>
      </c>
      <c r="K334" s="86"/>
      <c r="M334" s="14" t="s">
        <v>104</v>
      </c>
      <c r="O334" s="86" t="str">
        <f>J334</f>
        <v xml:space="preserve">  </v>
      </c>
      <c r="P334" s="92"/>
    </row>
    <row r="335" spans="2:16" ht="15.75" x14ac:dyDescent="0.25">
      <c r="B335" s="74"/>
      <c r="C335" s="133"/>
      <c r="D335" s="133"/>
      <c r="E335" s="133"/>
      <c r="F335" s="133"/>
      <c r="H335" s="77"/>
      <c r="I335" s="14" t="s">
        <v>91</v>
      </c>
      <c r="J335" s="86"/>
      <c r="K335" s="86" t="str">
        <f>J334</f>
        <v xml:space="preserve">  </v>
      </c>
      <c r="M335" s="77"/>
      <c r="N335" s="14" t="s">
        <v>91</v>
      </c>
      <c r="O335" s="86"/>
      <c r="P335" s="92" t="str">
        <f>O334</f>
        <v xml:space="preserve">  </v>
      </c>
    </row>
    <row r="336" spans="2:16" ht="15.75" x14ac:dyDescent="0.25">
      <c r="B336" s="74"/>
      <c r="C336" s="133"/>
      <c r="D336" s="133"/>
      <c r="E336" s="133"/>
      <c r="F336" s="133"/>
      <c r="H336" s="77"/>
      <c r="J336" s="86"/>
      <c r="K336" s="86"/>
      <c r="M336" s="77"/>
      <c r="O336" s="86"/>
      <c r="P336" s="92"/>
    </row>
    <row r="337" spans="2:16" ht="15.75" x14ac:dyDescent="0.25">
      <c r="B337" s="74"/>
      <c r="C337" s="81"/>
      <c r="D337" s="81"/>
      <c r="E337" s="81"/>
      <c r="F337" s="81"/>
      <c r="H337" s="77"/>
      <c r="J337" s="86"/>
      <c r="K337" s="86"/>
      <c r="M337" s="77"/>
      <c r="O337" s="86"/>
      <c r="P337" s="92"/>
    </row>
    <row r="338" spans="2:16" ht="15.75" x14ac:dyDescent="0.25">
      <c r="B338" s="70" t="str">
        <f>B334</f>
        <v xml:space="preserve">  </v>
      </c>
      <c r="C338" s="14" t="s">
        <v>106</v>
      </c>
      <c r="E338" s="86" t="str">
        <f>IFERROR(VLOOKUP(B338,Calculations!$G$10:$W$448,17,FALSE),0)</f>
        <v xml:space="preserve">  </v>
      </c>
      <c r="F338" s="86"/>
      <c r="H338" s="133" t="s">
        <v>34</v>
      </c>
      <c r="I338" s="133"/>
      <c r="J338" s="133"/>
      <c r="K338" s="133"/>
      <c r="M338" s="14" t="s">
        <v>105</v>
      </c>
      <c r="O338" s="86" t="str">
        <f>E338</f>
        <v xml:space="preserve">  </v>
      </c>
      <c r="P338" s="92"/>
    </row>
    <row r="339" spans="2:16" ht="15.75" x14ac:dyDescent="0.25">
      <c r="B339" s="75"/>
      <c r="C339" s="82"/>
      <c r="D339" s="76" t="s">
        <v>31</v>
      </c>
      <c r="E339" s="89"/>
      <c r="F339" s="89" t="str">
        <f>E338</f>
        <v xml:space="preserve">  </v>
      </c>
      <c r="G339" s="76"/>
      <c r="H339" s="134"/>
      <c r="I339" s="134"/>
      <c r="J339" s="134"/>
      <c r="K339" s="134"/>
      <c r="L339" s="76"/>
      <c r="M339" s="82"/>
      <c r="N339" s="76" t="s">
        <v>31</v>
      </c>
      <c r="O339" s="89"/>
      <c r="P339" s="90" t="str">
        <f>O338</f>
        <v xml:space="preserve">  </v>
      </c>
    </row>
    <row r="340" spans="2:16" ht="15.75" x14ac:dyDescent="0.25">
      <c r="B340" s="60" t="str">
        <f>IFERROR(IF(EOMONTH(B338,1)&gt;Questionnaire!$I$9,"  ",EOMONTH(B338,1)),"  ")</f>
        <v xml:space="preserve">  </v>
      </c>
      <c r="C340" s="61" t="s">
        <v>32</v>
      </c>
      <c r="D340" s="61"/>
      <c r="E340" s="84">
        <f>IFERROR(-VLOOKUP(B340,Calculations!$G$10:$N$448,8,FALSE),0)</f>
        <v>0</v>
      </c>
      <c r="F340" s="84"/>
      <c r="G340" s="61"/>
      <c r="H340" s="61" t="s">
        <v>102</v>
      </c>
      <c r="I340" s="61"/>
      <c r="J340" s="84">
        <f>K342</f>
        <v>0</v>
      </c>
      <c r="K340" s="84"/>
      <c r="L340" s="61"/>
      <c r="M340" s="61" t="s">
        <v>102</v>
      </c>
      <c r="N340" s="68"/>
      <c r="O340" s="84">
        <f>J340</f>
        <v>0</v>
      </c>
      <c r="P340" s="91"/>
    </row>
    <row r="341" spans="2:16" ht="15.75" x14ac:dyDescent="0.25">
      <c r="B341" s="74"/>
      <c r="C341" s="14" t="s">
        <v>33</v>
      </c>
      <c r="E341" s="86" t="str">
        <f>IFERROR(VLOOKUP(B340,Calculations!$G$10:$M$448,7,FALSE),0)</f>
        <v xml:space="preserve">  </v>
      </c>
      <c r="F341" s="86"/>
      <c r="H341" s="14" t="s">
        <v>35</v>
      </c>
      <c r="J341" s="86" t="str">
        <f>K343</f>
        <v xml:space="preserve">  </v>
      </c>
      <c r="K341" s="86"/>
      <c r="M341" s="14" t="s">
        <v>94</v>
      </c>
      <c r="N341" s="73"/>
      <c r="O341" s="86" t="str">
        <f>J341</f>
        <v xml:space="preserve">  </v>
      </c>
      <c r="P341" s="92"/>
    </row>
    <row r="342" spans="2:16" ht="15.75" x14ac:dyDescent="0.25">
      <c r="B342" s="74"/>
      <c r="C342" s="73"/>
      <c r="D342" s="14" t="s">
        <v>31</v>
      </c>
      <c r="E342" s="86"/>
      <c r="F342" s="86">
        <f>IFERROR(E340+E341,0)</f>
        <v>0</v>
      </c>
      <c r="H342" s="73"/>
      <c r="I342" s="14" t="s">
        <v>32</v>
      </c>
      <c r="J342" s="86"/>
      <c r="K342" s="86">
        <f>E340</f>
        <v>0</v>
      </c>
      <c r="M342" s="72"/>
      <c r="N342" s="14" t="s">
        <v>31</v>
      </c>
      <c r="O342" s="86"/>
      <c r="P342" s="92">
        <f>F342</f>
        <v>0</v>
      </c>
    </row>
    <row r="343" spans="2:16" ht="15.75" x14ac:dyDescent="0.25">
      <c r="B343" s="74"/>
      <c r="C343" s="73"/>
      <c r="E343" s="86"/>
      <c r="F343" s="86"/>
      <c r="H343" s="73"/>
      <c r="I343" s="14" t="s">
        <v>33</v>
      </c>
      <c r="J343" s="86"/>
      <c r="K343" s="86" t="str">
        <f>E341</f>
        <v xml:space="preserve">  </v>
      </c>
      <c r="M343" s="72"/>
      <c r="N343" s="73"/>
      <c r="O343" s="86"/>
      <c r="P343" s="92"/>
    </row>
    <row r="344" spans="2:16" ht="15.75" x14ac:dyDescent="0.25">
      <c r="B344" s="74"/>
      <c r="C344" s="73"/>
      <c r="E344" s="86"/>
      <c r="F344" s="86"/>
      <c r="H344" s="73"/>
      <c r="J344" s="86"/>
      <c r="K344" s="86"/>
      <c r="M344" s="72"/>
      <c r="N344" s="73"/>
      <c r="O344" s="86"/>
      <c r="P344" s="92"/>
    </row>
    <row r="345" spans="2:16" ht="15.75" x14ac:dyDescent="0.25">
      <c r="B345" s="70" t="str">
        <f>B340</f>
        <v xml:space="preserve">  </v>
      </c>
      <c r="C345" s="133" t="s">
        <v>34</v>
      </c>
      <c r="D345" s="133"/>
      <c r="E345" s="133"/>
      <c r="F345" s="133"/>
      <c r="H345" s="14" t="s">
        <v>103</v>
      </c>
      <c r="J345" s="86" t="str">
        <f>IFERROR(VLOOKUP(B345,Calculations!$Z$10:$AB$448,3,FALSE),0)</f>
        <v xml:space="preserve">  </v>
      </c>
      <c r="K345" s="86"/>
      <c r="M345" s="14" t="s">
        <v>104</v>
      </c>
      <c r="O345" s="86" t="str">
        <f>J345</f>
        <v xml:space="preserve">  </v>
      </c>
      <c r="P345" s="92"/>
    </row>
    <row r="346" spans="2:16" ht="15.75" x14ac:dyDescent="0.25">
      <c r="B346" s="74"/>
      <c r="C346" s="133"/>
      <c r="D346" s="133"/>
      <c r="E346" s="133"/>
      <c r="F346" s="133"/>
      <c r="H346" s="77"/>
      <c r="I346" s="14" t="s">
        <v>91</v>
      </c>
      <c r="J346" s="86"/>
      <c r="K346" s="86" t="str">
        <f>J345</f>
        <v xml:space="preserve">  </v>
      </c>
      <c r="M346" s="77"/>
      <c r="N346" s="14" t="s">
        <v>91</v>
      </c>
      <c r="O346" s="86"/>
      <c r="P346" s="92" t="str">
        <f>O345</f>
        <v xml:space="preserve">  </v>
      </c>
    </row>
    <row r="347" spans="2:16" ht="15.75" x14ac:dyDescent="0.25">
      <c r="B347" s="74"/>
      <c r="C347" s="133"/>
      <c r="D347" s="133"/>
      <c r="E347" s="133"/>
      <c r="F347" s="133"/>
      <c r="H347" s="77"/>
      <c r="J347" s="86"/>
      <c r="K347" s="86"/>
      <c r="M347" s="77"/>
      <c r="O347" s="86"/>
      <c r="P347" s="92"/>
    </row>
    <row r="348" spans="2:16" ht="15.75" x14ac:dyDescent="0.25">
      <c r="B348" s="74"/>
      <c r="C348" s="81"/>
      <c r="D348" s="81"/>
      <c r="E348" s="81"/>
      <c r="F348" s="81"/>
      <c r="H348" s="77"/>
      <c r="J348" s="86"/>
      <c r="K348" s="86"/>
      <c r="M348" s="77"/>
      <c r="O348" s="86"/>
      <c r="P348" s="92"/>
    </row>
    <row r="349" spans="2:16" ht="15.75" x14ac:dyDescent="0.25">
      <c r="B349" s="70" t="str">
        <f>B345</f>
        <v xml:space="preserve">  </v>
      </c>
      <c r="C349" s="14" t="s">
        <v>106</v>
      </c>
      <c r="E349" s="86" t="str">
        <f>IFERROR(VLOOKUP(B349,Calculations!$G$10:$W$448,17,FALSE),0)</f>
        <v xml:space="preserve">  </v>
      </c>
      <c r="F349" s="86"/>
      <c r="H349" s="133" t="s">
        <v>34</v>
      </c>
      <c r="I349" s="133"/>
      <c r="J349" s="133"/>
      <c r="K349" s="133"/>
      <c r="M349" s="14" t="s">
        <v>105</v>
      </c>
      <c r="O349" s="86" t="str">
        <f>E349</f>
        <v xml:space="preserve">  </v>
      </c>
      <c r="P349" s="92"/>
    </row>
    <row r="350" spans="2:16" ht="15.75" x14ac:dyDescent="0.25">
      <c r="B350" s="75"/>
      <c r="C350" s="82"/>
      <c r="D350" s="76" t="s">
        <v>31</v>
      </c>
      <c r="E350" s="89"/>
      <c r="F350" s="89" t="str">
        <f>E349</f>
        <v xml:space="preserve">  </v>
      </c>
      <c r="G350" s="76"/>
      <c r="H350" s="134"/>
      <c r="I350" s="134"/>
      <c r="J350" s="134"/>
      <c r="K350" s="134"/>
      <c r="L350" s="76"/>
      <c r="M350" s="82"/>
      <c r="N350" s="76" t="s">
        <v>31</v>
      </c>
      <c r="O350" s="89"/>
      <c r="P350" s="90" t="str">
        <f>O349</f>
        <v xml:space="preserve">  </v>
      </c>
    </row>
    <row r="351" spans="2:16" ht="15.75" x14ac:dyDescent="0.25">
      <c r="B351" s="60" t="str">
        <f>IFERROR(IF(EOMONTH(B349,1)&gt;Questionnaire!$I$9,"  ",EOMONTH(B349,1)),"  ")</f>
        <v xml:space="preserve">  </v>
      </c>
      <c r="C351" s="61" t="s">
        <v>32</v>
      </c>
      <c r="D351" s="61"/>
      <c r="E351" s="84">
        <f>IFERROR(-VLOOKUP(B351,Calculations!$G$10:$N$448,8,FALSE),0)</f>
        <v>0</v>
      </c>
      <c r="F351" s="84"/>
      <c r="G351" s="61"/>
      <c r="H351" s="61" t="s">
        <v>102</v>
      </c>
      <c r="I351" s="61"/>
      <c r="J351" s="84">
        <f>K353</f>
        <v>0</v>
      </c>
      <c r="K351" s="84"/>
      <c r="L351" s="61"/>
      <c r="M351" s="61" t="s">
        <v>102</v>
      </c>
      <c r="N351" s="68"/>
      <c r="O351" s="84">
        <f>J351</f>
        <v>0</v>
      </c>
      <c r="P351" s="91"/>
    </row>
    <row r="352" spans="2:16" ht="15.75" x14ac:dyDescent="0.25">
      <c r="B352" s="74"/>
      <c r="C352" s="14" t="s">
        <v>33</v>
      </c>
      <c r="E352" s="86" t="str">
        <f>IFERROR(VLOOKUP(B351,Calculations!$G$10:$M$448,7,FALSE),0)</f>
        <v xml:space="preserve">  </v>
      </c>
      <c r="F352" s="86"/>
      <c r="H352" s="14" t="s">
        <v>35</v>
      </c>
      <c r="J352" s="86" t="str">
        <f>K354</f>
        <v xml:space="preserve">  </v>
      </c>
      <c r="K352" s="86"/>
      <c r="M352" s="14" t="s">
        <v>94</v>
      </c>
      <c r="N352" s="73"/>
      <c r="O352" s="86" t="str">
        <f>J352</f>
        <v xml:space="preserve">  </v>
      </c>
      <c r="P352" s="92"/>
    </row>
    <row r="353" spans="2:16" ht="15.75" x14ac:dyDescent="0.25">
      <c r="B353" s="74"/>
      <c r="C353" s="73"/>
      <c r="D353" s="14" t="s">
        <v>31</v>
      </c>
      <c r="E353" s="86"/>
      <c r="F353" s="86">
        <f>IFERROR(E351+E352,0)</f>
        <v>0</v>
      </c>
      <c r="H353" s="73"/>
      <c r="I353" s="14" t="s">
        <v>32</v>
      </c>
      <c r="J353" s="86"/>
      <c r="K353" s="86">
        <f>E351</f>
        <v>0</v>
      </c>
      <c r="M353" s="72"/>
      <c r="N353" s="14" t="s">
        <v>31</v>
      </c>
      <c r="O353" s="86"/>
      <c r="P353" s="92">
        <f>F353</f>
        <v>0</v>
      </c>
    </row>
    <row r="354" spans="2:16" ht="15.75" x14ac:dyDescent="0.25">
      <c r="B354" s="74"/>
      <c r="C354" s="73"/>
      <c r="E354" s="86"/>
      <c r="F354" s="86"/>
      <c r="H354" s="73"/>
      <c r="I354" s="14" t="s">
        <v>33</v>
      </c>
      <c r="J354" s="86"/>
      <c r="K354" s="86" t="str">
        <f>E352</f>
        <v xml:space="preserve">  </v>
      </c>
      <c r="M354" s="72"/>
      <c r="N354" s="73"/>
      <c r="O354" s="86"/>
      <c r="P354" s="92"/>
    </row>
    <row r="355" spans="2:16" ht="15.75" x14ac:dyDescent="0.25">
      <c r="B355" s="74"/>
      <c r="C355" s="73"/>
      <c r="E355" s="86"/>
      <c r="F355" s="86"/>
      <c r="H355" s="73"/>
      <c r="J355" s="86"/>
      <c r="K355" s="86"/>
      <c r="M355" s="72"/>
      <c r="N355" s="73"/>
      <c r="O355" s="86"/>
      <c r="P355" s="92"/>
    </row>
    <row r="356" spans="2:16" ht="15.75" x14ac:dyDescent="0.25">
      <c r="B356" s="70" t="str">
        <f>B351</f>
        <v xml:space="preserve">  </v>
      </c>
      <c r="C356" s="133" t="s">
        <v>34</v>
      </c>
      <c r="D356" s="133"/>
      <c r="E356" s="133"/>
      <c r="F356" s="133"/>
      <c r="H356" s="14" t="s">
        <v>103</v>
      </c>
      <c r="J356" s="86" t="str">
        <f>IFERROR(VLOOKUP(B356,Calculations!$Z$10:$AB$448,3,FALSE),0)</f>
        <v xml:space="preserve">  </v>
      </c>
      <c r="K356" s="86"/>
      <c r="M356" s="14" t="s">
        <v>104</v>
      </c>
      <c r="O356" s="86" t="str">
        <f>J356</f>
        <v xml:space="preserve">  </v>
      </c>
      <c r="P356" s="92"/>
    </row>
    <row r="357" spans="2:16" ht="15.75" x14ac:dyDescent="0.25">
      <c r="B357" s="74"/>
      <c r="C357" s="133"/>
      <c r="D357" s="133"/>
      <c r="E357" s="133"/>
      <c r="F357" s="133"/>
      <c r="H357" s="77"/>
      <c r="I357" s="14" t="s">
        <v>91</v>
      </c>
      <c r="J357" s="86"/>
      <c r="K357" s="86" t="str">
        <f>J356</f>
        <v xml:space="preserve">  </v>
      </c>
      <c r="M357" s="77"/>
      <c r="N357" s="14" t="s">
        <v>91</v>
      </c>
      <c r="O357" s="86"/>
      <c r="P357" s="92" t="str">
        <f>O356</f>
        <v xml:space="preserve">  </v>
      </c>
    </row>
    <row r="358" spans="2:16" ht="15.75" x14ac:dyDescent="0.25">
      <c r="B358" s="74"/>
      <c r="C358" s="133"/>
      <c r="D358" s="133"/>
      <c r="E358" s="133"/>
      <c r="F358" s="133"/>
      <c r="H358" s="77"/>
      <c r="J358" s="86"/>
      <c r="K358" s="86"/>
      <c r="M358" s="77"/>
      <c r="O358" s="86"/>
      <c r="P358" s="92"/>
    </row>
    <row r="359" spans="2:16" ht="15.75" x14ac:dyDescent="0.25">
      <c r="B359" s="74"/>
      <c r="C359" s="81"/>
      <c r="D359" s="81"/>
      <c r="E359" s="81"/>
      <c r="F359" s="81"/>
      <c r="H359" s="77"/>
      <c r="J359" s="86"/>
      <c r="K359" s="86"/>
      <c r="M359" s="77"/>
      <c r="O359" s="86"/>
      <c r="P359" s="92"/>
    </row>
    <row r="360" spans="2:16" ht="15.75" x14ac:dyDescent="0.25">
      <c r="B360" s="70" t="str">
        <f>B356</f>
        <v xml:space="preserve">  </v>
      </c>
      <c r="C360" s="14" t="s">
        <v>106</v>
      </c>
      <c r="E360" s="86" t="str">
        <f>IFERROR(VLOOKUP(B360,Calculations!$G$10:$W$448,17,FALSE),0)</f>
        <v xml:space="preserve">  </v>
      </c>
      <c r="F360" s="86"/>
      <c r="H360" s="133" t="s">
        <v>34</v>
      </c>
      <c r="I360" s="133"/>
      <c r="J360" s="133"/>
      <c r="K360" s="133"/>
      <c r="M360" s="14" t="s">
        <v>105</v>
      </c>
      <c r="O360" s="86" t="str">
        <f>E360</f>
        <v xml:space="preserve">  </v>
      </c>
      <c r="P360" s="92"/>
    </row>
    <row r="361" spans="2:16" ht="15.75" x14ac:dyDescent="0.25">
      <c r="B361" s="75"/>
      <c r="C361" s="82"/>
      <c r="D361" s="76" t="s">
        <v>31</v>
      </c>
      <c r="E361" s="89"/>
      <c r="F361" s="89" t="str">
        <f>E360</f>
        <v xml:space="preserve">  </v>
      </c>
      <c r="G361" s="76"/>
      <c r="H361" s="134"/>
      <c r="I361" s="134"/>
      <c r="J361" s="134"/>
      <c r="K361" s="134"/>
      <c r="L361" s="76"/>
      <c r="M361" s="82"/>
      <c r="N361" s="76" t="s">
        <v>31</v>
      </c>
      <c r="O361" s="89"/>
      <c r="P361" s="90" t="str">
        <f>O360</f>
        <v xml:space="preserve">  </v>
      </c>
    </row>
    <row r="362" spans="2:16" ht="15.75" x14ac:dyDescent="0.25">
      <c r="B362" s="60" t="str">
        <f>IFERROR(IF(EOMONTH(B360,1)&gt;Questionnaire!$I$9,"  ",EOMONTH(B360,1)),"  ")</f>
        <v xml:space="preserve">  </v>
      </c>
      <c r="C362" s="61" t="s">
        <v>32</v>
      </c>
      <c r="D362" s="61"/>
      <c r="E362" s="84">
        <f>IFERROR(-VLOOKUP(B362,Calculations!$G$10:$N$448,8,FALSE),0)</f>
        <v>0</v>
      </c>
      <c r="F362" s="84"/>
      <c r="G362" s="61"/>
      <c r="H362" s="61" t="s">
        <v>102</v>
      </c>
      <c r="I362" s="61"/>
      <c r="J362" s="84">
        <f>K364</f>
        <v>0</v>
      </c>
      <c r="K362" s="84"/>
      <c r="L362" s="61"/>
      <c r="M362" s="61" t="s">
        <v>102</v>
      </c>
      <c r="N362" s="68"/>
      <c r="O362" s="84">
        <f>J362</f>
        <v>0</v>
      </c>
      <c r="P362" s="91"/>
    </row>
    <row r="363" spans="2:16" ht="15.75" x14ac:dyDescent="0.25">
      <c r="B363" s="74"/>
      <c r="C363" s="14" t="s">
        <v>33</v>
      </c>
      <c r="E363" s="86" t="str">
        <f>IFERROR(VLOOKUP(B362,Calculations!$G$10:$M$448,7,FALSE),0)</f>
        <v xml:space="preserve">  </v>
      </c>
      <c r="F363" s="86"/>
      <c r="H363" s="14" t="s">
        <v>35</v>
      </c>
      <c r="J363" s="86" t="str">
        <f>K365</f>
        <v xml:space="preserve">  </v>
      </c>
      <c r="K363" s="86"/>
      <c r="M363" s="14" t="s">
        <v>94</v>
      </c>
      <c r="N363" s="73"/>
      <c r="O363" s="86" t="str">
        <f>J363</f>
        <v xml:space="preserve">  </v>
      </c>
      <c r="P363" s="92"/>
    </row>
    <row r="364" spans="2:16" ht="15.75" x14ac:dyDescent="0.25">
      <c r="B364" s="74"/>
      <c r="C364" s="73"/>
      <c r="D364" s="14" t="s">
        <v>31</v>
      </c>
      <c r="E364" s="86"/>
      <c r="F364" s="86">
        <f>IFERROR(E362+E363,0)</f>
        <v>0</v>
      </c>
      <c r="H364" s="73"/>
      <c r="I364" s="14" t="s">
        <v>32</v>
      </c>
      <c r="J364" s="86"/>
      <c r="K364" s="86">
        <f>E362</f>
        <v>0</v>
      </c>
      <c r="M364" s="72"/>
      <c r="N364" s="14" t="s">
        <v>31</v>
      </c>
      <c r="O364" s="86"/>
      <c r="P364" s="92">
        <f>F364</f>
        <v>0</v>
      </c>
    </row>
    <row r="365" spans="2:16" ht="15.75" x14ac:dyDescent="0.25">
      <c r="B365" s="74"/>
      <c r="C365" s="73"/>
      <c r="E365" s="86"/>
      <c r="F365" s="86"/>
      <c r="H365" s="73"/>
      <c r="I365" s="14" t="s">
        <v>33</v>
      </c>
      <c r="J365" s="86"/>
      <c r="K365" s="86" t="str">
        <f>E363</f>
        <v xml:space="preserve">  </v>
      </c>
      <c r="M365" s="72"/>
      <c r="N365" s="73"/>
      <c r="O365" s="86"/>
      <c r="P365" s="92"/>
    </row>
    <row r="366" spans="2:16" ht="15.75" x14ac:dyDescent="0.25">
      <c r="B366" s="74"/>
      <c r="C366" s="73"/>
      <c r="E366" s="86"/>
      <c r="F366" s="86"/>
      <c r="H366" s="73"/>
      <c r="J366" s="86"/>
      <c r="K366" s="86"/>
      <c r="M366" s="72"/>
      <c r="N366" s="73"/>
      <c r="O366" s="86"/>
      <c r="P366" s="92"/>
    </row>
    <row r="367" spans="2:16" ht="15.75" x14ac:dyDescent="0.25">
      <c r="B367" s="70" t="str">
        <f>B362</f>
        <v xml:space="preserve">  </v>
      </c>
      <c r="C367" s="133" t="s">
        <v>34</v>
      </c>
      <c r="D367" s="133"/>
      <c r="E367" s="133"/>
      <c r="F367" s="133"/>
      <c r="H367" s="14" t="s">
        <v>103</v>
      </c>
      <c r="J367" s="86" t="str">
        <f>IFERROR(VLOOKUP(B367,Calculations!$Z$10:$AB$448,3,FALSE),0)</f>
        <v xml:space="preserve">  </v>
      </c>
      <c r="K367" s="86"/>
      <c r="M367" s="14" t="s">
        <v>104</v>
      </c>
      <c r="O367" s="86" t="str">
        <f>J367</f>
        <v xml:space="preserve">  </v>
      </c>
      <c r="P367" s="92"/>
    </row>
    <row r="368" spans="2:16" ht="15.75" x14ac:dyDescent="0.25">
      <c r="B368" s="74"/>
      <c r="C368" s="133"/>
      <c r="D368" s="133"/>
      <c r="E368" s="133"/>
      <c r="F368" s="133"/>
      <c r="H368" s="77"/>
      <c r="I368" s="14" t="s">
        <v>91</v>
      </c>
      <c r="J368" s="86"/>
      <c r="K368" s="86" t="str">
        <f>J367</f>
        <v xml:space="preserve">  </v>
      </c>
      <c r="M368" s="77"/>
      <c r="N368" s="14" t="s">
        <v>91</v>
      </c>
      <c r="O368" s="86"/>
      <c r="P368" s="92" t="str">
        <f>O367</f>
        <v xml:space="preserve">  </v>
      </c>
    </row>
    <row r="369" spans="2:16" ht="15.75" x14ac:dyDescent="0.25">
      <c r="B369" s="74"/>
      <c r="C369" s="133"/>
      <c r="D369" s="133"/>
      <c r="E369" s="133"/>
      <c r="F369" s="133"/>
      <c r="H369" s="77"/>
      <c r="J369" s="86"/>
      <c r="K369" s="86"/>
      <c r="M369" s="77"/>
      <c r="O369" s="86"/>
      <c r="P369" s="92"/>
    </row>
    <row r="370" spans="2:16" ht="15.75" x14ac:dyDescent="0.25">
      <c r="B370" s="74"/>
      <c r="C370" s="81"/>
      <c r="D370" s="81"/>
      <c r="E370" s="81"/>
      <c r="F370" s="81"/>
      <c r="H370" s="77"/>
      <c r="J370" s="86"/>
      <c r="K370" s="86"/>
      <c r="M370" s="77"/>
      <c r="O370" s="86"/>
      <c r="P370" s="92"/>
    </row>
    <row r="371" spans="2:16" ht="15.75" x14ac:dyDescent="0.25">
      <c r="B371" s="70" t="str">
        <f>B367</f>
        <v xml:space="preserve">  </v>
      </c>
      <c r="C371" s="14" t="s">
        <v>106</v>
      </c>
      <c r="E371" s="86" t="str">
        <f>IFERROR(VLOOKUP(B371,Calculations!$G$10:$W$448,17,FALSE),0)</f>
        <v xml:space="preserve">  </v>
      </c>
      <c r="F371" s="86"/>
      <c r="H371" s="133" t="s">
        <v>34</v>
      </c>
      <c r="I371" s="133"/>
      <c r="J371" s="133"/>
      <c r="K371" s="133"/>
      <c r="M371" s="14" t="s">
        <v>105</v>
      </c>
      <c r="O371" s="86" t="str">
        <f>E371</f>
        <v xml:space="preserve">  </v>
      </c>
      <c r="P371" s="92"/>
    </row>
    <row r="372" spans="2:16" ht="15.75" x14ac:dyDescent="0.25">
      <c r="B372" s="75"/>
      <c r="C372" s="82"/>
      <c r="D372" s="76" t="s">
        <v>31</v>
      </c>
      <c r="E372" s="89"/>
      <c r="F372" s="89" t="str">
        <f>E371</f>
        <v xml:space="preserve">  </v>
      </c>
      <c r="G372" s="76"/>
      <c r="H372" s="134"/>
      <c r="I372" s="134"/>
      <c r="J372" s="134"/>
      <c r="K372" s="134"/>
      <c r="L372" s="76"/>
      <c r="M372" s="82"/>
      <c r="N372" s="76" t="s">
        <v>31</v>
      </c>
      <c r="O372" s="89"/>
      <c r="P372" s="90" t="str">
        <f>O371</f>
        <v xml:space="preserve">  </v>
      </c>
    </row>
    <row r="373" spans="2:16" ht="15.75" x14ac:dyDescent="0.25">
      <c r="B373" s="60" t="str">
        <f>IFERROR(IF(EOMONTH(B371,1)&gt;Questionnaire!$I$9,"  ",EOMONTH(B371,1)),"  ")</f>
        <v xml:space="preserve">  </v>
      </c>
      <c r="C373" s="61" t="s">
        <v>32</v>
      </c>
      <c r="D373" s="61"/>
      <c r="E373" s="84">
        <f>IFERROR(-VLOOKUP(B373,Calculations!$G$10:$N$448,8,FALSE),0)</f>
        <v>0</v>
      </c>
      <c r="F373" s="84"/>
      <c r="G373" s="61"/>
      <c r="H373" s="61" t="s">
        <v>102</v>
      </c>
      <c r="I373" s="61"/>
      <c r="J373" s="84">
        <f>K375</f>
        <v>0</v>
      </c>
      <c r="K373" s="84"/>
      <c r="L373" s="61"/>
      <c r="M373" s="61" t="s">
        <v>102</v>
      </c>
      <c r="N373" s="68"/>
      <c r="O373" s="84">
        <f>J373</f>
        <v>0</v>
      </c>
      <c r="P373" s="91"/>
    </row>
    <row r="374" spans="2:16" ht="15.75" x14ac:dyDescent="0.25">
      <c r="B374" s="74"/>
      <c r="C374" s="14" t="s">
        <v>33</v>
      </c>
      <c r="E374" s="86" t="str">
        <f>IFERROR(VLOOKUP(B373,Calculations!$G$10:$M$448,7,FALSE),0)</f>
        <v xml:space="preserve">  </v>
      </c>
      <c r="F374" s="86"/>
      <c r="H374" s="14" t="s">
        <v>35</v>
      </c>
      <c r="J374" s="86" t="str">
        <f>K376</f>
        <v xml:space="preserve">  </v>
      </c>
      <c r="K374" s="86"/>
      <c r="M374" s="14" t="s">
        <v>94</v>
      </c>
      <c r="N374" s="73"/>
      <c r="O374" s="86" t="str">
        <f>J374</f>
        <v xml:space="preserve">  </v>
      </c>
      <c r="P374" s="92"/>
    </row>
    <row r="375" spans="2:16" ht="15.75" x14ac:dyDescent="0.25">
      <c r="B375" s="74"/>
      <c r="C375" s="73"/>
      <c r="D375" s="14" t="s">
        <v>31</v>
      </c>
      <c r="E375" s="86"/>
      <c r="F375" s="86">
        <f>IFERROR(E373+E374,0)</f>
        <v>0</v>
      </c>
      <c r="H375" s="73"/>
      <c r="I375" s="14" t="s">
        <v>32</v>
      </c>
      <c r="J375" s="86"/>
      <c r="K375" s="86">
        <f>E373</f>
        <v>0</v>
      </c>
      <c r="M375" s="72"/>
      <c r="N375" s="14" t="s">
        <v>31</v>
      </c>
      <c r="O375" s="86"/>
      <c r="P375" s="92">
        <f>F375</f>
        <v>0</v>
      </c>
    </row>
    <row r="376" spans="2:16" ht="15.75" x14ac:dyDescent="0.25">
      <c r="B376" s="74"/>
      <c r="C376" s="73"/>
      <c r="E376" s="86"/>
      <c r="F376" s="86"/>
      <c r="H376" s="73"/>
      <c r="I376" s="14" t="s">
        <v>33</v>
      </c>
      <c r="J376" s="86"/>
      <c r="K376" s="86" t="str">
        <f>E374</f>
        <v xml:space="preserve">  </v>
      </c>
      <c r="M376" s="72"/>
      <c r="N376" s="73"/>
      <c r="O376" s="86"/>
      <c r="P376" s="92"/>
    </row>
    <row r="377" spans="2:16" ht="15.75" x14ac:dyDescent="0.25">
      <c r="B377" s="74"/>
      <c r="C377" s="73"/>
      <c r="E377" s="86"/>
      <c r="F377" s="86"/>
      <c r="H377" s="73"/>
      <c r="J377" s="86"/>
      <c r="K377" s="86"/>
      <c r="M377" s="72"/>
      <c r="N377" s="73"/>
      <c r="O377" s="86"/>
      <c r="P377" s="92"/>
    </row>
    <row r="378" spans="2:16" ht="15.75" x14ac:dyDescent="0.25">
      <c r="B378" s="70" t="str">
        <f>B373</f>
        <v xml:space="preserve">  </v>
      </c>
      <c r="C378" s="133" t="s">
        <v>34</v>
      </c>
      <c r="D378" s="133"/>
      <c r="E378" s="133"/>
      <c r="F378" s="133"/>
      <c r="H378" s="14" t="s">
        <v>103</v>
      </c>
      <c r="J378" s="86" t="str">
        <f>IFERROR(VLOOKUP(B378,Calculations!$Z$10:$AB$448,3,FALSE),0)</f>
        <v xml:space="preserve">  </v>
      </c>
      <c r="K378" s="86"/>
      <c r="M378" s="14" t="s">
        <v>104</v>
      </c>
      <c r="O378" s="86" t="str">
        <f>J378</f>
        <v xml:space="preserve">  </v>
      </c>
      <c r="P378" s="92"/>
    </row>
    <row r="379" spans="2:16" ht="15.75" x14ac:dyDescent="0.25">
      <c r="B379" s="74"/>
      <c r="C379" s="133"/>
      <c r="D379" s="133"/>
      <c r="E379" s="133"/>
      <c r="F379" s="133"/>
      <c r="H379" s="77"/>
      <c r="I379" s="14" t="s">
        <v>91</v>
      </c>
      <c r="J379" s="86"/>
      <c r="K379" s="86" t="str">
        <f>J378</f>
        <v xml:space="preserve">  </v>
      </c>
      <c r="M379" s="77"/>
      <c r="N379" s="14" t="s">
        <v>91</v>
      </c>
      <c r="O379" s="86"/>
      <c r="P379" s="92" t="str">
        <f>O378</f>
        <v xml:space="preserve">  </v>
      </c>
    </row>
    <row r="380" spans="2:16" ht="15.75" x14ac:dyDescent="0.25">
      <c r="B380" s="74"/>
      <c r="C380" s="133"/>
      <c r="D380" s="133"/>
      <c r="E380" s="133"/>
      <c r="F380" s="133"/>
      <c r="H380" s="77"/>
      <c r="J380" s="86"/>
      <c r="K380" s="86"/>
      <c r="M380" s="77"/>
      <c r="O380" s="86"/>
      <c r="P380" s="92"/>
    </row>
    <row r="381" spans="2:16" ht="15.75" x14ac:dyDescent="0.25">
      <c r="B381" s="74"/>
      <c r="C381" s="81"/>
      <c r="D381" s="81"/>
      <c r="E381" s="81"/>
      <c r="F381" s="81"/>
      <c r="H381" s="77"/>
      <c r="J381" s="86"/>
      <c r="K381" s="86"/>
      <c r="M381" s="77"/>
      <c r="O381" s="86"/>
      <c r="P381" s="92"/>
    </row>
    <row r="382" spans="2:16" ht="15.75" x14ac:dyDescent="0.25">
      <c r="B382" s="70" t="str">
        <f>B378</f>
        <v xml:space="preserve">  </v>
      </c>
      <c r="C382" s="14" t="s">
        <v>106</v>
      </c>
      <c r="E382" s="86" t="str">
        <f>IFERROR(VLOOKUP(B382,Calculations!$G$10:$W$448,17,FALSE),0)</f>
        <v xml:space="preserve">  </v>
      </c>
      <c r="F382" s="86"/>
      <c r="H382" s="133" t="s">
        <v>34</v>
      </c>
      <c r="I382" s="133"/>
      <c r="J382" s="133"/>
      <c r="K382" s="133"/>
      <c r="M382" s="14" t="s">
        <v>105</v>
      </c>
      <c r="O382" s="86" t="str">
        <f>E382</f>
        <v xml:space="preserve">  </v>
      </c>
      <c r="P382" s="92"/>
    </row>
    <row r="383" spans="2:16" ht="15.75" x14ac:dyDescent="0.25">
      <c r="B383" s="75"/>
      <c r="C383" s="82"/>
      <c r="D383" s="76" t="s">
        <v>31</v>
      </c>
      <c r="E383" s="89"/>
      <c r="F383" s="89" t="str">
        <f>E382</f>
        <v xml:space="preserve">  </v>
      </c>
      <c r="G383" s="76"/>
      <c r="H383" s="134"/>
      <c r="I383" s="134"/>
      <c r="J383" s="134"/>
      <c r="K383" s="134"/>
      <c r="L383" s="76"/>
      <c r="M383" s="82"/>
      <c r="N383" s="76" t="s">
        <v>31</v>
      </c>
      <c r="O383" s="89"/>
      <c r="P383" s="90" t="str">
        <f>O382</f>
        <v xml:space="preserve">  </v>
      </c>
    </row>
    <row r="384" spans="2:16" ht="15.75" x14ac:dyDescent="0.25">
      <c r="B384" s="60" t="str">
        <f>IFERROR(IF(EOMONTH(B382,1)&gt;Questionnaire!$I$9,"  ",EOMONTH(B382,1)),"  ")</f>
        <v xml:space="preserve">  </v>
      </c>
      <c r="C384" s="61" t="s">
        <v>32</v>
      </c>
      <c r="D384" s="61"/>
      <c r="E384" s="84">
        <f>IFERROR(-VLOOKUP(B384,Calculations!$G$10:$N$448,8,FALSE),0)</f>
        <v>0</v>
      </c>
      <c r="F384" s="84"/>
      <c r="G384" s="61"/>
      <c r="H384" s="61" t="s">
        <v>102</v>
      </c>
      <c r="I384" s="61"/>
      <c r="J384" s="84">
        <f>K386</f>
        <v>0</v>
      </c>
      <c r="K384" s="84"/>
      <c r="L384" s="61"/>
      <c r="M384" s="61" t="s">
        <v>102</v>
      </c>
      <c r="N384" s="68"/>
      <c r="O384" s="84">
        <f>J384</f>
        <v>0</v>
      </c>
      <c r="P384" s="91"/>
    </row>
    <row r="385" spans="2:16" ht="15.75" x14ac:dyDescent="0.25">
      <c r="B385" s="74"/>
      <c r="C385" s="14" t="s">
        <v>33</v>
      </c>
      <c r="E385" s="86" t="str">
        <f>IFERROR(VLOOKUP(B384,Calculations!$G$10:$M$448,7,FALSE),0)</f>
        <v xml:space="preserve">  </v>
      </c>
      <c r="F385" s="86"/>
      <c r="H385" s="14" t="s">
        <v>35</v>
      </c>
      <c r="J385" s="86">
        <f>K396</f>
        <v>0</v>
      </c>
      <c r="K385" s="86"/>
      <c r="M385" s="14" t="s">
        <v>94</v>
      </c>
      <c r="N385" s="73"/>
      <c r="O385" s="86" t="str">
        <f>E385</f>
        <v xml:space="preserve">  </v>
      </c>
      <c r="P385" s="92"/>
    </row>
    <row r="386" spans="2:16" ht="15.75" x14ac:dyDescent="0.25">
      <c r="B386" s="74"/>
      <c r="C386" s="73"/>
      <c r="D386" s="14" t="s">
        <v>31</v>
      </c>
      <c r="E386" s="86"/>
      <c r="F386" s="86">
        <f>IFERROR(E384+E385,0)</f>
        <v>0</v>
      </c>
      <c r="H386" s="73"/>
      <c r="I386" s="14" t="s">
        <v>32</v>
      </c>
      <c r="J386" s="86"/>
      <c r="K386" s="86">
        <f>E384</f>
        <v>0</v>
      </c>
      <c r="M386" s="72"/>
      <c r="N386" s="14" t="s">
        <v>31</v>
      </c>
      <c r="O386" s="86"/>
      <c r="P386" s="92">
        <f>F386</f>
        <v>0</v>
      </c>
    </row>
    <row r="387" spans="2:16" ht="15.75" x14ac:dyDescent="0.25">
      <c r="B387" s="74"/>
      <c r="C387" s="73"/>
      <c r="E387" s="86"/>
      <c r="F387" s="86"/>
      <c r="H387" s="73"/>
      <c r="I387" s="14" t="s">
        <v>33</v>
      </c>
      <c r="J387" s="86"/>
      <c r="K387" s="86" t="str">
        <f>E385</f>
        <v xml:space="preserve">  </v>
      </c>
      <c r="M387" s="72"/>
      <c r="N387" s="73"/>
      <c r="O387" s="86"/>
      <c r="P387" s="92"/>
    </row>
    <row r="388" spans="2:16" ht="15.75" x14ac:dyDescent="0.25">
      <c r="B388" s="74"/>
      <c r="C388" s="73"/>
      <c r="E388" s="86"/>
      <c r="F388" s="86"/>
      <c r="H388" s="73"/>
      <c r="J388" s="86"/>
      <c r="K388" s="86"/>
      <c r="M388" s="72"/>
      <c r="N388" s="73"/>
      <c r="O388" s="86"/>
      <c r="P388" s="92"/>
    </row>
    <row r="389" spans="2:16" ht="15.75" x14ac:dyDescent="0.25">
      <c r="B389" s="70" t="str">
        <f>B384</f>
        <v xml:space="preserve">  </v>
      </c>
      <c r="C389" s="133" t="s">
        <v>34</v>
      </c>
      <c r="D389" s="133"/>
      <c r="E389" s="133"/>
      <c r="F389" s="133"/>
      <c r="H389" s="14" t="s">
        <v>103</v>
      </c>
      <c r="J389" s="86" t="str">
        <f>IFERROR(VLOOKUP(B389,Calculations!$Z$10:$AB$448,3,FALSE),0)</f>
        <v xml:space="preserve">  </v>
      </c>
      <c r="K389" s="86"/>
      <c r="M389" s="14" t="s">
        <v>104</v>
      </c>
      <c r="O389" s="86" t="str">
        <f>J389</f>
        <v xml:space="preserve">  </v>
      </c>
      <c r="P389" s="92"/>
    </row>
    <row r="390" spans="2:16" ht="15.75" x14ac:dyDescent="0.25">
      <c r="B390" s="74"/>
      <c r="C390" s="133"/>
      <c r="D390" s="133"/>
      <c r="E390" s="133"/>
      <c r="F390" s="133"/>
      <c r="H390" s="77"/>
      <c r="I390" s="14" t="s">
        <v>91</v>
      </c>
      <c r="J390" s="86"/>
      <c r="K390" s="86" t="str">
        <f>J389</f>
        <v xml:space="preserve">  </v>
      </c>
      <c r="M390" s="77"/>
      <c r="N390" s="14" t="s">
        <v>91</v>
      </c>
      <c r="O390" s="86"/>
      <c r="P390" s="92" t="str">
        <f>O389</f>
        <v xml:space="preserve">  </v>
      </c>
    </row>
    <row r="391" spans="2:16" ht="15.75" x14ac:dyDescent="0.25">
      <c r="B391" s="74"/>
      <c r="C391" s="133"/>
      <c r="D391" s="133"/>
      <c r="E391" s="133"/>
      <c r="F391" s="133"/>
      <c r="H391" s="77"/>
      <c r="J391" s="86"/>
      <c r="K391" s="86"/>
      <c r="M391" s="77"/>
      <c r="O391" s="86"/>
      <c r="P391" s="92"/>
    </row>
    <row r="392" spans="2:16" ht="15.75" x14ac:dyDescent="0.25">
      <c r="B392" s="74"/>
      <c r="C392" s="81"/>
      <c r="D392" s="81"/>
      <c r="E392" s="81"/>
      <c r="F392" s="81"/>
      <c r="H392" s="77"/>
      <c r="J392" s="86"/>
      <c r="K392" s="86"/>
      <c r="M392" s="77"/>
      <c r="O392" s="86"/>
      <c r="P392" s="92"/>
    </row>
    <row r="393" spans="2:16" ht="15.75" x14ac:dyDescent="0.25">
      <c r="B393" s="70" t="str">
        <f>B389</f>
        <v xml:space="preserve">  </v>
      </c>
      <c r="C393" s="14" t="s">
        <v>106</v>
      </c>
      <c r="E393" s="86" t="str">
        <f>IFERROR(VLOOKUP(B393,Calculations!$G$10:$W$448,17,FALSE),0)</f>
        <v xml:space="preserve">  </v>
      </c>
      <c r="F393" s="86"/>
      <c r="H393" s="133" t="s">
        <v>34</v>
      </c>
      <c r="I393" s="133"/>
      <c r="J393" s="133"/>
      <c r="K393" s="133"/>
      <c r="M393" s="14" t="s">
        <v>105</v>
      </c>
      <c r="O393" s="86" t="str">
        <f>E393</f>
        <v xml:space="preserve">  </v>
      </c>
      <c r="P393" s="92"/>
    </row>
    <row r="394" spans="2:16" ht="15.75" x14ac:dyDescent="0.25">
      <c r="B394" s="75"/>
      <c r="C394" s="82"/>
      <c r="D394" s="76" t="s">
        <v>31</v>
      </c>
      <c r="E394" s="89"/>
      <c r="F394" s="89" t="str">
        <f>E393</f>
        <v xml:space="preserve">  </v>
      </c>
      <c r="G394" s="76"/>
      <c r="H394" s="134"/>
      <c r="I394" s="134"/>
      <c r="J394" s="134"/>
      <c r="K394" s="134"/>
      <c r="L394" s="76"/>
      <c r="M394" s="82"/>
      <c r="N394" s="76" t="s">
        <v>31</v>
      </c>
      <c r="O394" s="89"/>
      <c r="P394" s="90" t="str">
        <f>O393</f>
        <v xml:space="preserve">  </v>
      </c>
    </row>
    <row r="395" spans="2:16" ht="15.75" x14ac:dyDescent="0.25">
      <c r="B395" s="60" t="str">
        <f>IFERROR(IF(EOMONTH(B393,1)&gt;Questionnaire!$I$9,"  ",EOMONTH(B393,1)),"  ")</f>
        <v xml:space="preserve">  </v>
      </c>
      <c r="C395" s="61" t="s">
        <v>32</v>
      </c>
      <c r="D395" s="61"/>
      <c r="E395" s="84">
        <f>IFERROR(-VLOOKUP(B395,Calculations!$G$10:$N$448,8,FALSE),0)</f>
        <v>0</v>
      </c>
      <c r="F395" s="84"/>
      <c r="G395" s="61"/>
      <c r="H395" s="61" t="s">
        <v>102</v>
      </c>
      <c r="I395" s="61"/>
      <c r="J395" s="84">
        <f>K397</f>
        <v>0</v>
      </c>
      <c r="K395" s="84"/>
      <c r="L395" s="61"/>
      <c r="M395" s="61" t="s">
        <v>102</v>
      </c>
      <c r="N395" s="68"/>
      <c r="O395" s="84">
        <f>J395</f>
        <v>0</v>
      </c>
      <c r="P395" s="91"/>
    </row>
    <row r="396" spans="2:16" ht="15.75" x14ac:dyDescent="0.25">
      <c r="B396" s="74"/>
      <c r="C396" s="14" t="s">
        <v>33</v>
      </c>
      <c r="E396" s="86" t="str">
        <f>IFERROR(VLOOKUP(B395,Calculations!$G$10:$M$448,7,FALSE),0)</f>
        <v xml:space="preserve">  </v>
      </c>
      <c r="F396" s="86"/>
      <c r="H396" s="14" t="s">
        <v>35</v>
      </c>
      <c r="J396" s="86" t="str">
        <f>K398</f>
        <v xml:space="preserve">  </v>
      </c>
      <c r="K396" s="86"/>
      <c r="M396" s="14" t="s">
        <v>94</v>
      </c>
      <c r="N396" s="73"/>
      <c r="O396" s="86" t="str">
        <f>J396</f>
        <v xml:space="preserve">  </v>
      </c>
      <c r="P396" s="92"/>
    </row>
    <row r="397" spans="2:16" ht="15.75" x14ac:dyDescent="0.25">
      <c r="B397" s="74"/>
      <c r="C397" s="73"/>
      <c r="D397" s="14" t="s">
        <v>31</v>
      </c>
      <c r="E397" s="86"/>
      <c r="F397" s="86">
        <f>IFERROR(E395+E396,0)</f>
        <v>0</v>
      </c>
      <c r="H397" s="73"/>
      <c r="I397" s="14" t="s">
        <v>32</v>
      </c>
      <c r="J397" s="86"/>
      <c r="K397" s="86">
        <f>E395</f>
        <v>0</v>
      </c>
      <c r="M397" s="72"/>
      <c r="N397" s="14" t="s">
        <v>31</v>
      </c>
      <c r="O397" s="86"/>
      <c r="P397" s="92">
        <f>F397</f>
        <v>0</v>
      </c>
    </row>
    <row r="398" spans="2:16" ht="15.75" x14ac:dyDescent="0.25">
      <c r="B398" s="74"/>
      <c r="C398" s="73"/>
      <c r="E398" s="86"/>
      <c r="F398" s="86"/>
      <c r="H398" s="73"/>
      <c r="I398" s="14" t="s">
        <v>33</v>
      </c>
      <c r="J398" s="86"/>
      <c r="K398" s="86" t="str">
        <f>E396</f>
        <v xml:space="preserve">  </v>
      </c>
      <c r="M398" s="72"/>
      <c r="N398" s="73"/>
      <c r="O398" s="86"/>
      <c r="P398" s="92"/>
    </row>
    <row r="399" spans="2:16" ht="15.75" x14ac:dyDescent="0.25">
      <c r="B399" s="74"/>
      <c r="C399" s="73"/>
      <c r="E399" s="86"/>
      <c r="F399" s="86"/>
      <c r="H399" s="73"/>
      <c r="J399" s="86"/>
      <c r="K399" s="86"/>
      <c r="M399" s="72"/>
      <c r="N399" s="73"/>
      <c r="O399" s="86"/>
      <c r="P399" s="92"/>
    </row>
    <row r="400" spans="2:16" ht="15.75" x14ac:dyDescent="0.25">
      <c r="B400" s="70" t="str">
        <f>B395</f>
        <v xml:space="preserve">  </v>
      </c>
      <c r="C400" s="133" t="s">
        <v>34</v>
      </c>
      <c r="D400" s="133"/>
      <c r="E400" s="133"/>
      <c r="F400" s="133"/>
      <c r="H400" s="14" t="s">
        <v>103</v>
      </c>
      <c r="J400" s="86" t="str">
        <f>IFERROR(VLOOKUP(B400,Calculations!$Z$10:$AB$448,3,FALSE),0)</f>
        <v xml:space="preserve">  </v>
      </c>
      <c r="K400" s="86"/>
      <c r="M400" s="14" t="s">
        <v>104</v>
      </c>
      <c r="O400" s="86" t="str">
        <f>J400</f>
        <v xml:space="preserve">  </v>
      </c>
      <c r="P400" s="92"/>
    </row>
    <row r="401" spans="2:16" ht="15.75" x14ac:dyDescent="0.25">
      <c r="B401" s="74"/>
      <c r="C401" s="133"/>
      <c r="D401" s="133"/>
      <c r="E401" s="133"/>
      <c r="F401" s="133"/>
      <c r="H401" s="77"/>
      <c r="I401" s="14" t="s">
        <v>91</v>
      </c>
      <c r="J401" s="86"/>
      <c r="K401" s="86" t="str">
        <f>J400</f>
        <v xml:space="preserve">  </v>
      </c>
      <c r="M401" s="77"/>
      <c r="N401" s="14" t="s">
        <v>91</v>
      </c>
      <c r="O401" s="86"/>
      <c r="P401" s="92" t="str">
        <f>O400</f>
        <v xml:space="preserve">  </v>
      </c>
    </row>
    <row r="402" spans="2:16" ht="15.75" x14ac:dyDescent="0.25">
      <c r="B402" s="74"/>
      <c r="C402" s="133"/>
      <c r="D402" s="133"/>
      <c r="E402" s="133"/>
      <c r="F402" s="133"/>
      <c r="H402" s="77"/>
      <c r="J402" s="86"/>
      <c r="K402" s="86"/>
      <c r="M402" s="77"/>
      <c r="O402" s="86"/>
      <c r="P402" s="92"/>
    </row>
    <row r="403" spans="2:16" ht="15.75" x14ac:dyDescent="0.25">
      <c r="B403" s="74"/>
      <c r="C403" s="81"/>
      <c r="D403" s="81"/>
      <c r="E403" s="81"/>
      <c r="F403" s="81"/>
      <c r="H403" s="77"/>
      <c r="J403" s="86"/>
      <c r="K403" s="86"/>
      <c r="M403" s="77"/>
      <c r="O403" s="86"/>
      <c r="P403" s="92"/>
    </row>
    <row r="404" spans="2:16" ht="15.75" x14ac:dyDescent="0.25">
      <c r="B404" s="70" t="str">
        <f>B400</f>
        <v xml:space="preserve">  </v>
      </c>
      <c r="C404" s="14" t="s">
        <v>106</v>
      </c>
      <c r="E404" s="86" t="str">
        <f>IFERROR(VLOOKUP(B404,Calculations!$G$10:$W$448,17,FALSE),0)</f>
        <v xml:space="preserve">  </v>
      </c>
      <c r="F404" s="86"/>
      <c r="H404" s="133" t="s">
        <v>34</v>
      </c>
      <c r="I404" s="133"/>
      <c r="J404" s="133"/>
      <c r="K404" s="133"/>
      <c r="M404" s="14" t="s">
        <v>105</v>
      </c>
      <c r="O404" s="86" t="str">
        <f>E404</f>
        <v xml:space="preserve">  </v>
      </c>
      <c r="P404" s="92"/>
    </row>
    <row r="405" spans="2:16" ht="15.75" x14ac:dyDescent="0.25">
      <c r="B405" s="75"/>
      <c r="C405" s="82"/>
      <c r="D405" s="76" t="s">
        <v>31</v>
      </c>
      <c r="E405" s="89"/>
      <c r="F405" s="89" t="str">
        <f>E404</f>
        <v xml:space="preserve">  </v>
      </c>
      <c r="G405" s="76"/>
      <c r="H405" s="134"/>
      <c r="I405" s="134"/>
      <c r="J405" s="134"/>
      <c r="K405" s="134"/>
      <c r="L405" s="76"/>
      <c r="M405" s="82"/>
      <c r="N405" s="76" t="s">
        <v>31</v>
      </c>
      <c r="O405" s="89"/>
      <c r="P405" s="90" t="str">
        <f>O404</f>
        <v xml:space="preserve">  </v>
      </c>
    </row>
    <row r="406" spans="2:16" ht="15.75" x14ac:dyDescent="0.25">
      <c r="B406" s="60" t="str">
        <f>IFERROR(IF(EOMONTH(B404,1)&gt;Questionnaire!$I$9,"  ",EOMONTH(B404,1)),"  ")</f>
        <v xml:space="preserve">  </v>
      </c>
      <c r="C406" s="61" t="s">
        <v>32</v>
      </c>
      <c r="D406" s="61"/>
      <c r="E406" s="84">
        <f>IFERROR(-VLOOKUP(B406,Calculations!$G$10:$N$448,8,FALSE),0)</f>
        <v>0</v>
      </c>
      <c r="F406" s="84"/>
      <c r="G406" s="61"/>
      <c r="H406" s="61" t="s">
        <v>102</v>
      </c>
      <c r="I406" s="61"/>
      <c r="J406" s="84">
        <f>K408</f>
        <v>0</v>
      </c>
      <c r="K406" s="84"/>
      <c r="L406" s="61"/>
      <c r="M406" s="61" t="s">
        <v>102</v>
      </c>
      <c r="N406" s="68"/>
      <c r="O406" s="84">
        <f>J406</f>
        <v>0</v>
      </c>
      <c r="P406" s="91"/>
    </row>
    <row r="407" spans="2:16" ht="15.75" x14ac:dyDescent="0.25">
      <c r="B407" s="74"/>
      <c r="C407" s="14" t="s">
        <v>33</v>
      </c>
      <c r="E407" s="86" t="str">
        <f>IFERROR(VLOOKUP(B406,Calculations!$G$10:$M$448,7,FALSE),0)</f>
        <v xml:space="preserve">  </v>
      </c>
      <c r="F407" s="86"/>
      <c r="H407" s="14" t="s">
        <v>35</v>
      </c>
      <c r="J407" s="86" t="str">
        <f>K409</f>
        <v xml:space="preserve">  </v>
      </c>
      <c r="K407" s="86"/>
      <c r="M407" s="14" t="s">
        <v>94</v>
      </c>
      <c r="N407" s="73"/>
      <c r="O407" s="86" t="str">
        <f>J407</f>
        <v xml:space="preserve">  </v>
      </c>
      <c r="P407" s="92"/>
    </row>
    <row r="408" spans="2:16" ht="15.75" x14ac:dyDescent="0.25">
      <c r="B408" s="74"/>
      <c r="C408" s="73"/>
      <c r="D408" s="14" t="s">
        <v>31</v>
      </c>
      <c r="E408" s="86"/>
      <c r="F408" s="86">
        <f>IFERROR(E406+E407,0)</f>
        <v>0</v>
      </c>
      <c r="H408" s="73"/>
      <c r="I408" s="14" t="s">
        <v>32</v>
      </c>
      <c r="J408" s="86"/>
      <c r="K408" s="86">
        <f>E406</f>
        <v>0</v>
      </c>
      <c r="M408" s="72"/>
      <c r="N408" s="14" t="s">
        <v>31</v>
      </c>
      <c r="O408" s="86"/>
      <c r="P408" s="92">
        <f>F408</f>
        <v>0</v>
      </c>
    </row>
    <row r="409" spans="2:16" ht="15.75" x14ac:dyDescent="0.25">
      <c r="B409" s="74"/>
      <c r="C409" s="73"/>
      <c r="E409" s="86"/>
      <c r="F409" s="86"/>
      <c r="H409" s="73"/>
      <c r="I409" s="14" t="s">
        <v>33</v>
      </c>
      <c r="J409" s="86"/>
      <c r="K409" s="86" t="str">
        <f>E407</f>
        <v xml:space="preserve">  </v>
      </c>
      <c r="M409" s="72"/>
      <c r="N409" s="73"/>
      <c r="O409" s="86"/>
      <c r="P409" s="92"/>
    </row>
    <row r="410" spans="2:16" ht="15.75" x14ac:dyDescent="0.25">
      <c r="B410" s="74"/>
      <c r="C410" s="73"/>
      <c r="E410" s="86"/>
      <c r="F410" s="86"/>
      <c r="H410" s="73"/>
      <c r="J410" s="86"/>
      <c r="K410" s="86"/>
      <c r="M410" s="72"/>
      <c r="N410" s="73"/>
      <c r="O410" s="86"/>
      <c r="P410" s="92"/>
    </row>
    <row r="411" spans="2:16" ht="15.75" x14ac:dyDescent="0.25">
      <c r="B411" s="70" t="str">
        <f>B406</f>
        <v xml:space="preserve">  </v>
      </c>
      <c r="C411" s="133" t="s">
        <v>34</v>
      </c>
      <c r="D411" s="133"/>
      <c r="E411" s="133"/>
      <c r="F411" s="133"/>
      <c r="H411" s="14" t="s">
        <v>103</v>
      </c>
      <c r="J411" s="86" t="str">
        <f>IFERROR(VLOOKUP(B411,Calculations!$Z$10:$AB$448,3,FALSE),0)</f>
        <v xml:space="preserve">  </v>
      </c>
      <c r="K411" s="86"/>
      <c r="M411" s="14" t="s">
        <v>104</v>
      </c>
      <c r="O411" s="86" t="str">
        <f>J411</f>
        <v xml:space="preserve">  </v>
      </c>
      <c r="P411" s="92"/>
    </row>
    <row r="412" spans="2:16" ht="15.75" x14ac:dyDescent="0.25">
      <c r="B412" s="74"/>
      <c r="C412" s="133"/>
      <c r="D412" s="133"/>
      <c r="E412" s="133"/>
      <c r="F412" s="133"/>
      <c r="H412" s="77"/>
      <c r="I412" s="14" t="s">
        <v>91</v>
      </c>
      <c r="J412" s="86"/>
      <c r="K412" s="86" t="str">
        <f>J411</f>
        <v xml:space="preserve">  </v>
      </c>
      <c r="M412" s="77"/>
      <c r="N412" s="14" t="s">
        <v>91</v>
      </c>
      <c r="O412" s="86"/>
      <c r="P412" s="92" t="str">
        <f>O411</f>
        <v xml:space="preserve">  </v>
      </c>
    </row>
    <row r="413" spans="2:16" ht="15.75" x14ac:dyDescent="0.25">
      <c r="B413" s="74"/>
      <c r="C413" s="133"/>
      <c r="D413" s="133"/>
      <c r="E413" s="133"/>
      <c r="F413" s="133"/>
      <c r="H413" s="77"/>
      <c r="J413" s="86"/>
      <c r="K413" s="86"/>
      <c r="M413" s="77"/>
      <c r="O413" s="86"/>
      <c r="P413" s="92"/>
    </row>
    <row r="414" spans="2:16" ht="15.75" x14ac:dyDescent="0.25">
      <c r="B414" s="74"/>
      <c r="C414" s="81"/>
      <c r="D414" s="81"/>
      <c r="E414" s="81"/>
      <c r="F414" s="81"/>
      <c r="H414" s="77"/>
      <c r="J414" s="86"/>
      <c r="K414" s="86"/>
      <c r="M414" s="77"/>
      <c r="O414" s="86"/>
      <c r="P414" s="92"/>
    </row>
    <row r="415" spans="2:16" ht="15.75" x14ac:dyDescent="0.25">
      <c r="B415" s="70" t="str">
        <f>B411</f>
        <v xml:space="preserve">  </v>
      </c>
      <c r="C415" s="14" t="s">
        <v>106</v>
      </c>
      <c r="E415" s="86" t="str">
        <f>IFERROR(VLOOKUP(B415,Calculations!$G$10:$W$448,17,FALSE),0)</f>
        <v xml:space="preserve">  </v>
      </c>
      <c r="F415" s="86"/>
      <c r="H415" s="133" t="s">
        <v>34</v>
      </c>
      <c r="I415" s="133"/>
      <c r="J415" s="133"/>
      <c r="K415" s="133"/>
      <c r="M415" s="14" t="s">
        <v>105</v>
      </c>
      <c r="O415" s="86" t="str">
        <f>E415</f>
        <v xml:space="preserve">  </v>
      </c>
      <c r="P415" s="92"/>
    </row>
    <row r="416" spans="2:16" ht="15.75" x14ac:dyDescent="0.25">
      <c r="B416" s="75"/>
      <c r="C416" s="82"/>
      <c r="D416" s="76" t="s">
        <v>31</v>
      </c>
      <c r="E416" s="89"/>
      <c r="F416" s="89" t="str">
        <f>E415</f>
        <v xml:space="preserve">  </v>
      </c>
      <c r="G416" s="76"/>
      <c r="H416" s="134"/>
      <c r="I416" s="134"/>
      <c r="J416" s="134"/>
      <c r="K416" s="134"/>
      <c r="L416" s="76"/>
      <c r="M416" s="82"/>
      <c r="N416" s="76" t="s">
        <v>31</v>
      </c>
      <c r="O416" s="89"/>
      <c r="P416" s="90" t="str">
        <f>O415</f>
        <v xml:space="preserve">  </v>
      </c>
    </row>
    <row r="417" spans="2:16" ht="15.75" x14ac:dyDescent="0.25">
      <c r="B417" s="60" t="str">
        <f>IFERROR(IF(EOMONTH(B415,1)&gt;Questionnaire!$I$9,"  ",EOMONTH(B415,1)),"  ")</f>
        <v xml:space="preserve">  </v>
      </c>
      <c r="C417" s="61" t="s">
        <v>32</v>
      </c>
      <c r="D417" s="61"/>
      <c r="E417" s="84">
        <f>IFERROR(-VLOOKUP(B417,Calculations!$G$10:$N$448,8,FALSE),0)</f>
        <v>0</v>
      </c>
      <c r="F417" s="84"/>
      <c r="G417" s="61"/>
      <c r="H417" s="61" t="s">
        <v>102</v>
      </c>
      <c r="I417" s="61"/>
      <c r="J417" s="84">
        <f>K419</f>
        <v>0</v>
      </c>
      <c r="K417" s="84"/>
      <c r="L417" s="61"/>
      <c r="M417" s="61" t="s">
        <v>102</v>
      </c>
      <c r="N417" s="68"/>
      <c r="O417" s="84">
        <f>J417</f>
        <v>0</v>
      </c>
      <c r="P417" s="91"/>
    </row>
    <row r="418" spans="2:16" ht="15.75" x14ac:dyDescent="0.25">
      <c r="B418" s="74"/>
      <c r="C418" s="14" t="s">
        <v>33</v>
      </c>
      <c r="E418" s="86" t="str">
        <f>IFERROR(VLOOKUP(B417,Calculations!$G$10:$M$448,7,FALSE),0)</f>
        <v xml:space="preserve">  </v>
      </c>
      <c r="F418" s="86"/>
      <c r="H418" s="14" t="s">
        <v>35</v>
      </c>
      <c r="J418" s="86" t="str">
        <f>K420</f>
        <v xml:space="preserve">  </v>
      </c>
      <c r="K418" s="86"/>
      <c r="M418" s="14" t="s">
        <v>94</v>
      </c>
      <c r="N418" s="73"/>
      <c r="O418" s="86" t="str">
        <f>J418</f>
        <v xml:space="preserve">  </v>
      </c>
      <c r="P418" s="92"/>
    </row>
    <row r="419" spans="2:16" ht="15.75" x14ac:dyDescent="0.25">
      <c r="B419" s="74"/>
      <c r="C419" s="73"/>
      <c r="D419" s="14" t="s">
        <v>31</v>
      </c>
      <c r="E419" s="86"/>
      <c r="F419" s="86">
        <f>IFERROR(E417+E418,0)</f>
        <v>0</v>
      </c>
      <c r="H419" s="73"/>
      <c r="I419" s="14" t="s">
        <v>32</v>
      </c>
      <c r="J419" s="86"/>
      <c r="K419" s="86">
        <f>E417</f>
        <v>0</v>
      </c>
      <c r="M419" s="72"/>
      <c r="N419" s="14" t="s">
        <v>31</v>
      </c>
      <c r="O419" s="86"/>
      <c r="P419" s="92">
        <f>F419</f>
        <v>0</v>
      </c>
    </row>
    <row r="420" spans="2:16" ht="15.75" x14ac:dyDescent="0.25">
      <c r="B420" s="74"/>
      <c r="C420" s="73"/>
      <c r="E420" s="86"/>
      <c r="F420" s="86"/>
      <c r="H420" s="73"/>
      <c r="I420" s="14" t="s">
        <v>33</v>
      </c>
      <c r="J420" s="86"/>
      <c r="K420" s="86" t="str">
        <f>E418</f>
        <v xml:space="preserve">  </v>
      </c>
      <c r="M420" s="72"/>
      <c r="N420" s="73"/>
      <c r="O420" s="86"/>
      <c r="P420" s="92"/>
    </row>
    <row r="421" spans="2:16" ht="15.75" x14ac:dyDescent="0.25">
      <c r="B421" s="74"/>
      <c r="C421" s="73"/>
      <c r="E421" s="86"/>
      <c r="F421" s="86"/>
      <c r="H421" s="73"/>
      <c r="J421" s="86"/>
      <c r="K421" s="86"/>
      <c r="M421" s="72"/>
      <c r="N421" s="73"/>
      <c r="O421" s="86"/>
      <c r="P421" s="92"/>
    </row>
    <row r="422" spans="2:16" ht="15.75" x14ac:dyDescent="0.25">
      <c r="B422" s="70" t="str">
        <f>B417</f>
        <v xml:space="preserve">  </v>
      </c>
      <c r="C422" s="133" t="s">
        <v>34</v>
      </c>
      <c r="D422" s="133"/>
      <c r="E422" s="133"/>
      <c r="F422" s="133"/>
      <c r="H422" s="14" t="s">
        <v>103</v>
      </c>
      <c r="J422" s="86" t="str">
        <f>IFERROR(VLOOKUP(B422,Calculations!$Z$10:$AB$448,3,FALSE),0)</f>
        <v xml:space="preserve">  </v>
      </c>
      <c r="K422" s="86"/>
      <c r="M422" s="14" t="s">
        <v>104</v>
      </c>
      <c r="O422" s="86" t="str">
        <f>J422</f>
        <v xml:space="preserve">  </v>
      </c>
      <c r="P422" s="92"/>
    </row>
    <row r="423" spans="2:16" ht="15.75" x14ac:dyDescent="0.25">
      <c r="B423" s="74"/>
      <c r="C423" s="133"/>
      <c r="D423" s="133"/>
      <c r="E423" s="133"/>
      <c r="F423" s="133"/>
      <c r="H423" s="77"/>
      <c r="I423" s="14" t="s">
        <v>91</v>
      </c>
      <c r="J423" s="86"/>
      <c r="K423" s="86" t="str">
        <f>J422</f>
        <v xml:space="preserve">  </v>
      </c>
      <c r="M423" s="77"/>
      <c r="N423" s="14" t="s">
        <v>91</v>
      </c>
      <c r="O423" s="86"/>
      <c r="P423" s="92" t="str">
        <f>O422</f>
        <v xml:space="preserve">  </v>
      </c>
    </row>
    <row r="424" spans="2:16" ht="15.75" x14ac:dyDescent="0.25">
      <c r="B424" s="74"/>
      <c r="C424" s="133"/>
      <c r="D424" s="133"/>
      <c r="E424" s="133"/>
      <c r="F424" s="133"/>
      <c r="H424" s="77"/>
      <c r="J424" s="86"/>
      <c r="K424" s="86"/>
      <c r="M424" s="77"/>
      <c r="O424" s="86"/>
      <c r="P424" s="92"/>
    </row>
    <row r="425" spans="2:16" ht="15.75" x14ac:dyDescent="0.25">
      <c r="B425" s="74"/>
      <c r="C425" s="81"/>
      <c r="D425" s="81"/>
      <c r="E425" s="81"/>
      <c r="F425" s="81"/>
      <c r="H425" s="77"/>
      <c r="J425" s="86"/>
      <c r="K425" s="86"/>
      <c r="M425" s="77"/>
      <c r="O425" s="86"/>
      <c r="P425" s="92"/>
    </row>
    <row r="426" spans="2:16" ht="15.75" x14ac:dyDescent="0.25">
      <c r="B426" s="70" t="str">
        <f>B422</f>
        <v xml:space="preserve">  </v>
      </c>
      <c r="C426" s="14" t="s">
        <v>106</v>
      </c>
      <c r="E426" s="86" t="str">
        <f>IFERROR(VLOOKUP(B426,Calculations!$G$10:$W$448,17,FALSE),0)</f>
        <v xml:space="preserve">  </v>
      </c>
      <c r="F426" s="86"/>
      <c r="H426" s="133" t="s">
        <v>34</v>
      </c>
      <c r="I426" s="133"/>
      <c r="J426" s="133"/>
      <c r="K426" s="133"/>
      <c r="M426" s="14" t="s">
        <v>105</v>
      </c>
      <c r="O426" s="86" t="str">
        <f>E426</f>
        <v xml:space="preserve">  </v>
      </c>
      <c r="P426" s="92"/>
    </row>
    <row r="427" spans="2:16" ht="15.75" x14ac:dyDescent="0.25">
      <c r="B427" s="75"/>
      <c r="C427" s="82"/>
      <c r="D427" s="76" t="s">
        <v>31</v>
      </c>
      <c r="E427" s="89"/>
      <c r="F427" s="89" t="str">
        <f>E426</f>
        <v xml:space="preserve">  </v>
      </c>
      <c r="G427" s="76"/>
      <c r="H427" s="134"/>
      <c r="I427" s="134"/>
      <c r="J427" s="134"/>
      <c r="K427" s="134"/>
      <c r="L427" s="76"/>
      <c r="M427" s="82"/>
      <c r="N427" s="76" t="s">
        <v>31</v>
      </c>
      <c r="O427" s="89"/>
      <c r="P427" s="90" t="str">
        <f>O426</f>
        <v xml:space="preserve">  </v>
      </c>
    </row>
    <row r="428" spans="2:16" ht="15.75" hidden="1" x14ac:dyDescent="0.25">
      <c r="B428" s="60" t="str">
        <f>IFERROR(IF(EOMONTH(B426,1)&gt;Questionnaire!$I$9,"  ",EOMONTH(B426,1)),"  ")</f>
        <v xml:space="preserve">  </v>
      </c>
      <c r="C428" s="61" t="s">
        <v>32</v>
      </c>
      <c r="D428" s="61"/>
      <c r="E428" s="84">
        <f>IFERROR(-VLOOKUP(B428,Calculations!$G$10:$N$448,8,FALSE),0)</f>
        <v>0</v>
      </c>
      <c r="F428" s="84"/>
      <c r="G428" s="61"/>
      <c r="H428" s="61" t="s">
        <v>102</v>
      </c>
      <c r="I428" s="61"/>
      <c r="J428" s="84">
        <f>K430</f>
        <v>0</v>
      </c>
      <c r="K428" s="84"/>
      <c r="L428" s="61"/>
      <c r="M428" s="61" t="s">
        <v>102</v>
      </c>
      <c r="N428" s="68"/>
      <c r="O428" s="84">
        <f>J428</f>
        <v>0</v>
      </c>
      <c r="P428" s="91"/>
    </row>
    <row r="429" spans="2:16" ht="15.75" hidden="1" x14ac:dyDescent="0.25">
      <c r="B429" s="74"/>
      <c r="C429" s="14" t="s">
        <v>33</v>
      </c>
      <c r="E429" s="86" t="str">
        <f>IFERROR(VLOOKUP(B428,Calculations!$G$10:$M$448,7,FALSE),0)</f>
        <v xml:space="preserve">  </v>
      </c>
      <c r="F429" s="86"/>
      <c r="H429" s="14" t="s">
        <v>35</v>
      </c>
      <c r="J429" s="86" t="str">
        <f>K431</f>
        <v xml:space="preserve">  </v>
      </c>
      <c r="K429" s="86"/>
      <c r="M429" s="14" t="s">
        <v>94</v>
      </c>
      <c r="N429" s="73"/>
      <c r="O429" s="86" t="str">
        <f>J429</f>
        <v xml:space="preserve">  </v>
      </c>
      <c r="P429" s="92"/>
    </row>
    <row r="430" spans="2:16" ht="15.75" hidden="1" x14ac:dyDescent="0.25">
      <c r="B430" s="74"/>
      <c r="C430" s="73"/>
      <c r="D430" s="14" t="s">
        <v>31</v>
      </c>
      <c r="E430" s="86"/>
      <c r="F430" s="86">
        <f>IFERROR(E428+E429,0)</f>
        <v>0</v>
      </c>
      <c r="H430" s="73"/>
      <c r="I430" s="14" t="s">
        <v>32</v>
      </c>
      <c r="J430" s="86"/>
      <c r="K430" s="86">
        <f>E428</f>
        <v>0</v>
      </c>
      <c r="M430" s="72"/>
      <c r="N430" s="14" t="s">
        <v>31</v>
      </c>
      <c r="O430" s="86"/>
      <c r="P430" s="92">
        <f>F430</f>
        <v>0</v>
      </c>
    </row>
    <row r="431" spans="2:16" ht="15.75" hidden="1" x14ac:dyDescent="0.25">
      <c r="B431" s="74"/>
      <c r="C431" s="73"/>
      <c r="E431" s="86"/>
      <c r="F431" s="86"/>
      <c r="H431" s="73"/>
      <c r="I431" s="14" t="s">
        <v>33</v>
      </c>
      <c r="J431" s="86"/>
      <c r="K431" s="86" t="str">
        <f>E429</f>
        <v xml:space="preserve">  </v>
      </c>
      <c r="M431" s="72"/>
      <c r="N431" s="73"/>
      <c r="O431" s="86"/>
      <c r="P431" s="92"/>
    </row>
    <row r="432" spans="2:16" ht="15.75" hidden="1" x14ac:dyDescent="0.25">
      <c r="B432" s="74"/>
      <c r="C432" s="73"/>
      <c r="E432" s="86"/>
      <c r="F432" s="86"/>
      <c r="H432" s="73"/>
      <c r="J432" s="86"/>
      <c r="K432" s="86"/>
      <c r="M432" s="72"/>
      <c r="N432" s="73"/>
      <c r="O432" s="86"/>
      <c r="P432" s="92"/>
    </row>
    <row r="433" spans="2:16" ht="15.75" hidden="1" x14ac:dyDescent="0.25">
      <c r="B433" s="70" t="str">
        <f>B428</f>
        <v xml:space="preserve">  </v>
      </c>
      <c r="C433" s="133" t="s">
        <v>34</v>
      </c>
      <c r="D433" s="133"/>
      <c r="E433" s="133"/>
      <c r="F433" s="133"/>
      <c r="H433" s="14" t="s">
        <v>103</v>
      </c>
      <c r="J433" s="86" t="str">
        <f>IFERROR(VLOOKUP(B433,Calculations!$Z$10:$AB$448,3,FALSE),0)</f>
        <v xml:space="preserve">  </v>
      </c>
      <c r="K433" s="86"/>
      <c r="M433" s="14" t="s">
        <v>104</v>
      </c>
      <c r="O433" s="86" t="str">
        <f>J433</f>
        <v xml:space="preserve">  </v>
      </c>
      <c r="P433" s="92"/>
    </row>
    <row r="434" spans="2:16" ht="15.75" hidden="1" x14ac:dyDescent="0.25">
      <c r="B434" s="74"/>
      <c r="C434" s="133"/>
      <c r="D434" s="133"/>
      <c r="E434" s="133"/>
      <c r="F434" s="133"/>
      <c r="H434" s="77"/>
      <c r="I434" s="14" t="s">
        <v>91</v>
      </c>
      <c r="J434" s="86"/>
      <c r="K434" s="86" t="str">
        <f>J433</f>
        <v xml:space="preserve">  </v>
      </c>
      <c r="M434" s="77"/>
      <c r="N434" s="14" t="s">
        <v>91</v>
      </c>
      <c r="O434" s="86"/>
      <c r="P434" s="92" t="str">
        <f>O433</f>
        <v xml:space="preserve">  </v>
      </c>
    </row>
    <row r="435" spans="2:16" ht="15.75" hidden="1" x14ac:dyDescent="0.25">
      <c r="B435" s="74"/>
      <c r="C435" s="133"/>
      <c r="D435" s="133"/>
      <c r="E435" s="133"/>
      <c r="F435" s="133"/>
      <c r="H435" s="77"/>
      <c r="J435" s="86"/>
      <c r="K435" s="86"/>
      <c r="M435" s="77"/>
      <c r="O435" s="86"/>
      <c r="P435" s="92"/>
    </row>
    <row r="436" spans="2:16" ht="15.75" hidden="1" x14ac:dyDescent="0.25">
      <c r="B436" s="74"/>
      <c r="C436" s="81"/>
      <c r="D436" s="81"/>
      <c r="E436" s="81"/>
      <c r="F436" s="81"/>
      <c r="H436" s="77"/>
      <c r="J436" s="86"/>
      <c r="K436" s="86"/>
      <c r="M436" s="77"/>
      <c r="O436" s="86"/>
      <c r="P436" s="92"/>
    </row>
    <row r="437" spans="2:16" ht="15.75" hidden="1" x14ac:dyDescent="0.25">
      <c r="B437" s="70" t="str">
        <f>B433</f>
        <v xml:space="preserve">  </v>
      </c>
      <c r="C437" s="14" t="s">
        <v>106</v>
      </c>
      <c r="E437" s="86" t="str">
        <f>IFERROR(VLOOKUP(B437,Calculations!$G$10:$W$448,17,FALSE),0)</f>
        <v xml:space="preserve">  </v>
      </c>
      <c r="F437" s="86"/>
      <c r="H437" s="133" t="s">
        <v>34</v>
      </c>
      <c r="I437" s="133"/>
      <c r="J437" s="133"/>
      <c r="K437" s="133"/>
      <c r="M437" s="14" t="s">
        <v>105</v>
      </c>
      <c r="O437" s="86" t="str">
        <f>E437</f>
        <v xml:space="preserve">  </v>
      </c>
      <c r="P437" s="92"/>
    </row>
    <row r="438" spans="2:16" ht="15.75" hidden="1" x14ac:dyDescent="0.25">
      <c r="B438" s="75"/>
      <c r="C438" s="82"/>
      <c r="D438" s="76" t="s">
        <v>31</v>
      </c>
      <c r="E438" s="89"/>
      <c r="F438" s="89" t="str">
        <f>E437</f>
        <v xml:space="preserve">  </v>
      </c>
      <c r="G438" s="76"/>
      <c r="H438" s="134"/>
      <c r="I438" s="134"/>
      <c r="J438" s="134"/>
      <c r="K438" s="134"/>
      <c r="L438" s="76"/>
      <c r="M438" s="82"/>
      <c r="N438" s="76" t="s">
        <v>31</v>
      </c>
      <c r="O438" s="89"/>
      <c r="P438" s="90" t="str">
        <f>O437</f>
        <v xml:space="preserve">  </v>
      </c>
    </row>
    <row r="439" spans="2:16" ht="15.75" hidden="1" x14ac:dyDescent="0.25">
      <c r="B439" s="60" t="str">
        <f>IFERROR(IF(EOMONTH(B437,1)&gt;Questionnaire!$I$9,"  ",EOMONTH(B437,1)),"  ")</f>
        <v xml:space="preserve">  </v>
      </c>
      <c r="C439" s="61" t="s">
        <v>32</v>
      </c>
      <c r="D439" s="61"/>
      <c r="E439" s="84">
        <f>IFERROR(-VLOOKUP(B439,Calculations!$G$10:$N$448,8,FALSE),0)</f>
        <v>0</v>
      </c>
      <c r="F439" s="84"/>
      <c r="G439" s="61"/>
      <c r="H439" s="61" t="s">
        <v>102</v>
      </c>
      <c r="I439" s="61"/>
      <c r="J439" s="84">
        <f>K441</f>
        <v>0</v>
      </c>
      <c r="K439" s="84"/>
      <c r="L439" s="61"/>
      <c r="M439" s="61" t="s">
        <v>102</v>
      </c>
      <c r="N439" s="68"/>
      <c r="O439" s="84">
        <f>J439</f>
        <v>0</v>
      </c>
      <c r="P439" s="91"/>
    </row>
    <row r="440" spans="2:16" ht="15.75" hidden="1" x14ac:dyDescent="0.25">
      <c r="B440" s="74"/>
      <c r="C440" s="14" t="s">
        <v>33</v>
      </c>
      <c r="E440" s="86" t="str">
        <f>IFERROR(VLOOKUP(B439,Calculations!$G$10:$M$448,7,FALSE),0)</f>
        <v xml:space="preserve">  </v>
      </c>
      <c r="F440" s="86"/>
      <c r="H440" s="14" t="s">
        <v>35</v>
      </c>
      <c r="J440" s="86" t="str">
        <f>K442</f>
        <v xml:space="preserve">  </v>
      </c>
      <c r="K440" s="86"/>
      <c r="M440" s="14" t="s">
        <v>94</v>
      </c>
      <c r="N440" s="73"/>
      <c r="O440" s="86" t="str">
        <f>J440</f>
        <v xml:space="preserve">  </v>
      </c>
      <c r="P440" s="92"/>
    </row>
    <row r="441" spans="2:16" ht="15.75" hidden="1" x14ac:dyDescent="0.25">
      <c r="B441" s="74"/>
      <c r="C441" s="73"/>
      <c r="D441" s="14" t="s">
        <v>31</v>
      </c>
      <c r="E441" s="86"/>
      <c r="F441" s="86">
        <f>IFERROR(E439+E440,0)</f>
        <v>0</v>
      </c>
      <c r="H441" s="73"/>
      <c r="I441" s="14" t="s">
        <v>32</v>
      </c>
      <c r="J441" s="86"/>
      <c r="K441" s="86">
        <f>E439</f>
        <v>0</v>
      </c>
      <c r="M441" s="72"/>
      <c r="N441" s="14" t="s">
        <v>31</v>
      </c>
      <c r="O441" s="86"/>
      <c r="P441" s="92">
        <f>F441</f>
        <v>0</v>
      </c>
    </row>
    <row r="442" spans="2:16" ht="15.75" hidden="1" x14ac:dyDescent="0.25">
      <c r="B442" s="74"/>
      <c r="C442" s="73"/>
      <c r="E442" s="86"/>
      <c r="F442" s="86"/>
      <c r="H442" s="73"/>
      <c r="I442" s="14" t="s">
        <v>33</v>
      </c>
      <c r="J442" s="86"/>
      <c r="K442" s="86" t="str">
        <f>E440</f>
        <v xml:space="preserve">  </v>
      </c>
      <c r="M442" s="72"/>
      <c r="N442" s="73"/>
      <c r="O442" s="86"/>
      <c r="P442" s="92"/>
    </row>
    <row r="443" spans="2:16" ht="15.75" hidden="1" x14ac:dyDescent="0.25">
      <c r="B443" s="74"/>
      <c r="C443" s="73"/>
      <c r="E443" s="86"/>
      <c r="F443" s="86"/>
      <c r="H443" s="73"/>
      <c r="J443" s="86"/>
      <c r="K443" s="86"/>
      <c r="M443" s="72"/>
      <c r="N443" s="73"/>
      <c r="O443" s="86"/>
      <c r="P443" s="92"/>
    </row>
    <row r="444" spans="2:16" ht="15.75" hidden="1" x14ac:dyDescent="0.25">
      <c r="B444" s="70" t="str">
        <f>B439</f>
        <v xml:space="preserve">  </v>
      </c>
      <c r="C444" s="133" t="s">
        <v>34</v>
      </c>
      <c r="D444" s="133"/>
      <c r="E444" s="133"/>
      <c r="F444" s="133"/>
      <c r="H444" s="14" t="s">
        <v>103</v>
      </c>
      <c r="J444" s="86" t="str">
        <f>IFERROR(VLOOKUP(B444,Calculations!$Z$10:$AB$448,3,FALSE),0)</f>
        <v xml:space="preserve">  </v>
      </c>
      <c r="K444" s="86"/>
      <c r="M444" s="14" t="s">
        <v>104</v>
      </c>
      <c r="O444" s="86" t="str">
        <f>J444</f>
        <v xml:space="preserve">  </v>
      </c>
      <c r="P444" s="92"/>
    </row>
    <row r="445" spans="2:16" ht="15.75" hidden="1" x14ac:dyDescent="0.25">
      <c r="B445" s="74"/>
      <c r="C445" s="133"/>
      <c r="D445" s="133"/>
      <c r="E445" s="133"/>
      <c r="F445" s="133"/>
      <c r="H445" s="77"/>
      <c r="I445" s="14" t="s">
        <v>91</v>
      </c>
      <c r="J445" s="86"/>
      <c r="K445" s="86" t="str">
        <f>J444</f>
        <v xml:space="preserve">  </v>
      </c>
      <c r="M445" s="77"/>
      <c r="N445" s="14" t="s">
        <v>91</v>
      </c>
      <c r="O445" s="86"/>
      <c r="P445" s="92" t="str">
        <f>O444</f>
        <v xml:space="preserve">  </v>
      </c>
    </row>
    <row r="446" spans="2:16" ht="15.75" hidden="1" x14ac:dyDescent="0.25">
      <c r="B446" s="74"/>
      <c r="C446" s="133"/>
      <c r="D446" s="133"/>
      <c r="E446" s="133"/>
      <c r="F446" s="133"/>
      <c r="H446" s="77"/>
      <c r="J446" s="86"/>
      <c r="K446" s="86"/>
      <c r="M446" s="77"/>
      <c r="O446" s="86"/>
      <c r="P446" s="92"/>
    </row>
    <row r="447" spans="2:16" ht="15.75" hidden="1" x14ac:dyDescent="0.25">
      <c r="B447" s="74"/>
      <c r="C447" s="81"/>
      <c r="D447" s="81"/>
      <c r="E447" s="81"/>
      <c r="F447" s="81"/>
      <c r="H447" s="77"/>
      <c r="J447" s="86"/>
      <c r="K447" s="86"/>
      <c r="M447" s="77"/>
      <c r="O447" s="86"/>
      <c r="P447" s="92"/>
    </row>
    <row r="448" spans="2:16" ht="15.75" hidden="1" x14ac:dyDescent="0.25">
      <c r="B448" s="70" t="str">
        <f>B444</f>
        <v xml:space="preserve">  </v>
      </c>
      <c r="C448" s="14" t="s">
        <v>106</v>
      </c>
      <c r="E448" s="86" t="str">
        <f>IFERROR(VLOOKUP(B448,Calculations!$G$10:$W$448,17,FALSE),0)</f>
        <v xml:space="preserve">  </v>
      </c>
      <c r="F448" s="86"/>
      <c r="H448" s="133" t="s">
        <v>34</v>
      </c>
      <c r="I448" s="133"/>
      <c r="J448" s="133"/>
      <c r="K448" s="133"/>
      <c r="M448" s="14" t="s">
        <v>105</v>
      </c>
      <c r="O448" s="86" t="str">
        <f>E448</f>
        <v xml:space="preserve">  </v>
      </c>
      <c r="P448" s="92"/>
    </row>
    <row r="449" spans="2:16" ht="15.75" hidden="1" x14ac:dyDescent="0.25">
      <c r="B449" s="75"/>
      <c r="C449" s="82"/>
      <c r="D449" s="76" t="s">
        <v>31</v>
      </c>
      <c r="E449" s="89"/>
      <c r="F449" s="89" t="str">
        <f>E448</f>
        <v xml:space="preserve">  </v>
      </c>
      <c r="G449" s="76"/>
      <c r="H449" s="134"/>
      <c r="I449" s="134"/>
      <c r="J449" s="134"/>
      <c r="K449" s="134"/>
      <c r="L449" s="76"/>
      <c r="M449" s="82"/>
      <c r="N449" s="76" t="s">
        <v>31</v>
      </c>
      <c r="O449" s="89"/>
      <c r="P449" s="90" t="str">
        <f>O448</f>
        <v xml:space="preserve">  </v>
      </c>
    </row>
    <row r="450" spans="2:16" ht="15.75" hidden="1" x14ac:dyDescent="0.25">
      <c r="B450" s="60" t="str">
        <f>IFERROR(IF(EOMONTH(B448,1)&gt;Questionnaire!$I$9,"  ",EOMONTH(B448,1)),"  ")</f>
        <v xml:space="preserve">  </v>
      </c>
      <c r="C450" s="61" t="s">
        <v>32</v>
      </c>
      <c r="D450" s="61"/>
      <c r="E450" s="84">
        <f>IFERROR(-VLOOKUP(B450,Calculations!$G$10:$N$448,8,FALSE),0)</f>
        <v>0</v>
      </c>
      <c r="F450" s="84"/>
      <c r="G450" s="61"/>
      <c r="H450" s="61" t="s">
        <v>102</v>
      </c>
      <c r="I450" s="61"/>
      <c r="J450" s="84">
        <f>K452</f>
        <v>0</v>
      </c>
      <c r="K450" s="84"/>
      <c r="L450" s="61"/>
      <c r="M450" s="61" t="s">
        <v>102</v>
      </c>
      <c r="N450" s="68"/>
      <c r="O450" s="84">
        <f>J450</f>
        <v>0</v>
      </c>
      <c r="P450" s="91"/>
    </row>
    <row r="451" spans="2:16" ht="15.75" hidden="1" x14ac:dyDescent="0.25">
      <c r="B451" s="74"/>
      <c r="C451" s="14" t="s">
        <v>33</v>
      </c>
      <c r="E451" s="86" t="str">
        <f>IFERROR(VLOOKUP(B450,Calculations!$G$10:$M$448,7,FALSE),0)</f>
        <v xml:space="preserve">  </v>
      </c>
      <c r="F451" s="86"/>
      <c r="H451" s="14" t="s">
        <v>35</v>
      </c>
      <c r="J451" s="86" t="str">
        <f>K453</f>
        <v xml:space="preserve">  </v>
      </c>
      <c r="K451" s="86"/>
      <c r="M451" s="14" t="s">
        <v>94</v>
      </c>
      <c r="N451" s="73"/>
      <c r="O451" s="86" t="str">
        <f>J451</f>
        <v xml:space="preserve">  </v>
      </c>
      <c r="P451" s="92"/>
    </row>
    <row r="452" spans="2:16" ht="15.75" hidden="1" x14ac:dyDescent="0.25">
      <c r="B452" s="74"/>
      <c r="C452" s="73"/>
      <c r="D452" s="14" t="s">
        <v>31</v>
      </c>
      <c r="E452" s="86"/>
      <c r="F452" s="86">
        <f>IFERROR(E450+E451,0)</f>
        <v>0</v>
      </c>
      <c r="H452" s="73"/>
      <c r="I452" s="14" t="s">
        <v>32</v>
      </c>
      <c r="J452" s="86"/>
      <c r="K452" s="86">
        <f>E450</f>
        <v>0</v>
      </c>
      <c r="M452" s="72"/>
      <c r="N452" s="14" t="s">
        <v>31</v>
      </c>
      <c r="O452" s="86"/>
      <c r="P452" s="92">
        <f>F452</f>
        <v>0</v>
      </c>
    </row>
    <row r="453" spans="2:16" ht="15.75" hidden="1" x14ac:dyDescent="0.25">
      <c r="B453" s="74"/>
      <c r="C453" s="73"/>
      <c r="E453" s="86"/>
      <c r="F453" s="86"/>
      <c r="H453" s="73"/>
      <c r="I453" s="14" t="s">
        <v>33</v>
      </c>
      <c r="J453" s="86"/>
      <c r="K453" s="86" t="str">
        <f>E451</f>
        <v xml:space="preserve">  </v>
      </c>
      <c r="M453" s="72"/>
      <c r="N453" s="73"/>
      <c r="O453" s="86"/>
      <c r="P453" s="92"/>
    </row>
    <row r="454" spans="2:16" ht="15.75" hidden="1" x14ac:dyDescent="0.25">
      <c r="B454" s="74"/>
      <c r="C454" s="73"/>
      <c r="E454" s="86"/>
      <c r="F454" s="86"/>
      <c r="H454" s="73"/>
      <c r="J454" s="86"/>
      <c r="K454" s="86"/>
      <c r="M454" s="72"/>
      <c r="N454" s="73"/>
      <c r="O454" s="86"/>
      <c r="P454" s="92"/>
    </row>
    <row r="455" spans="2:16" ht="15.75" hidden="1" x14ac:dyDescent="0.25">
      <c r="B455" s="70" t="str">
        <f>B450</f>
        <v xml:space="preserve">  </v>
      </c>
      <c r="C455" s="133" t="s">
        <v>34</v>
      </c>
      <c r="D455" s="133"/>
      <c r="E455" s="133"/>
      <c r="F455" s="133"/>
      <c r="H455" s="14" t="s">
        <v>103</v>
      </c>
      <c r="J455" s="86" t="str">
        <f>IFERROR(VLOOKUP(B455,Calculations!$Z$10:$AB$448,3,FALSE),0)</f>
        <v xml:space="preserve">  </v>
      </c>
      <c r="K455" s="86"/>
      <c r="M455" s="14" t="s">
        <v>104</v>
      </c>
      <c r="O455" s="86" t="str">
        <f>J455</f>
        <v xml:space="preserve">  </v>
      </c>
      <c r="P455" s="92"/>
    </row>
    <row r="456" spans="2:16" ht="15.75" hidden="1" x14ac:dyDescent="0.25">
      <c r="B456" s="74"/>
      <c r="C456" s="133"/>
      <c r="D456" s="133"/>
      <c r="E456" s="133"/>
      <c r="F456" s="133"/>
      <c r="H456" s="77"/>
      <c r="I456" s="14" t="s">
        <v>91</v>
      </c>
      <c r="J456" s="86"/>
      <c r="K456" s="86" t="str">
        <f>J455</f>
        <v xml:space="preserve">  </v>
      </c>
      <c r="M456" s="77"/>
      <c r="N456" s="14" t="s">
        <v>91</v>
      </c>
      <c r="O456" s="86"/>
      <c r="P456" s="92" t="str">
        <f>O455</f>
        <v xml:space="preserve">  </v>
      </c>
    </row>
    <row r="457" spans="2:16" ht="15.75" hidden="1" x14ac:dyDescent="0.25">
      <c r="B457" s="74"/>
      <c r="C457" s="133"/>
      <c r="D457" s="133"/>
      <c r="E457" s="133"/>
      <c r="F457" s="133"/>
      <c r="H457" s="77"/>
      <c r="J457" s="86"/>
      <c r="K457" s="86"/>
      <c r="M457" s="77"/>
      <c r="O457" s="86"/>
      <c r="P457" s="92"/>
    </row>
    <row r="458" spans="2:16" ht="15.75" hidden="1" x14ac:dyDescent="0.25">
      <c r="B458" s="74"/>
      <c r="C458" s="81"/>
      <c r="D458" s="81"/>
      <c r="E458" s="81"/>
      <c r="F458" s="81"/>
      <c r="H458" s="77"/>
      <c r="J458" s="86"/>
      <c r="K458" s="86"/>
      <c r="M458" s="77"/>
      <c r="O458" s="86"/>
      <c r="P458" s="92"/>
    </row>
    <row r="459" spans="2:16" ht="15.75" hidden="1" x14ac:dyDescent="0.25">
      <c r="B459" s="70" t="str">
        <f>B455</f>
        <v xml:space="preserve">  </v>
      </c>
      <c r="C459" s="14" t="s">
        <v>106</v>
      </c>
      <c r="E459" s="86" t="str">
        <f>IFERROR(VLOOKUP(B459,Calculations!$G$10:$W$448,17,FALSE),0)</f>
        <v xml:space="preserve">  </v>
      </c>
      <c r="F459" s="86"/>
      <c r="H459" s="133" t="s">
        <v>34</v>
      </c>
      <c r="I459" s="133"/>
      <c r="J459" s="133"/>
      <c r="K459" s="133"/>
      <c r="M459" s="14" t="s">
        <v>105</v>
      </c>
      <c r="O459" s="86" t="str">
        <f>E459</f>
        <v xml:space="preserve">  </v>
      </c>
      <c r="P459" s="92"/>
    </row>
    <row r="460" spans="2:16" ht="15.75" hidden="1" x14ac:dyDescent="0.25">
      <c r="B460" s="75"/>
      <c r="C460" s="82"/>
      <c r="D460" s="76" t="s">
        <v>31</v>
      </c>
      <c r="E460" s="89"/>
      <c r="F460" s="89" t="str">
        <f>E459</f>
        <v xml:space="preserve">  </v>
      </c>
      <c r="G460" s="76"/>
      <c r="H460" s="134"/>
      <c r="I460" s="134"/>
      <c r="J460" s="134"/>
      <c r="K460" s="134"/>
      <c r="L460" s="76"/>
      <c r="M460" s="82"/>
      <c r="N460" s="76" t="s">
        <v>31</v>
      </c>
      <c r="O460" s="89"/>
      <c r="P460" s="90" t="str">
        <f>O459</f>
        <v xml:space="preserve">  </v>
      </c>
    </row>
    <row r="461" spans="2:16" ht="15.75" hidden="1" x14ac:dyDescent="0.25">
      <c r="B461" s="60" t="str">
        <f>IFERROR(IF(EOMONTH(B459,1)&gt;Questionnaire!$I$9,"  ",EOMONTH(B459,1)),"  ")</f>
        <v xml:space="preserve">  </v>
      </c>
      <c r="C461" s="61" t="s">
        <v>32</v>
      </c>
      <c r="D461" s="61"/>
      <c r="E461" s="84">
        <f>IFERROR(-VLOOKUP(B461,Calculations!$G$10:$N$448,8,FALSE),0)</f>
        <v>0</v>
      </c>
      <c r="F461" s="84"/>
      <c r="G461" s="61"/>
      <c r="H461" s="61" t="s">
        <v>102</v>
      </c>
      <c r="I461" s="61"/>
      <c r="J461" s="84">
        <f>K463</f>
        <v>0</v>
      </c>
      <c r="K461" s="84"/>
      <c r="L461" s="61"/>
      <c r="M461" s="61" t="s">
        <v>102</v>
      </c>
      <c r="N461" s="68"/>
      <c r="O461" s="84">
        <f>J461</f>
        <v>0</v>
      </c>
      <c r="P461" s="91"/>
    </row>
    <row r="462" spans="2:16" ht="15.75" hidden="1" x14ac:dyDescent="0.25">
      <c r="B462" s="74"/>
      <c r="C462" s="14" t="s">
        <v>33</v>
      </c>
      <c r="E462" s="86" t="str">
        <f>IFERROR(VLOOKUP(B461,Calculations!$G$10:$M$448,7,FALSE),0)</f>
        <v xml:space="preserve">  </v>
      </c>
      <c r="F462" s="86"/>
      <c r="H462" s="14" t="s">
        <v>35</v>
      </c>
      <c r="J462" s="86" t="str">
        <f>K464</f>
        <v xml:space="preserve">  </v>
      </c>
      <c r="K462" s="86"/>
      <c r="M462" s="14" t="s">
        <v>94</v>
      </c>
      <c r="N462" s="73"/>
      <c r="O462" s="86" t="str">
        <f>J462</f>
        <v xml:space="preserve">  </v>
      </c>
      <c r="P462" s="92"/>
    </row>
    <row r="463" spans="2:16" ht="15.75" hidden="1" x14ac:dyDescent="0.25">
      <c r="B463" s="74"/>
      <c r="C463" s="73"/>
      <c r="D463" s="14" t="s">
        <v>31</v>
      </c>
      <c r="E463" s="86"/>
      <c r="F463" s="86">
        <f>IFERROR(E461+E462,0)</f>
        <v>0</v>
      </c>
      <c r="H463" s="73"/>
      <c r="I463" s="14" t="s">
        <v>32</v>
      </c>
      <c r="J463" s="86"/>
      <c r="K463" s="86">
        <f>E461</f>
        <v>0</v>
      </c>
      <c r="M463" s="72"/>
      <c r="N463" s="14" t="s">
        <v>31</v>
      </c>
      <c r="O463" s="86"/>
      <c r="P463" s="92">
        <f>F463</f>
        <v>0</v>
      </c>
    </row>
    <row r="464" spans="2:16" ht="15.75" hidden="1" x14ac:dyDescent="0.25">
      <c r="B464" s="74"/>
      <c r="C464" s="73"/>
      <c r="E464" s="86"/>
      <c r="F464" s="86"/>
      <c r="H464" s="73"/>
      <c r="I464" s="14" t="s">
        <v>33</v>
      </c>
      <c r="J464" s="86"/>
      <c r="K464" s="86" t="str">
        <f>E462</f>
        <v xml:space="preserve">  </v>
      </c>
      <c r="M464" s="72"/>
      <c r="N464" s="73"/>
      <c r="O464" s="86"/>
      <c r="P464" s="92"/>
    </row>
    <row r="465" spans="2:16" ht="15.75" hidden="1" x14ac:dyDescent="0.25">
      <c r="B465" s="74"/>
      <c r="C465" s="73"/>
      <c r="E465" s="86"/>
      <c r="F465" s="86"/>
      <c r="H465" s="73"/>
      <c r="J465" s="86"/>
      <c r="K465" s="86"/>
      <c r="M465" s="72"/>
      <c r="N465" s="73"/>
      <c r="O465" s="86"/>
      <c r="P465" s="92"/>
    </row>
    <row r="466" spans="2:16" ht="15.75" hidden="1" x14ac:dyDescent="0.25">
      <c r="B466" s="70" t="str">
        <f>B461</f>
        <v xml:space="preserve">  </v>
      </c>
      <c r="C466" s="133" t="s">
        <v>34</v>
      </c>
      <c r="D466" s="133"/>
      <c r="E466" s="133"/>
      <c r="F466" s="133"/>
      <c r="H466" s="14" t="s">
        <v>103</v>
      </c>
      <c r="J466" s="86" t="str">
        <f>IFERROR(VLOOKUP(B466,Calculations!$Z$10:$AB$448,3,FALSE),0)</f>
        <v xml:space="preserve">  </v>
      </c>
      <c r="K466" s="86"/>
      <c r="M466" s="14" t="s">
        <v>104</v>
      </c>
      <c r="O466" s="86" t="str">
        <f>J466</f>
        <v xml:space="preserve">  </v>
      </c>
      <c r="P466" s="92"/>
    </row>
    <row r="467" spans="2:16" ht="15.75" hidden="1" x14ac:dyDescent="0.25">
      <c r="B467" s="74"/>
      <c r="C467" s="133"/>
      <c r="D467" s="133"/>
      <c r="E467" s="133"/>
      <c r="F467" s="133"/>
      <c r="H467" s="77"/>
      <c r="I467" s="14" t="s">
        <v>91</v>
      </c>
      <c r="J467" s="86"/>
      <c r="K467" s="86" t="str">
        <f>J466</f>
        <v xml:space="preserve">  </v>
      </c>
      <c r="M467" s="77"/>
      <c r="N467" s="14" t="s">
        <v>91</v>
      </c>
      <c r="O467" s="86"/>
      <c r="P467" s="92" t="str">
        <f>O466</f>
        <v xml:space="preserve">  </v>
      </c>
    </row>
    <row r="468" spans="2:16" ht="15.75" hidden="1" x14ac:dyDescent="0.25">
      <c r="B468" s="74"/>
      <c r="C468" s="133"/>
      <c r="D468" s="133"/>
      <c r="E468" s="133"/>
      <c r="F468" s="133"/>
      <c r="H468" s="77"/>
      <c r="J468" s="86"/>
      <c r="K468" s="86"/>
      <c r="M468" s="77"/>
      <c r="O468" s="86"/>
      <c r="P468" s="92"/>
    </row>
    <row r="469" spans="2:16" ht="15.75" hidden="1" x14ac:dyDescent="0.25">
      <c r="B469" s="74"/>
      <c r="C469" s="81"/>
      <c r="D469" s="81"/>
      <c r="E469" s="81"/>
      <c r="F469" s="81"/>
      <c r="H469" s="77"/>
      <c r="J469" s="86"/>
      <c r="K469" s="86"/>
      <c r="M469" s="77"/>
      <c r="O469" s="86"/>
      <c r="P469" s="92"/>
    </row>
    <row r="470" spans="2:16" ht="15.75" hidden="1" x14ac:dyDescent="0.25">
      <c r="B470" s="70" t="str">
        <f>B466</f>
        <v xml:space="preserve">  </v>
      </c>
      <c r="C470" s="14" t="s">
        <v>106</v>
      </c>
      <c r="E470" s="86" t="str">
        <f>IFERROR(VLOOKUP(B470,Calculations!$G$10:$W$448,17,FALSE),0)</f>
        <v xml:space="preserve">  </v>
      </c>
      <c r="F470" s="86"/>
      <c r="H470" s="133" t="s">
        <v>34</v>
      </c>
      <c r="I470" s="133"/>
      <c r="J470" s="133"/>
      <c r="K470" s="133"/>
      <c r="M470" s="14" t="s">
        <v>105</v>
      </c>
      <c r="O470" s="86" t="str">
        <f>E470</f>
        <v xml:space="preserve">  </v>
      </c>
      <c r="P470" s="92"/>
    </row>
    <row r="471" spans="2:16" ht="15.75" hidden="1" x14ac:dyDescent="0.25">
      <c r="B471" s="75"/>
      <c r="C471" s="82"/>
      <c r="D471" s="76" t="s">
        <v>31</v>
      </c>
      <c r="E471" s="89"/>
      <c r="F471" s="89" t="str">
        <f>E470</f>
        <v xml:space="preserve">  </v>
      </c>
      <c r="G471" s="76"/>
      <c r="H471" s="134"/>
      <c r="I471" s="134"/>
      <c r="J471" s="134"/>
      <c r="K471" s="134"/>
      <c r="L471" s="76"/>
      <c r="M471" s="82"/>
      <c r="N471" s="76" t="s">
        <v>31</v>
      </c>
      <c r="O471" s="89"/>
      <c r="P471" s="90" t="str">
        <f>O470</f>
        <v xml:space="preserve">  </v>
      </c>
    </row>
    <row r="472" spans="2:16" ht="15.75" hidden="1" x14ac:dyDescent="0.25">
      <c r="B472" s="60" t="str">
        <f>IFERROR(IF(EOMONTH(B470,1)&gt;Questionnaire!$I$9,"  ",EOMONTH(B470,1)),"  ")</f>
        <v xml:space="preserve">  </v>
      </c>
      <c r="C472" s="61" t="s">
        <v>32</v>
      </c>
      <c r="D472" s="61"/>
      <c r="E472" s="84">
        <f>IFERROR(-VLOOKUP(B472,Calculations!$G$10:$N$448,8,FALSE),0)</f>
        <v>0</v>
      </c>
      <c r="F472" s="84"/>
      <c r="G472" s="61"/>
      <c r="H472" s="61" t="s">
        <v>102</v>
      </c>
      <c r="I472" s="61"/>
      <c r="J472" s="84">
        <f>K474</f>
        <v>0</v>
      </c>
      <c r="K472" s="84"/>
      <c r="L472" s="61"/>
      <c r="M472" s="61" t="s">
        <v>102</v>
      </c>
      <c r="N472" s="68"/>
      <c r="O472" s="84">
        <f>J472</f>
        <v>0</v>
      </c>
      <c r="P472" s="91"/>
    </row>
    <row r="473" spans="2:16" ht="15.75" hidden="1" x14ac:dyDescent="0.25">
      <c r="B473" s="74"/>
      <c r="C473" s="14" t="s">
        <v>33</v>
      </c>
      <c r="E473" s="86" t="str">
        <f>IFERROR(VLOOKUP(B472,Calculations!$G$10:$M$448,7,FALSE),0)</f>
        <v xml:space="preserve">  </v>
      </c>
      <c r="F473" s="86"/>
      <c r="H473" s="14" t="s">
        <v>35</v>
      </c>
      <c r="J473" s="86" t="str">
        <f>K475</f>
        <v xml:space="preserve">  </v>
      </c>
      <c r="K473" s="86"/>
      <c r="M473" s="14" t="s">
        <v>94</v>
      </c>
      <c r="N473" s="73"/>
      <c r="O473" s="86" t="str">
        <f>J473</f>
        <v xml:space="preserve">  </v>
      </c>
      <c r="P473" s="92"/>
    </row>
    <row r="474" spans="2:16" ht="15.75" hidden="1" x14ac:dyDescent="0.25">
      <c r="B474" s="74"/>
      <c r="C474" s="73"/>
      <c r="D474" s="14" t="s">
        <v>31</v>
      </c>
      <c r="E474" s="86"/>
      <c r="F474" s="86">
        <f>IFERROR(E472+E473,0)</f>
        <v>0</v>
      </c>
      <c r="H474" s="73"/>
      <c r="I474" s="14" t="s">
        <v>32</v>
      </c>
      <c r="J474" s="86"/>
      <c r="K474" s="86">
        <f>E472</f>
        <v>0</v>
      </c>
      <c r="M474" s="72"/>
      <c r="N474" s="14" t="s">
        <v>31</v>
      </c>
      <c r="O474" s="86"/>
      <c r="P474" s="92">
        <f>F474</f>
        <v>0</v>
      </c>
    </row>
    <row r="475" spans="2:16" ht="15.75" hidden="1" x14ac:dyDescent="0.25">
      <c r="B475" s="74"/>
      <c r="C475" s="73"/>
      <c r="E475" s="86"/>
      <c r="F475" s="86"/>
      <c r="H475" s="73"/>
      <c r="I475" s="14" t="s">
        <v>33</v>
      </c>
      <c r="J475" s="86"/>
      <c r="K475" s="86" t="str">
        <f>E473</f>
        <v xml:space="preserve">  </v>
      </c>
      <c r="M475" s="72"/>
      <c r="N475" s="73"/>
      <c r="O475" s="86"/>
      <c r="P475" s="92"/>
    </row>
    <row r="476" spans="2:16" ht="15.75" hidden="1" x14ac:dyDescent="0.25">
      <c r="B476" s="74"/>
      <c r="C476" s="73"/>
      <c r="E476" s="86"/>
      <c r="F476" s="86"/>
      <c r="H476" s="73"/>
      <c r="J476" s="86"/>
      <c r="K476" s="86"/>
      <c r="M476" s="72"/>
      <c r="N476" s="73"/>
      <c r="O476" s="86"/>
      <c r="P476" s="92"/>
    </row>
    <row r="477" spans="2:16" ht="15.75" hidden="1" x14ac:dyDescent="0.25">
      <c r="B477" s="70" t="str">
        <f>B472</f>
        <v xml:space="preserve">  </v>
      </c>
      <c r="C477" s="133" t="s">
        <v>34</v>
      </c>
      <c r="D477" s="133"/>
      <c r="E477" s="133"/>
      <c r="F477" s="133"/>
      <c r="H477" s="14" t="s">
        <v>103</v>
      </c>
      <c r="J477" s="86" t="str">
        <f>IFERROR(VLOOKUP(B477,Calculations!$Z$10:$AB$448,3,FALSE),0)</f>
        <v xml:space="preserve">  </v>
      </c>
      <c r="K477" s="86"/>
      <c r="M477" s="14" t="s">
        <v>104</v>
      </c>
      <c r="O477" s="86" t="str">
        <f>J477</f>
        <v xml:space="preserve">  </v>
      </c>
      <c r="P477" s="92"/>
    </row>
    <row r="478" spans="2:16" ht="15.75" hidden="1" x14ac:dyDescent="0.25">
      <c r="B478" s="74"/>
      <c r="C478" s="133"/>
      <c r="D478" s="133"/>
      <c r="E478" s="133"/>
      <c r="F478" s="133"/>
      <c r="H478" s="77"/>
      <c r="I478" s="14" t="s">
        <v>91</v>
      </c>
      <c r="J478" s="86"/>
      <c r="K478" s="86" t="str">
        <f>J477</f>
        <v xml:space="preserve">  </v>
      </c>
      <c r="M478" s="77"/>
      <c r="N478" s="14" t="s">
        <v>91</v>
      </c>
      <c r="O478" s="86"/>
      <c r="P478" s="92" t="str">
        <f>O477</f>
        <v xml:space="preserve">  </v>
      </c>
    </row>
    <row r="479" spans="2:16" ht="15.75" hidden="1" x14ac:dyDescent="0.25">
      <c r="B479" s="74"/>
      <c r="C479" s="133"/>
      <c r="D479" s="133"/>
      <c r="E479" s="133"/>
      <c r="F479" s="133"/>
      <c r="H479" s="77"/>
      <c r="J479" s="86"/>
      <c r="K479" s="86"/>
      <c r="M479" s="77"/>
      <c r="O479" s="86"/>
      <c r="P479" s="92"/>
    </row>
    <row r="480" spans="2:16" ht="15.75" hidden="1" x14ac:dyDescent="0.25">
      <c r="B480" s="74"/>
      <c r="C480" s="81"/>
      <c r="D480" s="81"/>
      <c r="E480" s="81"/>
      <c r="F480" s="81"/>
      <c r="H480" s="77"/>
      <c r="J480" s="86"/>
      <c r="K480" s="86"/>
      <c r="M480" s="77"/>
      <c r="O480" s="86"/>
      <c r="P480" s="92"/>
    </row>
    <row r="481" spans="2:16" ht="15.75" hidden="1" x14ac:dyDescent="0.25">
      <c r="B481" s="70" t="str">
        <f>B477</f>
        <v xml:space="preserve">  </v>
      </c>
      <c r="C481" s="14" t="s">
        <v>106</v>
      </c>
      <c r="E481" s="86" t="str">
        <f>IFERROR(VLOOKUP(B481,Calculations!$G$10:$W$448,17,FALSE),0)</f>
        <v xml:space="preserve">  </v>
      </c>
      <c r="F481" s="86"/>
      <c r="H481" s="133" t="s">
        <v>34</v>
      </c>
      <c r="I481" s="133"/>
      <c r="J481" s="133"/>
      <c r="K481" s="133"/>
      <c r="M481" s="14" t="s">
        <v>105</v>
      </c>
      <c r="O481" s="86" t="str">
        <f>E481</f>
        <v xml:space="preserve">  </v>
      </c>
      <c r="P481" s="92"/>
    </row>
    <row r="482" spans="2:16" ht="15.75" hidden="1" x14ac:dyDescent="0.25">
      <c r="B482" s="75"/>
      <c r="C482" s="82"/>
      <c r="D482" s="76" t="s">
        <v>31</v>
      </c>
      <c r="E482" s="89"/>
      <c r="F482" s="89" t="str">
        <f>E481</f>
        <v xml:space="preserve">  </v>
      </c>
      <c r="G482" s="76"/>
      <c r="H482" s="134"/>
      <c r="I482" s="134"/>
      <c r="J482" s="134"/>
      <c r="K482" s="134"/>
      <c r="L482" s="76"/>
      <c r="M482" s="82"/>
      <c r="N482" s="76" t="s">
        <v>31</v>
      </c>
      <c r="O482" s="89"/>
      <c r="P482" s="90" t="str">
        <f>O481</f>
        <v xml:space="preserve">  </v>
      </c>
    </row>
    <row r="483" spans="2:16" ht="15.75" hidden="1" x14ac:dyDescent="0.25">
      <c r="B483" s="60" t="str">
        <f>IFERROR(IF(EOMONTH(B481,1)&gt;Questionnaire!$I$9,"  ",EOMONTH(B481,1)),"  ")</f>
        <v xml:space="preserve">  </v>
      </c>
      <c r="C483" s="61" t="s">
        <v>32</v>
      </c>
      <c r="D483" s="61"/>
      <c r="E483" s="84">
        <f>IFERROR(-VLOOKUP(B483,Calculations!$G$10:$N$448,8,FALSE),0)</f>
        <v>0</v>
      </c>
      <c r="F483" s="84"/>
      <c r="G483" s="61"/>
      <c r="H483" s="61" t="s">
        <v>102</v>
      </c>
      <c r="I483" s="61"/>
      <c r="J483" s="84">
        <f>K485</f>
        <v>0</v>
      </c>
      <c r="K483" s="84"/>
      <c r="L483" s="61"/>
      <c r="M483" s="61" t="s">
        <v>102</v>
      </c>
      <c r="N483" s="68"/>
      <c r="O483" s="84">
        <f>J483</f>
        <v>0</v>
      </c>
      <c r="P483" s="91"/>
    </row>
    <row r="484" spans="2:16" ht="15.75" hidden="1" x14ac:dyDescent="0.25">
      <c r="B484" s="74"/>
      <c r="C484" s="14" t="s">
        <v>33</v>
      </c>
      <c r="E484" s="86" t="str">
        <f>IFERROR(VLOOKUP(B483,Calculations!$G$10:$M$448,7,FALSE),0)</f>
        <v xml:space="preserve">  </v>
      </c>
      <c r="F484" s="86"/>
      <c r="H484" s="14" t="s">
        <v>35</v>
      </c>
      <c r="J484" s="86" t="str">
        <f>K486</f>
        <v xml:space="preserve">  </v>
      </c>
      <c r="K484" s="86"/>
      <c r="M484" s="14" t="s">
        <v>94</v>
      </c>
      <c r="N484" s="73"/>
      <c r="O484" s="86" t="str">
        <f>J484</f>
        <v xml:space="preserve">  </v>
      </c>
      <c r="P484" s="92"/>
    </row>
    <row r="485" spans="2:16" ht="15.75" hidden="1" x14ac:dyDescent="0.25">
      <c r="B485" s="74"/>
      <c r="C485" s="73"/>
      <c r="D485" s="14" t="s">
        <v>31</v>
      </c>
      <c r="E485" s="86"/>
      <c r="F485" s="86">
        <f>IFERROR(E483+E484,0)</f>
        <v>0</v>
      </c>
      <c r="H485" s="73"/>
      <c r="I485" s="14" t="s">
        <v>32</v>
      </c>
      <c r="J485" s="86"/>
      <c r="K485" s="86">
        <f>E483</f>
        <v>0</v>
      </c>
      <c r="M485" s="72"/>
      <c r="N485" s="14" t="s">
        <v>31</v>
      </c>
      <c r="O485" s="86"/>
      <c r="P485" s="92">
        <f>F485</f>
        <v>0</v>
      </c>
    </row>
    <row r="486" spans="2:16" ht="15.75" hidden="1" x14ac:dyDescent="0.25">
      <c r="B486" s="74"/>
      <c r="C486" s="73"/>
      <c r="E486" s="86"/>
      <c r="F486" s="86"/>
      <c r="H486" s="73"/>
      <c r="I486" s="14" t="s">
        <v>33</v>
      </c>
      <c r="J486" s="86"/>
      <c r="K486" s="86" t="str">
        <f>E484</f>
        <v xml:space="preserve">  </v>
      </c>
      <c r="M486" s="72"/>
      <c r="N486" s="73"/>
      <c r="O486" s="86"/>
      <c r="P486" s="92"/>
    </row>
    <row r="487" spans="2:16" ht="15.75" hidden="1" x14ac:dyDescent="0.25">
      <c r="B487" s="74"/>
      <c r="C487" s="73"/>
      <c r="E487" s="86"/>
      <c r="F487" s="86"/>
      <c r="H487" s="73"/>
      <c r="J487" s="86"/>
      <c r="K487" s="86"/>
      <c r="M487" s="72"/>
      <c r="N487" s="73"/>
      <c r="O487" s="86"/>
      <c r="P487" s="92"/>
    </row>
    <row r="488" spans="2:16" ht="15.75" hidden="1" x14ac:dyDescent="0.25">
      <c r="B488" s="70" t="str">
        <f>B483</f>
        <v xml:space="preserve">  </v>
      </c>
      <c r="C488" s="133" t="s">
        <v>34</v>
      </c>
      <c r="D488" s="133"/>
      <c r="E488" s="133"/>
      <c r="F488" s="133"/>
      <c r="H488" s="14" t="s">
        <v>103</v>
      </c>
      <c r="J488" s="86" t="str">
        <f>IFERROR(VLOOKUP(B488,Calculations!$Z$10:$AB$448,3,FALSE),0)</f>
        <v xml:space="preserve">  </v>
      </c>
      <c r="K488" s="86"/>
      <c r="M488" s="14" t="s">
        <v>104</v>
      </c>
      <c r="O488" s="86" t="str">
        <f>J488</f>
        <v xml:space="preserve">  </v>
      </c>
      <c r="P488" s="92"/>
    </row>
    <row r="489" spans="2:16" ht="15.75" hidden="1" x14ac:dyDescent="0.25">
      <c r="B489" s="74"/>
      <c r="C489" s="133"/>
      <c r="D489" s="133"/>
      <c r="E489" s="133"/>
      <c r="F489" s="133"/>
      <c r="H489" s="77"/>
      <c r="I489" s="14" t="s">
        <v>91</v>
      </c>
      <c r="J489" s="86"/>
      <c r="K489" s="86" t="str">
        <f>J488</f>
        <v xml:space="preserve">  </v>
      </c>
      <c r="M489" s="77"/>
      <c r="N489" s="14" t="s">
        <v>91</v>
      </c>
      <c r="O489" s="86"/>
      <c r="P489" s="92" t="str">
        <f>O488</f>
        <v xml:space="preserve">  </v>
      </c>
    </row>
    <row r="490" spans="2:16" ht="15.75" hidden="1" x14ac:dyDescent="0.25">
      <c r="B490" s="74"/>
      <c r="C490" s="133"/>
      <c r="D490" s="133"/>
      <c r="E490" s="133"/>
      <c r="F490" s="133"/>
      <c r="H490" s="77"/>
      <c r="J490" s="86"/>
      <c r="K490" s="86"/>
      <c r="M490" s="77"/>
      <c r="O490" s="86"/>
      <c r="P490" s="92"/>
    </row>
    <row r="491" spans="2:16" ht="15.75" hidden="1" x14ac:dyDescent="0.25">
      <c r="B491" s="74"/>
      <c r="C491" s="81"/>
      <c r="D491" s="81"/>
      <c r="E491" s="81"/>
      <c r="F491" s="81"/>
      <c r="H491" s="77"/>
      <c r="J491" s="86"/>
      <c r="K491" s="86"/>
      <c r="M491" s="77"/>
      <c r="O491" s="86"/>
      <c r="P491" s="92"/>
    </row>
    <row r="492" spans="2:16" ht="15.75" hidden="1" x14ac:dyDescent="0.25">
      <c r="B492" s="70" t="str">
        <f>B488</f>
        <v xml:space="preserve">  </v>
      </c>
      <c r="C492" s="14" t="s">
        <v>106</v>
      </c>
      <c r="E492" s="86" t="str">
        <f>IFERROR(VLOOKUP(B492,Calculations!$G$10:$W$448,17,FALSE),0)</f>
        <v xml:space="preserve">  </v>
      </c>
      <c r="F492" s="86"/>
      <c r="H492" s="133" t="s">
        <v>34</v>
      </c>
      <c r="I492" s="133"/>
      <c r="J492" s="133"/>
      <c r="K492" s="133"/>
      <c r="M492" s="14" t="s">
        <v>105</v>
      </c>
      <c r="O492" s="86" t="str">
        <f>E492</f>
        <v xml:space="preserve">  </v>
      </c>
      <c r="P492" s="92"/>
    </row>
    <row r="493" spans="2:16" ht="15.75" hidden="1" x14ac:dyDescent="0.25">
      <c r="B493" s="75"/>
      <c r="C493" s="82"/>
      <c r="D493" s="76" t="s">
        <v>31</v>
      </c>
      <c r="E493" s="89"/>
      <c r="F493" s="89" t="str">
        <f>E492</f>
        <v xml:space="preserve">  </v>
      </c>
      <c r="G493" s="76"/>
      <c r="H493" s="134"/>
      <c r="I493" s="134"/>
      <c r="J493" s="134"/>
      <c r="K493" s="134"/>
      <c r="L493" s="76"/>
      <c r="M493" s="82"/>
      <c r="N493" s="76" t="s">
        <v>31</v>
      </c>
      <c r="O493" s="89"/>
      <c r="P493" s="90" t="str">
        <f>O492</f>
        <v xml:space="preserve">  </v>
      </c>
    </row>
    <row r="494" spans="2:16" ht="15.75" hidden="1" x14ac:dyDescent="0.25">
      <c r="B494" s="60" t="str">
        <f>IFERROR(IF(EOMONTH(B492,1)&gt;Questionnaire!$I$9,"  ",EOMONTH(B492,1)),"  ")</f>
        <v xml:space="preserve">  </v>
      </c>
      <c r="C494" s="61" t="s">
        <v>32</v>
      </c>
      <c r="D494" s="61"/>
      <c r="E494" s="84">
        <f>IFERROR(-VLOOKUP(B494,Calculations!$G$10:$N$448,8,FALSE),0)</f>
        <v>0</v>
      </c>
      <c r="F494" s="84"/>
      <c r="G494" s="61"/>
      <c r="H494" s="61" t="s">
        <v>102</v>
      </c>
      <c r="I494" s="61"/>
      <c r="J494" s="84">
        <f>K496</f>
        <v>0</v>
      </c>
      <c r="K494" s="84"/>
      <c r="L494" s="61"/>
      <c r="M494" s="61" t="s">
        <v>102</v>
      </c>
      <c r="N494" s="68"/>
      <c r="O494" s="84">
        <f>J494</f>
        <v>0</v>
      </c>
      <c r="P494" s="91"/>
    </row>
    <row r="495" spans="2:16" ht="15.75" hidden="1" x14ac:dyDescent="0.25">
      <c r="B495" s="74"/>
      <c r="C495" s="14" t="s">
        <v>33</v>
      </c>
      <c r="E495" s="86" t="str">
        <f>IFERROR(VLOOKUP(B494,Calculations!$G$10:$M$448,7,FALSE),0)</f>
        <v xml:space="preserve">  </v>
      </c>
      <c r="F495" s="86"/>
      <c r="H495" s="14" t="s">
        <v>35</v>
      </c>
      <c r="J495" s="86" t="str">
        <f>K497</f>
        <v xml:space="preserve">  </v>
      </c>
      <c r="K495" s="86"/>
      <c r="M495" s="14" t="s">
        <v>94</v>
      </c>
      <c r="N495" s="73"/>
      <c r="O495" s="86" t="str">
        <f>J495</f>
        <v xml:space="preserve">  </v>
      </c>
      <c r="P495" s="92"/>
    </row>
    <row r="496" spans="2:16" ht="15.75" hidden="1" x14ac:dyDescent="0.25">
      <c r="B496" s="74"/>
      <c r="C496" s="73"/>
      <c r="D496" s="14" t="s">
        <v>31</v>
      </c>
      <c r="E496" s="86"/>
      <c r="F496" s="86">
        <f>IFERROR(E494+E495,0)</f>
        <v>0</v>
      </c>
      <c r="H496" s="73"/>
      <c r="I496" s="14" t="s">
        <v>32</v>
      </c>
      <c r="J496" s="86"/>
      <c r="K496" s="86">
        <f>E494</f>
        <v>0</v>
      </c>
      <c r="M496" s="72"/>
      <c r="N496" s="14" t="s">
        <v>31</v>
      </c>
      <c r="O496" s="86"/>
      <c r="P496" s="92">
        <f>F496</f>
        <v>0</v>
      </c>
    </row>
    <row r="497" spans="2:16" ht="15.75" hidden="1" x14ac:dyDescent="0.25">
      <c r="B497" s="74"/>
      <c r="C497" s="73"/>
      <c r="E497" s="86"/>
      <c r="F497" s="86"/>
      <c r="H497" s="73"/>
      <c r="I497" s="14" t="s">
        <v>33</v>
      </c>
      <c r="J497" s="86"/>
      <c r="K497" s="86" t="str">
        <f>E495</f>
        <v xml:space="preserve">  </v>
      </c>
      <c r="M497" s="72"/>
      <c r="N497" s="73"/>
      <c r="O497" s="86"/>
      <c r="P497" s="92"/>
    </row>
    <row r="498" spans="2:16" ht="15.75" hidden="1" x14ac:dyDescent="0.25">
      <c r="B498" s="74"/>
      <c r="C498" s="73"/>
      <c r="E498" s="86"/>
      <c r="F498" s="86"/>
      <c r="H498" s="73"/>
      <c r="J498" s="86"/>
      <c r="K498" s="86"/>
      <c r="M498" s="72"/>
      <c r="N498" s="73"/>
      <c r="O498" s="86"/>
      <c r="P498" s="92"/>
    </row>
    <row r="499" spans="2:16" ht="15.75" hidden="1" x14ac:dyDescent="0.25">
      <c r="B499" s="70" t="str">
        <f>B494</f>
        <v xml:space="preserve">  </v>
      </c>
      <c r="C499" s="133" t="s">
        <v>34</v>
      </c>
      <c r="D499" s="133"/>
      <c r="E499" s="133"/>
      <c r="F499" s="133"/>
      <c r="H499" s="14" t="s">
        <v>103</v>
      </c>
      <c r="J499" s="86" t="str">
        <f>IFERROR(VLOOKUP(B499,Calculations!$Z$10:$AB$448,3,FALSE),0)</f>
        <v xml:space="preserve">  </v>
      </c>
      <c r="K499" s="86"/>
      <c r="M499" s="14" t="s">
        <v>104</v>
      </c>
      <c r="O499" s="86" t="str">
        <f>J499</f>
        <v xml:space="preserve">  </v>
      </c>
      <c r="P499" s="92"/>
    </row>
    <row r="500" spans="2:16" ht="15.75" hidden="1" x14ac:dyDescent="0.25">
      <c r="B500" s="74"/>
      <c r="C500" s="133"/>
      <c r="D500" s="133"/>
      <c r="E500" s="133"/>
      <c r="F500" s="133"/>
      <c r="H500" s="77"/>
      <c r="I500" s="14" t="s">
        <v>91</v>
      </c>
      <c r="J500" s="86"/>
      <c r="K500" s="86" t="str">
        <f>J499</f>
        <v xml:space="preserve">  </v>
      </c>
      <c r="M500" s="77"/>
      <c r="N500" s="14" t="s">
        <v>91</v>
      </c>
      <c r="O500" s="86"/>
      <c r="P500" s="92" t="str">
        <f>O499</f>
        <v xml:space="preserve">  </v>
      </c>
    </row>
    <row r="501" spans="2:16" ht="15.75" hidden="1" x14ac:dyDescent="0.25">
      <c r="B501" s="74"/>
      <c r="C501" s="133"/>
      <c r="D501" s="133"/>
      <c r="E501" s="133"/>
      <c r="F501" s="133"/>
      <c r="H501" s="77"/>
      <c r="J501" s="86"/>
      <c r="K501" s="86"/>
      <c r="M501" s="77"/>
      <c r="O501" s="86"/>
      <c r="P501" s="92"/>
    </row>
    <row r="502" spans="2:16" ht="15.75" hidden="1" x14ac:dyDescent="0.25">
      <c r="B502" s="74"/>
      <c r="C502" s="81"/>
      <c r="D502" s="81"/>
      <c r="E502" s="81"/>
      <c r="F502" s="81"/>
      <c r="H502" s="77"/>
      <c r="J502" s="86"/>
      <c r="K502" s="86"/>
      <c r="M502" s="77"/>
      <c r="O502" s="86"/>
      <c r="P502" s="92"/>
    </row>
    <row r="503" spans="2:16" ht="15.75" hidden="1" x14ac:dyDescent="0.25">
      <c r="B503" s="70" t="str">
        <f>B499</f>
        <v xml:space="preserve">  </v>
      </c>
      <c r="C503" s="14" t="s">
        <v>106</v>
      </c>
      <c r="E503" s="86" t="str">
        <f>IFERROR(VLOOKUP(B503,Calculations!$G$10:$W$448,17,FALSE),0)</f>
        <v xml:space="preserve">  </v>
      </c>
      <c r="F503" s="86"/>
      <c r="H503" s="133" t="s">
        <v>34</v>
      </c>
      <c r="I503" s="133"/>
      <c r="J503" s="133"/>
      <c r="K503" s="133"/>
      <c r="M503" s="14" t="s">
        <v>105</v>
      </c>
      <c r="O503" s="86" t="str">
        <f>E503</f>
        <v xml:space="preserve">  </v>
      </c>
      <c r="P503" s="92"/>
    </row>
    <row r="504" spans="2:16" ht="15.75" hidden="1" x14ac:dyDescent="0.25">
      <c r="B504" s="75"/>
      <c r="C504" s="82"/>
      <c r="D504" s="76" t="s">
        <v>31</v>
      </c>
      <c r="E504" s="89"/>
      <c r="F504" s="89" t="str">
        <f>E503</f>
        <v xml:space="preserve">  </v>
      </c>
      <c r="G504" s="76"/>
      <c r="H504" s="134"/>
      <c r="I504" s="134"/>
      <c r="J504" s="134"/>
      <c r="K504" s="134"/>
      <c r="L504" s="76"/>
      <c r="M504" s="82"/>
      <c r="N504" s="76" t="s">
        <v>31</v>
      </c>
      <c r="O504" s="89"/>
      <c r="P504" s="90" t="str">
        <f>O503</f>
        <v xml:space="preserve">  </v>
      </c>
    </row>
    <row r="505" spans="2:16" ht="15.75" hidden="1" x14ac:dyDescent="0.25">
      <c r="B505" s="60" t="str">
        <f>IFERROR(IF(EOMONTH(B503,1)&gt;Questionnaire!$I$9,"  ",EOMONTH(B503,1)),"  ")</f>
        <v xml:space="preserve">  </v>
      </c>
      <c r="C505" s="61" t="s">
        <v>32</v>
      </c>
      <c r="D505" s="61"/>
      <c r="E505" s="84">
        <f>IFERROR(-VLOOKUP(B505,Calculations!$G$10:$N$448,8,FALSE),0)</f>
        <v>0</v>
      </c>
      <c r="F505" s="84"/>
      <c r="G505" s="61"/>
      <c r="H505" s="61" t="s">
        <v>102</v>
      </c>
      <c r="I505" s="61"/>
      <c r="J505" s="84">
        <f>K507</f>
        <v>0</v>
      </c>
      <c r="K505" s="84"/>
      <c r="L505" s="61"/>
      <c r="M505" s="61" t="s">
        <v>102</v>
      </c>
      <c r="N505" s="68"/>
      <c r="O505" s="84">
        <f>J505</f>
        <v>0</v>
      </c>
      <c r="P505" s="91"/>
    </row>
    <row r="506" spans="2:16" ht="15.75" hidden="1" x14ac:dyDescent="0.25">
      <c r="B506" s="74"/>
      <c r="C506" s="14" t="s">
        <v>33</v>
      </c>
      <c r="E506" s="86" t="str">
        <f>IFERROR(VLOOKUP(B505,Calculations!$G$10:$M$448,7,FALSE),0)</f>
        <v xml:space="preserve">  </v>
      </c>
      <c r="F506" s="86"/>
      <c r="H506" s="14" t="s">
        <v>35</v>
      </c>
      <c r="J506" s="86" t="str">
        <f>K508</f>
        <v xml:space="preserve">  </v>
      </c>
      <c r="K506" s="86"/>
      <c r="M506" s="14" t="s">
        <v>94</v>
      </c>
      <c r="N506" s="73"/>
      <c r="O506" s="86" t="str">
        <f>J506</f>
        <v xml:space="preserve">  </v>
      </c>
      <c r="P506" s="92"/>
    </row>
    <row r="507" spans="2:16" ht="15.75" hidden="1" x14ac:dyDescent="0.25">
      <c r="B507" s="74"/>
      <c r="C507" s="73"/>
      <c r="D507" s="14" t="s">
        <v>31</v>
      </c>
      <c r="E507" s="86"/>
      <c r="F507" s="86">
        <f>IFERROR(E505+E506,0)</f>
        <v>0</v>
      </c>
      <c r="H507" s="73"/>
      <c r="I507" s="14" t="s">
        <v>32</v>
      </c>
      <c r="J507" s="86"/>
      <c r="K507" s="86">
        <f>E505</f>
        <v>0</v>
      </c>
      <c r="M507" s="72"/>
      <c r="N507" s="14" t="s">
        <v>31</v>
      </c>
      <c r="O507" s="86"/>
      <c r="P507" s="92">
        <f>F507</f>
        <v>0</v>
      </c>
    </row>
    <row r="508" spans="2:16" ht="15.75" hidden="1" x14ac:dyDescent="0.25">
      <c r="B508" s="74"/>
      <c r="C508" s="73"/>
      <c r="E508" s="86"/>
      <c r="F508" s="86"/>
      <c r="H508" s="73"/>
      <c r="I508" s="14" t="s">
        <v>33</v>
      </c>
      <c r="J508" s="86"/>
      <c r="K508" s="86" t="str">
        <f>E506</f>
        <v xml:space="preserve">  </v>
      </c>
      <c r="M508" s="72"/>
      <c r="N508" s="73"/>
      <c r="O508" s="86"/>
      <c r="P508" s="92"/>
    </row>
    <row r="509" spans="2:16" ht="15.75" hidden="1" x14ac:dyDescent="0.25">
      <c r="B509" s="74"/>
      <c r="C509" s="73"/>
      <c r="E509" s="86"/>
      <c r="F509" s="86"/>
      <c r="H509" s="73"/>
      <c r="J509" s="86"/>
      <c r="K509" s="86"/>
      <c r="M509" s="72"/>
      <c r="N509" s="73"/>
      <c r="O509" s="86"/>
      <c r="P509" s="92"/>
    </row>
    <row r="510" spans="2:16" ht="15.75" hidden="1" x14ac:dyDescent="0.25">
      <c r="B510" s="70" t="str">
        <f>B505</f>
        <v xml:space="preserve">  </v>
      </c>
      <c r="C510" s="133" t="s">
        <v>34</v>
      </c>
      <c r="D510" s="133"/>
      <c r="E510" s="133"/>
      <c r="F510" s="133"/>
      <c r="H510" s="14" t="s">
        <v>103</v>
      </c>
      <c r="J510" s="86" t="str">
        <f>IFERROR(VLOOKUP(B510,Calculations!$Z$10:$AB$448,3,FALSE),0)</f>
        <v xml:space="preserve">  </v>
      </c>
      <c r="K510" s="86"/>
      <c r="M510" s="14" t="s">
        <v>104</v>
      </c>
      <c r="O510" s="86" t="str">
        <f>J510</f>
        <v xml:space="preserve">  </v>
      </c>
      <c r="P510" s="92"/>
    </row>
    <row r="511" spans="2:16" ht="15.75" hidden="1" x14ac:dyDescent="0.25">
      <c r="B511" s="74"/>
      <c r="C511" s="133"/>
      <c r="D511" s="133"/>
      <c r="E511" s="133"/>
      <c r="F511" s="133"/>
      <c r="H511" s="77"/>
      <c r="I511" s="14" t="s">
        <v>91</v>
      </c>
      <c r="J511" s="86"/>
      <c r="K511" s="86" t="str">
        <f>J510</f>
        <v xml:space="preserve">  </v>
      </c>
      <c r="M511" s="77"/>
      <c r="N511" s="14" t="s">
        <v>91</v>
      </c>
      <c r="O511" s="86"/>
      <c r="P511" s="92" t="str">
        <f>O510</f>
        <v xml:space="preserve">  </v>
      </c>
    </row>
    <row r="512" spans="2:16" ht="15.75" hidden="1" x14ac:dyDescent="0.25">
      <c r="B512" s="74"/>
      <c r="C512" s="133"/>
      <c r="D512" s="133"/>
      <c r="E512" s="133"/>
      <c r="F512" s="133"/>
      <c r="H512" s="77"/>
      <c r="J512" s="86"/>
      <c r="K512" s="86"/>
      <c r="M512" s="77"/>
      <c r="O512" s="86"/>
      <c r="P512" s="92"/>
    </row>
    <row r="513" spans="2:16" ht="15.75" hidden="1" x14ac:dyDescent="0.25">
      <c r="B513" s="74"/>
      <c r="C513" s="81"/>
      <c r="D513" s="81"/>
      <c r="E513" s="81"/>
      <c r="F513" s="81"/>
      <c r="H513" s="77"/>
      <c r="J513" s="86"/>
      <c r="K513" s="86"/>
      <c r="M513" s="77"/>
      <c r="O513" s="86"/>
      <c r="P513" s="92"/>
    </row>
    <row r="514" spans="2:16" ht="15.75" hidden="1" x14ac:dyDescent="0.25">
      <c r="B514" s="70" t="str">
        <f>B510</f>
        <v xml:space="preserve">  </v>
      </c>
      <c r="C514" s="14" t="s">
        <v>106</v>
      </c>
      <c r="E514" s="86" t="str">
        <f>IFERROR(VLOOKUP(B514,Calculations!$G$10:$W$448,17,FALSE),0)</f>
        <v xml:space="preserve">  </v>
      </c>
      <c r="F514" s="86"/>
      <c r="H514" s="133" t="s">
        <v>34</v>
      </c>
      <c r="I514" s="133"/>
      <c r="J514" s="133"/>
      <c r="K514" s="133"/>
      <c r="M514" s="14" t="s">
        <v>105</v>
      </c>
      <c r="O514" s="86" t="str">
        <f>E514</f>
        <v xml:space="preserve">  </v>
      </c>
      <c r="P514" s="92"/>
    </row>
    <row r="515" spans="2:16" ht="15.75" hidden="1" x14ac:dyDescent="0.25">
      <c r="B515" s="75"/>
      <c r="C515" s="82"/>
      <c r="D515" s="76" t="s">
        <v>31</v>
      </c>
      <c r="E515" s="89"/>
      <c r="F515" s="89" t="str">
        <f>E514</f>
        <v xml:space="preserve">  </v>
      </c>
      <c r="G515" s="76"/>
      <c r="H515" s="134"/>
      <c r="I515" s="134"/>
      <c r="J515" s="134"/>
      <c r="K515" s="134"/>
      <c r="L515" s="76"/>
      <c r="M515" s="82"/>
      <c r="N515" s="76" t="s">
        <v>31</v>
      </c>
      <c r="O515" s="89"/>
      <c r="P515" s="90" t="str">
        <f>O514</f>
        <v xml:space="preserve">  </v>
      </c>
    </row>
    <row r="516" spans="2:16" ht="15.75" hidden="1" x14ac:dyDescent="0.25">
      <c r="B516" s="60" t="str">
        <f>IFERROR(IF(EOMONTH(B514,1)&gt;Questionnaire!$I$9,"  ",EOMONTH(B514,1)),"  ")</f>
        <v xml:space="preserve">  </v>
      </c>
      <c r="C516" s="61" t="s">
        <v>32</v>
      </c>
      <c r="D516" s="61"/>
      <c r="E516" s="84">
        <f>IFERROR(-VLOOKUP(B516,Calculations!$G$10:$N$448,8,FALSE),0)</f>
        <v>0</v>
      </c>
      <c r="F516" s="84"/>
      <c r="G516" s="61"/>
      <c r="H516" s="61" t="s">
        <v>102</v>
      </c>
      <c r="I516" s="61"/>
      <c r="J516" s="84">
        <f>K518</f>
        <v>0</v>
      </c>
      <c r="K516" s="84"/>
      <c r="L516" s="61"/>
      <c r="M516" s="61" t="s">
        <v>102</v>
      </c>
      <c r="N516" s="68"/>
      <c r="O516" s="84">
        <f>J516</f>
        <v>0</v>
      </c>
      <c r="P516" s="91"/>
    </row>
    <row r="517" spans="2:16" ht="15.75" hidden="1" x14ac:dyDescent="0.25">
      <c r="B517" s="74"/>
      <c r="C517" s="14" t="s">
        <v>33</v>
      </c>
      <c r="E517" s="86" t="str">
        <f>IFERROR(VLOOKUP(B516,Calculations!$G$10:$M$448,7,FALSE),0)</f>
        <v xml:space="preserve">  </v>
      </c>
      <c r="F517" s="86"/>
      <c r="H517" s="14" t="s">
        <v>35</v>
      </c>
      <c r="J517" s="86" t="str">
        <f>K519</f>
        <v xml:space="preserve">  </v>
      </c>
      <c r="K517" s="86"/>
      <c r="M517" s="14" t="s">
        <v>94</v>
      </c>
      <c r="N517" s="73"/>
      <c r="O517" s="86" t="str">
        <f>J517</f>
        <v xml:space="preserve">  </v>
      </c>
      <c r="P517" s="92"/>
    </row>
    <row r="518" spans="2:16" ht="15.75" hidden="1" x14ac:dyDescent="0.25">
      <c r="B518" s="74"/>
      <c r="C518" s="73"/>
      <c r="D518" s="14" t="s">
        <v>31</v>
      </c>
      <c r="E518" s="86"/>
      <c r="F518" s="86">
        <f>IFERROR(E516+E517,0)</f>
        <v>0</v>
      </c>
      <c r="H518" s="73"/>
      <c r="I518" s="14" t="s">
        <v>32</v>
      </c>
      <c r="J518" s="86"/>
      <c r="K518" s="86">
        <f>E516</f>
        <v>0</v>
      </c>
      <c r="M518" s="72"/>
      <c r="N518" s="14" t="s">
        <v>31</v>
      </c>
      <c r="O518" s="86"/>
      <c r="P518" s="92">
        <f>F518</f>
        <v>0</v>
      </c>
    </row>
    <row r="519" spans="2:16" ht="15.75" hidden="1" x14ac:dyDescent="0.25">
      <c r="B519" s="74"/>
      <c r="C519" s="73"/>
      <c r="E519" s="86"/>
      <c r="F519" s="86"/>
      <c r="H519" s="73"/>
      <c r="I519" s="14" t="s">
        <v>33</v>
      </c>
      <c r="J519" s="86"/>
      <c r="K519" s="86" t="str">
        <f>E517</f>
        <v xml:space="preserve">  </v>
      </c>
      <c r="M519" s="72"/>
      <c r="N519" s="73"/>
      <c r="O519" s="86"/>
      <c r="P519" s="92"/>
    </row>
    <row r="520" spans="2:16" ht="15.75" hidden="1" x14ac:dyDescent="0.25">
      <c r="B520" s="74"/>
      <c r="C520" s="73"/>
      <c r="E520" s="86"/>
      <c r="F520" s="86"/>
      <c r="H520" s="73"/>
      <c r="J520" s="86"/>
      <c r="K520" s="86"/>
      <c r="M520" s="72"/>
      <c r="N520" s="73"/>
      <c r="O520" s="86"/>
      <c r="P520" s="92"/>
    </row>
    <row r="521" spans="2:16" ht="15.75" hidden="1" x14ac:dyDescent="0.25">
      <c r="B521" s="70" t="str">
        <f>B516</f>
        <v xml:space="preserve">  </v>
      </c>
      <c r="C521" s="133" t="s">
        <v>34</v>
      </c>
      <c r="D521" s="133"/>
      <c r="E521" s="133"/>
      <c r="F521" s="133"/>
      <c r="H521" s="14" t="s">
        <v>103</v>
      </c>
      <c r="J521" s="86" t="str">
        <f>IFERROR(VLOOKUP(B521,Calculations!$Z$10:$AB$448,3,FALSE),0)</f>
        <v xml:space="preserve">  </v>
      </c>
      <c r="K521" s="86"/>
      <c r="M521" s="14" t="s">
        <v>104</v>
      </c>
      <c r="O521" s="86" t="str">
        <f>J521</f>
        <v xml:space="preserve">  </v>
      </c>
      <c r="P521" s="92"/>
    </row>
    <row r="522" spans="2:16" ht="15.75" hidden="1" x14ac:dyDescent="0.25">
      <c r="B522" s="74"/>
      <c r="C522" s="133"/>
      <c r="D522" s="133"/>
      <c r="E522" s="133"/>
      <c r="F522" s="133"/>
      <c r="H522" s="77"/>
      <c r="I522" s="14" t="s">
        <v>91</v>
      </c>
      <c r="J522" s="86"/>
      <c r="K522" s="86" t="str">
        <f>J521</f>
        <v xml:space="preserve">  </v>
      </c>
      <c r="M522" s="77"/>
      <c r="N522" s="14" t="s">
        <v>91</v>
      </c>
      <c r="O522" s="86"/>
      <c r="P522" s="92" t="str">
        <f>O521</f>
        <v xml:space="preserve">  </v>
      </c>
    </row>
    <row r="523" spans="2:16" ht="15.75" hidden="1" x14ac:dyDescent="0.25">
      <c r="B523" s="74"/>
      <c r="C523" s="133"/>
      <c r="D523" s="133"/>
      <c r="E523" s="133"/>
      <c r="F523" s="133"/>
      <c r="H523" s="77"/>
      <c r="J523" s="86"/>
      <c r="K523" s="86"/>
      <c r="M523" s="77"/>
      <c r="O523" s="86"/>
      <c r="P523" s="92"/>
    </row>
    <row r="524" spans="2:16" ht="15.75" hidden="1" x14ac:dyDescent="0.25">
      <c r="B524" s="74"/>
      <c r="C524" s="81"/>
      <c r="D524" s="81"/>
      <c r="E524" s="81"/>
      <c r="F524" s="81"/>
      <c r="H524" s="77"/>
      <c r="J524" s="86"/>
      <c r="K524" s="86"/>
      <c r="M524" s="77"/>
      <c r="O524" s="86"/>
      <c r="P524" s="92"/>
    </row>
    <row r="525" spans="2:16" ht="15.75" hidden="1" x14ac:dyDescent="0.25">
      <c r="B525" s="70" t="str">
        <f>B521</f>
        <v xml:space="preserve">  </v>
      </c>
      <c r="C525" s="14" t="s">
        <v>106</v>
      </c>
      <c r="E525" s="86" t="str">
        <f>IFERROR(VLOOKUP(B525,Calculations!$G$10:$W$448,17,FALSE),0)</f>
        <v xml:space="preserve">  </v>
      </c>
      <c r="F525" s="86"/>
      <c r="H525" s="133" t="s">
        <v>34</v>
      </c>
      <c r="I525" s="133"/>
      <c r="J525" s="133"/>
      <c r="K525" s="133"/>
      <c r="M525" s="14" t="s">
        <v>105</v>
      </c>
      <c r="O525" s="86" t="str">
        <f>E525</f>
        <v xml:space="preserve">  </v>
      </c>
      <c r="P525" s="92"/>
    </row>
    <row r="526" spans="2:16" ht="15.75" hidden="1" x14ac:dyDescent="0.25">
      <c r="B526" s="75"/>
      <c r="C526" s="82"/>
      <c r="D526" s="76" t="s">
        <v>31</v>
      </c>
      <c r="E526" s="89"/>
      <c r="F526" s="89" t="str">
        <f>E525</f>
        <v xml:space="preserve">  </v>
      </c>
      <c r="G526" s="76"/>
      <c r="H526" s="134"/>
      <c r="I526" s="134"/>
      <c r="J526" s="134"/>
      <c r="K526" s="134"/>
      <c r="L526" s="76"/>
      <c r="M526" s="82"/>
      <c r="N526" s="76" t="s">
        <v>31</v>
      </c>
      <c r="O526" s="89"/>
      <c r="P526" s="90" t="str">
        <f>O525</f>
        <v xml:space="preserve">  </v>
      </c>
    </row>
    <row r="527" spans="2:16" ht="15.75" hidden="1" x14ac:dyDescent="0.25">
      <c r="B527" s="60" t="str">
        <f>IFERROR(IF(EOMONTH(B525,1)&gt;Questionnaire!$I$9,"  ",EOMONTH(B525,1)),"  ")</f>
        <v xml:space="preserve">  </v>
      </c>
      <c r="C527" s="61" t="s">
        <v>32</v>
      </c>
      <c r="D527" s="61"/>
      <c r="E527" s="84">
        <f>IFERROR(-VLOOKUP(B527,Calculations!$G$10:$N$448,8,FALSE),0)</f>
        <v>0</v>
      </c>
      <c r="F527" s="84"/>
      <c r="G527" s="61"/>
      <c r="H527" s="61" t="s">
        <v>102</v>
      </c>
      <c r="I527" s="61"/>
      <c r="J527" s="84">
        <f>K529</f>
        <v>0</v>
      </c>
      <c r="K527" s="84"/>
      <c r="L527" s="61"/>
      <c r="M527" s="61" t="s">
        <v>102</v>
      </c>
      <c r="N527" s="68"/>
      <c r="O527" s="84">
        <f>J527</f>
        <v>0</v>
      </c>
      <c r="P527" s="91"/>
    </row>
    <row r="528" spans="2:16" ht="15.75" hidden="1" x14ac:dyDescent="0.25">
      <c r="B528" s="74"/>
      <c r="C528" s="14" t="s">
        <v>33</v>
      </c>
      <c r="E528" s="86" t="str">
        <f>IFERROR(VLOOKUP(B527,Calculations!$G$10:$M$448,7,FALSE),0)</f>
        <v xml:space="preserve">  </v>
      </c>
      <c r="F528" s="86"/>
      <c r="H528" s="14" t="s">
        <v>35</v>
      </c>
      <c r="J528" s="86" t="str">
        <f>K530</f>
        <v xml:space="preserve">  </v>
      </c>
      <c r="K528" s="86"/>
      <c r="M528" s="14" t="s">
        <v>94</v>
      </c>
      <c r="N528" s="73"/>
      <c r="O528" s="86" t="str">
        <f>J528</f>
        <v xml:space="preserve">  </v>
      </c>
      <c r="P528" s="92"/>
    </row>
    <row r="529" spans="2:16" ht="15.75" hidden="1" x14ac:dyDescent="0.25">
      <c r="B529" s="74"/>
      <c r="C529" s="73"/>
      <c r="D529" s="14" t="s">
        <v>31</v>
      </c>
      <c r="E529" s="86"/>
      <c r="F529" s="86">
        <f>IFERROR(E527+E528,0)</f>
        <v>0</v>
      </c>
      <c r="H529" s="73"/>
      <c r="I529" s="14" t="s">
        <v>32</v>
      </c>
      <c r="J529" s="86"/>
      <c r="K529" s="86">
        <f>E527</f>
        <v>0</v>
      </c>
      <c r="M529" s="72"/>
      <c r="N529" s="14" t="s">
        <v>31</v>
      </c>
      <c r="O529" s="86"/>
      <c r="P529" s="92">
        <f>F529</f>
        <v>0</v>
      </c>
    </row>
    <row r="530" spans="2:16" ht="15.75" hidden="1" x14ac:dyDescent="0.25">
      <c r="B530" s="74"/>
      <c r="C530" s="73"/>
      <c r="E530" s="86"/>
      <c r="F530" s="86"/>
      <c r="H530" s="73"/>
      <c r="I530" s="14" t="s">
        <v>33</v>
      </c>
      <c r="J530" s="86"/>
      <c r="K530" s="86" t="str">
        <f>E528</f>
        <v xml:space="preserve">  </v>
      </c>
      <c r="M530" s="72"/>
      <c r="N530" s="73"/>
      <c r="O530" s="86"/>
      <c r="P530" s="92"/>
    </row>
    <row r="531" spans="2:16" ht="15.75" hidden="1" x14ac:dyDescent="0.25">
      <c r="B531" s="74"/>
      <c r="C531" s="73"/>
      <c r="E531" s="86"/>
      <c r="F531" s="86"/>
      <c r="H531" s="73"/>
      <c r="J531" s="86"/>
      <c r="K531" s="86"/>
      <c r="M531" s="72"/>
      <c r="N531" s="73"/>
      <c r="O531" s="86"/>
      <c r="P531" s="92"/>
    </row>
    <row r="532" spans="2:16" ht="15.75" hidden="1" x14ac:dyDescent="0.25">
      <c r="B532" s="70" t="str">
        <f>B527</f>
        <v xml:space="preserve">  </v>
      </c>
      <c r="C532" s="133" t="s">
        <v>34</v>
      </c>
      <c r="D532" s="133"/>
      <c r="E532" s="133"/>
      <c r="F532" s="133"/>
      <c r="H532" s="14" t="s">
        <v>103</v>
      </c>
      <c r="J532" s="86" t="str">
        <f>IFERROR(VLOOKUP(B532,Calculations!$Z$10:$AB$448,3,FALSE),0)</f>
        <v xml:space="preserve">  </v>
      </c>
      <c r="K532" s="86"/>
      <c r="M532" s="14" t="s">
        <v>104</v>
      </c>
      <c r="O532" s="86" t="str">
        <f>J532</f>
        <v xml:space="preserve">  </v>
      </c>
      <c r="P532" s="92"/>
    </row>
    <row r="533" spans="2:16" ht="15.75" hidden="1" x14ac:dyDescent="0.25">
      <c r="B533" s="74"/>
      <c r="C533" s="133"/>
      <c r="D533" s="133"/>
      <c r="E533" s="133"/>
      <c r="F533" s="133"/>
      <c r="H533" s="77"/>
      <c r="I533" s="14" t="s">
        <v>91</v>
      </c>
      <c r="J533" s="86"/>
      <c r="K533" s="86" t="str">
        <f>J532</f>
        <v xml:space="preserve">  </v>
      </c>
      <c r="M533" s="77"/>
      <c r="N533" s="14" t="s">
        <v>91</v>
      </c>
      <c r="O533" s="86"/>
      <c r="P533" s="92" t="str">
        <f>O532</f>
        <v xml:space="preserve">  </v>
      </c>
    </row>
    <row r="534" spans="2:16" ht="15.75" hidden="1" x14ac:dyDescent="0.25">
      <c r="B534" s="74"/>
      <c r="C534" s="133"/>
      <c r="D534" s="133"/>
      <c r="E534" s="133"/>
      <c r="F534" s="133"/>
      <c r="H534" s="77"/>
      <c r="J534" s="86"/>
      <c r="K534" s="86"/>
      <c r="M534" s="77"/>
      <c r="O534" s="86"/>
      <c r="P534" s="92"/>
    </row>
    <row r="535" spans="2:16" ht="15.75" hidden="1" x14ac:dyDescent="0.25">
      <c r="B535" s="74"/>
      <c r="C535" s="81"/>
      <c r="D535" s="81"/>
      <c r="E535" s="81"/>
      <c r="F535" s="81"/>
      <c r="H535" s="77"/>
      <c r="J535" s="86"/>
      <c r="K535" s="86"/>
      <c r="M535" s="77"/>
      <c r="O535" s="86"/>
      <c r="P535" s="92"/>
    </row>
    <row r="536" spans="2:16" ht="15.75" hidden="1" x14ac:dyDescent="0.25">
      <c r="B536" s="70" t="str">
        <f>B532</f>
        <v xml:space="preserve">  </v>
      </c>
      <c r="C536" s="14" t="s">
        <v>106</v>
      </c>
      <c r="E536" s="86" t="str">
        <f>IFERROR(VLOOKUP(B536,Calculations!$G$10:$W$448,17,FALSE),0)</f>
        <v xml:space="preserve">  </v>
      </c>
      <c r="F536" s="86"/>
      <c r="H536" s="133" t="s">
        <v>34</v>
      </c>
      <c r="I536" s="133"/>
      <c r="J536" s="133"/>
      <c r="K536" s="133"/>
      <c r="M536" s="14" t="s">
        <v>105</v>
      </c>
      <c r="O536" s="86" t="str">
        <f>E536</f>
        <v xml:space="preserve">  </v>
      </c>
      <c r="P536" s="92"/>
    </row>
    <row r="537" spans="2:16" ht="15.75" hidden="1" x14ac:dyDescent="0.25">
      <c r="B537" s="75"/>
      <c r="C537" s="82"/>
      <c r="D537" s="76" t="s">
        <v>31</v>
      </c>
      <c r="E537" s="89"/>
      <c r="F537" s="89" t="str">
        <f>E536</f>
        <v xml:space="preserve">  </v>
      </c>
      <c r="G537" s="76"/>
      <c r="H537" s="134"/>
      <c r="I537" s="134"/>
      <c r="J537" s="134"/>
      <c r="K537" s="134"/>
      <c r="L537" s="76"/>
      <c r="M537" s="82"/>
      <c r="N537" s="76" t="s">
        <v>31</v>
      </c>
      <c r="O537" s="89"/>
      <c r="P537" s="90" t="str">
        <f>O536</f>
        <v xml:space="preserve">  </v>
      </c>
    </row>
    <row r="538" spans="2:16" ht="15.75" hidden="1" x14ac:dyDescent="0.25">
      <c r="B538" s="60" t="str">
        <f>IFERROR(IF(EOMONTH(B536,1)&gt;Questionnaire!$I$9,"  ",EOMONTH(B536,1)),"  ")</f>
        <v xml:space="preserve">  </v>
      </c>
      <c r="C538" s="61" t="s">
        <v>32</v>
      </c>
      <c r="D538" s="61"/>
      <c r="E538" s="84">
        <f>IFERROR(-VLOOKUP(B538,Calculations!$G$10:$N$448,8,FALSE),0)</f>
        <v>0</v>
      </c>
      <c r="F538" s="84"/>
      <c r="G538" s="61"/>
      <c r="H538" s="61" t="s">
        <v>102</v>
      </c>
      <c r="I538" s="61"/>
      <c r="J538" s="84">
        <f>K540</f>
        <v>0</v>
      </c>
      <c r="K538" s="84"/>
      <c r="L538" s="61"/>
      <c r="M538" s="61" t="s">
        <v>102</v>
      </c>
      <c r="N538" s="68"/>
      <c r="O538" s="84">
        <f>J538</f>
        <v>0</v>
      </c>
      <c r="P538" s="91"/>
    </row>
    <row r="539" spans="2:16" ht="15.75" hidden="1" x14ac:dyDescent="0.25">
      <c r="B539" s="74"/>
      <c r="C539" s="14" t="s">
        <v>33</v>
      </c>
      <c r="E539" s="86" t="str">
        <f>IFERROR(VLOOKUP(B538,Calculations!$G$10:$M$448,7,FALSE),0)</f>
        <v xml:space="preserve">  </v>
      </c>
      <c r="F539" s="86"/>
      <c r="H539" s="14" t="s">
        <v>35</v>
      </c>
      <c r="J539" s="86" t="str">
        <f>K541</f>
        <v xml:space="preserve">  </v>
      </c>
      <c r="K539" s="86"/>
      <c r="M539" s="14" t="s">
        <v>94</v>
      </c>
      <c r="N539" s="73"/>
      <c r="O539" s="86" t="str">
        <f>J539</f>
        <v xml:space="preserve">  </v>
      </c>
      <c r="P539" s="92"/>
    </row>
    <row r="540" spans="2:16" ht="15.75" hidden="1" x14ac:dyDescent="0.25">
      <c r="B540" s="74"/>
      <c r="C540" s="73"/>
      <c r="D540" s="14" t="s">
        <v>31</v>
      </c>
      <c r="E540" s="86"/>
      <c r="F540" s="86">
        <f>IFERROR(E538+E539,0)</f>
        <v>0</v>
      </c>
      <c r="H540" s="73"/>
      <c r="I540" s="14" t="s">
        <v>32</v>
      </c>
      <c r="J540" s="86"/>
      <c r="K540" s="86">
        <f>E538</f>
        <v>0</v>
      </c>
      <c r="M540" s="72"/>
      <c r="N540" s="14" t="s">
        <v>31</v>
      </c>
      <c r="O540" s="86"/>
      <c r="P540" s="92">
        <f>F540</f>
        <v>0</v>
      </c>
    </row>
    <row r="541" spans="2:16" ht="15.75" hidden="1" x14ac:dyDescent="0.25">
      <c r="B541" s="74"/>
      <c r="C541" s="73"/>
      <c r="E541" s="86"/>
      <c r="F541" s="86"/>
      <c r="H541" s="73"/>
      <c r="I541" s="14" t="s">
        <v>33</v>
      </c>
      <c r="J541" s="86"/>
      <c r="K541" s="86" t="str">
        <f>E539</f>
        <v xml:space="preserve">  </v>
      </c>
      <c r="M541" s="72"/>
      <c r="N541" s="73"/>
      <c r="O541" s="86"/>
      <c r="P541" s="92"/>
    </row>
    <row r="542" spans="2:16" ht="15.75" hidden="1" x14ac:dyDescent="0.25">
      <c r="B542" s="74"/>
      <c r="C542" s="73"/>
      <c r="E542" s="86"/>
      <c r="F542" s="86"/>
      <c r="H542" s="73"/>
      <c r="J542" s="86"/>
      <c r="K542" s="86"/>
      <c r="M542" s="72"/>
      <c r="N542" s="73"/>
      <c r="O542" s="86"/>
      <c r="P542" s="92"/>
    </row>
    <row r="543" spans="2:16" ht="15.75" hidden="1" x14ac:dyDescent="0.25">
      <c r="B543" s="70" t="str">
        <f>B538</f>
        <v xml:space="preserve">  </v>
      </c>
      <c r="C543" s="133" t="s">
        <v>34</v>
      </c>
      <c r="D543" s="133"/>
      <c r="E543" s="133"/>
      <c r="F543" s="133"/>
      <c r="H543" s="14" t="s">
        <v>103</v>
      </c>
      <c r="J543" s="86" t="str">
        <f>IFERROR(VLOOKUP(B543,Calculations!$Z$10:$AB$448,3,FALSE),0)</f>
        <v xml:space="preserve">  </v>
      </c>
      <c r="K543" s="86"/>
      <c r="M543" s="14" t="s">
        <v>104</v>
      </c>
      <c r="O543" s="86" t="str">
        <f>J543</f>
        <v xml:space="preserve">  </v>
      </c>
      <c r="P543" s="92"/>
    </row>
    <row r="544" spans="2:16" ht="15.75" hidden="1" x14ac:dyDescent="0.25">
      <c r="B544" s="74"/>
      <c r="C544" s="133"/>
      <c r="D544" s="133"/>
      <c r="E544" s="133"/>
      <c r="F544" s="133"/>
      <c r="H544" s="77"/>
      <c r="I544" s="14" t="s">
        <v>91</v>
      </c>
      <c r="J544" s="86"/>
      <c r="K544" s="86" t="str">
        <f>J543</f>
        <v xml:space="preserve">  </v>
      </c>
      <c r="M544" s="77"/>
      <c r="N544" s="14" t="s">
        <v>91</v>
      </c>
      <c r="O544" s="86"/>
      <c r="P544" s="92" t="str">
        <f>O543</f>
        <v xml:space="preserve">  </v>
      </c>
    </row>
    <row r="545" spans="2:16" ht="15.75" hidden="1" x14ac:dyDescent="0.25">
      <c r="B545" s="74"/>
      <c r="C545" s="133"/>
      <c r="D545" s="133"/>
      <c r="E545" s="133"/>
      <c r="F545" s="133"/>
      <c r="H545" s="77"/>
      <c r="J545" s="86"/>
      <c r="K545" s="86"/>
      <c r="M545" s="77"/>
      <c r="O545" s="86"/>
      <c r="P545" s="92"/>
    </row>
    <row r="546" spans="2:16" ht="15.75" hidden="1" x14ac:dyDescent="0.25">
      <c r="B546" s="74"/>
      <c r="C546" s="81"/>
      <c r="D546" s="81"/>
      <c r="E546" s="81"/>
      <c r="F546" s="81"/>
      <c r="H546" s="77"/>
      <c r="J546" s="86"/>
      <c r="K546" s="86"/>
      <c r="M546" s="77"/>
      <c r="O546" s="86"/>
      <c r="P546" s="92"/>
    </row>
    <row r="547" spans="2:16" ht="15.75" hidden="1" x14ac:dyDescent="0.25">
      <c r="B547" s="70" t="str">
        <f>B543</f>
        <v xml:space="preserve">  </v>
      </c>
      <c r="C547" s="14" t="s">
        <v>106</v>
      </c>
      <c r="E547" s="86" t="str">
        <f>IFERROR(VLOOKUP(B547,Calculations!$G$10:$W$448,17,FALSE),0)</f>
        <v xml:space="preserve">  </v>
      </c>
      <c r="F547" s="86"/>
      <c r="H547" s="133" t="s">
        <v>34</v>
      </c>
      <c r="I547" s="133"/>
      <c r="J547" s="133"/>
      <c r="K547" s="133"/>
      <c r="M547" s="14" t="s">
        <v>105</v>
      </c>
      <c r="O547" s="86" t="str">
        <f>E547</f>
        <v xml:space="preserve">  </v>
      </c>
      <c r="P547" s="92"/>
    </row>
    <row r="548" spans="2:16" ht="15.75" hidden="1" x14ac:dyDescent="0.25">
      <c r="B548" s="75"/>
      <c r="C548" s="82"/>
      <c r="D548" s="76" t="s">
        <v>31</v>
      </c>
      <c r="E548" s="89"/>
      <c r="F548" s="89" t="str">
        <f>E547</f>
        <v xml:space="preserve">  </v>
      </c>
      <c r="G548" s="76"/>
      <c r="H548" s="134"/>
      <c r="I548" s="134"/>
      <c r="J548" s="134"/>
      <c r="K548" s="134"/>
      <c r="L548" s="76"/>
      <c r="M548" s="82"/>
      <c r="N548" s="76" t="s">
        <v>31</v>
      </c>
      <c r="O548" s="89"/>
      <c r="P548" s="90" t="str">
        <f>O547</f>
        <v xml:space="preserve">  </v>
      </c>
    </row>
    <row r="549" spans="2:16" ht="15.75" hidden="1" x14ac:dyDescent="0.25">
      <c r="B549" s="60" t="str">
        <f>IFERROR(IF(EOMONTH(B547,1)&gt;Questionnaire!$I$9,"  ",EOMONTH(B547,1)),"  ")</f>
        <v xml:space="preserve">  </v>
      </c>
      <c r="C549" s="61" t="s">
        <v>32</v>
      </c>
      <c r="D549" s="61"/>
      <c r="E549" s="84">
        <f>IFERROR(-VLOOKUP(B549,Calculations!$G$10:$N$448,8,FALSE),0)</f>
        <v>0</v>
      </c>
      <c r="F549" s="84"/>
      <c r="G549" s="61"/>
      <c r="H549" s="61" t="s">
        <v>102</v>
      </c>
      <c r="I549" s="61"/>
      <c r="J549" s="84">
        <f>K551</f>
        <v>0</v>
      </c>
      <c r="K549" s="84"/>
      <c r="L549" s="61"/>
      <c r="M549" s="61" t="s">
        <v>102</v>
      </c>
      <c r="N549" s="68"/>
      <c r="O549" s="84">
        <f>J549</f>
        <v>0</v>
      </c>
      <c r="P549" s="91"/>
    </row>
    <row r="550" spans="2:16" ht="15.75" hidden="1" x14ac:dyDescent="0.25">
      <c r="B550" s="74"/>
      <c r="C550" s="14" t="s">
        <v>33</v>
      </c>
      <c r="E550" s="86" t="str">
        <f>IFERROR(VLOOKUP(B549,Calculations!$G$10:$M$448,7,FALSE),0)</f>
        <v xml:space="preserve">  </v>
      </c>
      <c r="F550" s="86"/>
      <c r="H550" s="14" t="s">
        <v>35</v>
      </c>
      <c r="J550" s="86" t="str">
        <f>K552</f>
        <v xml:space="preserve">  </v>
      </c>
      <c r="K550" s="86"/>
      <c r="M550" s="14" t="s">
        <v>94</v>
      </c>
      <c r="N550" s="73"/>
      <c r="O550" s="86" t="str">
        <f>J550</f>
        <v xml:space="preserve">  </v>
      </c>
      <c r="P550" s="92"/>
    </row>
    <row r="551" spans="2:16" ht="15.75" hidden="1" x14ac:dyDescent="0.25">
      <c r="B551" s="74"/>
      <c r="C551" s="73"/>
      <c r="D551" s="14" t="s">
        <v>31</v>
      </c>
      <c r="E551" s="86"/>
      <c r="F551" s="86">
        <f>IFERROR(E549+E550,0)</f>
        <v>0</v>
      </c>
      <c r="H551" s="73"/>
      <c r="I551" s="14" t="s">
        <v>32</v>
      </c>
      <c r="J551" s="86"/>
      <c r="K551" s="86">
        <f>E549</f>
        <v>0</v>
      </c>
      <c r="M551" s="72"/>
      <c r="N551" s="14" t="s">
        <v>31</v>
      </c>
      <c r="O551" s="86"/>
      <c r="P551" s="92">
        <f>F551</f>
        <v>0</v>
      </c>
    </row>
    <row r="552" spans="2:16" ht="15.75" hidden="1" x14ac:dyDescent="0.25">
      <c r="B552" s="74"/>
      <c r="C552" s="73"/>
      <c r="E552" s="86"/>
      <c r="F552" s="86"/>
      <c r="H552" s="73"/>
      <c r="I552" s="14" t="s">
        <v>33</v>
      </c>
      <c r="J552" s="86"/>
      <c r="K552" s="86" t="str">
        <f>E550</f>
        <v xml:space="preserve">  </v>
      </c>
      <c r="M552" s="72"/>
      <c r="N552" s="73"/>
      <c r="O552" s="86"/>
      <c r="P552" s="92"/>
    </row>
    <row r="553" spans="2:16" ht="15.75" hidden="1" x14ac:dyDescent="0.25">
      <c r="B553" s="74"/>
      <c r="C553" s="73"/>
      <c r="E553" s="86"/>
      <c r="F553" s="86"/>
      <c r="H553" s="73"/>
      <c r="J553" s="86"/>
      <c r="K553" s="86"/>
      <c r="M553" s="72"/>
      <c r="N553" s="73"/>
      <c r="O553" s="86"/>
      <c r="P553" s="92"/>
    </row>
    <row r="554" spans="2:16" ht="15.75" hidden="1" x14ac:dyDescent="0.25">
      <c r="B554" s="70" t="str">
        <f>B549</f>
        <v xml:space="preserve">  </v>
      </c>
      <c r="C554" s="133" t="s">
        <v>34</v>
      </c>
      <c r="D554" s="133"/>
      <c r="E554" s="133"/>
      <c r="F554" s="133"/>
      <c r="H554" s="14" t="s">
        <v>103</v>
      </c>
      <c r="J554" s="86" t="str">
        <f>IFERROR(VLOOKUP(B554,Calculations!$Z$10:$AB$448,3,FALSE),0)</f>
        <v xml:space="preserve">  </v>
      </c>
      <c r="K554" s="86"/>
      <c r="M554" s="14" t="s">
        <v>104</v>
      </c>
      <c r="O554" s="86" t="str">
        <f>J554</f>
        <v xml:space="preserve">  </v>
      </c>
      <c r="P554" s="92"/>
    </row>
    <row r="555" spans="2:16" ht="15.75" hidden="1" x14ac:dyDescent="0.25">
      <c r="B555" s="74"/>
      <c r="C555" s="133"/>
      <c r="D555" s="133"/>
      <c r="E555" s="133"/>
      <c r="F555" s="133"/>
      <c r="H555" s="77"/>
      <c r="I555" s="14" t="s">
        <v>91</v>
      </c>
      <c r="J555" s="86"/>
      <c r="K555" s="86" t="str">
        <f>J554</f>
        <v xml:space="preserve">  </v>
      </c>
      <c r="M555" s="77"/>
      <c r="N555" s="14" t="s">
        <v>91</v>
      </c>
      <c r="O555" s="86"/>
      <c r="P555" s="92" t="str">
        <f>O554</f>
        <v xml:space="preserve">  </v>
      </c>
    </row>
    <row r="556" spans="2:16" ht="15.75" hidden="1" x14ac:dyDescent="0.25">
      <c r="B556" s="74"/>
      <c r="C556" s="133"/>
      <c r="D556" s="133"/>
      <c r="E556" s="133"/>
      <c r="F556" s="133"/>
      <c r="H556" s="77"/>
      <c r="J556" s="86"/>
      <c r="K556" s="86"/>
      <c r="M556" s="77"/>
      <c r="O556" s="86"/>
      <c r="P556" s="92"/>
    </row>
    <row r="557" spans="2:16" ht="15.75" hidden="1" x14ac:dyDescent="0.25">
      <c r="B557" s="74"/>
      <c r="C557" s="81"/>
      <c r="D557" s="81"/>
      <c r="E557" s="81"/>
      <c r="F557" s="81"/>
      <c r="H557" s="77"/>
      <c r="J557" s="86"/>
      <c r="K557" s="86"/>
      <c r="M557" s="77"/>
      <c r="O557" s="86"/>
      <c r="P557" s="92"/>
    </row>
    <row r="558" spans="2:16" ht="15.75" hidden="1" x14ac:dyDescent="0.25">
      <c r="B558" s="70" t="str">
        <f>B554</f>
        <v xml:space="preserve">  </v>
      </c>
      <c r="C558" s="14" t="s">
        <v>106</v>
      </c>
      <c r="E558" s="86" t="str">
        <f>IFERROR(VLOOKUP(B558,Calculations!$G$10:$W$448,17,FALSE),0)</f>
        <v xml:space="preserve">  </v>
      </c>
      <c r="F558" s="86"/>
      <c r="H558" s="133" t="s">
        <v>34</v>
      </c>
      <c r="I558" s="133"/>
      <c r="J558" s="133"/>
      <c r="K558" s="133"/>
      <c r="M558" s="14" t="s">
        <v>105</v>
      </c>
      <c r="O558" s="86" t="str">
        <f>E558</f>
        <v xml:space="preserve">  </v>
      </c>
      <c r="P558" s="92"/>
    </row>
    <row r="559" spans="2:16" ht="15.75" hidden="1" x14ac:dyDescent="0.25">
      <c r="B559" s="75"/>
      <c r="C559" s="82"/>
      <c r="D559" s="76" t="s">
        <v>31</v>
      </c>
      <c r="E559" s="89"/>
      <c r="F559" s="89" t="str">
        <f>E558</f>
        <v xml:space="preserve">  </v>
      </c>
      <c r="G559" s="76"/>
      <c r="H559" s="134"/>
      <c r="I559" s="134"/>
      <c r="J559" s="134"/>
      <c r="K559" s="134"/>
      <c r="L559" s="76"/>
      <c r="M559" s="82"/>
      <c r="N559" s="76" t="s">
        <v>31</v>
      </c>
      <c r="O559" s="89"/>
      <c r="P559" s="90" t="str">
        <f>O558</f>
        <v xml:space="preserve">  </v>
      </c>
    </row>
    <row r="560" spans="2:16" ht="15.75" hidden="1" x14ac:dyDescent="0.25">
      <c r="B560" s="60" t="str">
        <f>IFERROR(IF(EOMONTH(B558,1)&gt;Questionnaire!$I$9,"  ",EOMONTH(B558,1)),"  ")</f>
        <v xml:space="preserve">  </v>
      </c>
      <c r="C560" s="61" t="s">
        <v>32</v>
      </c>
      <c r="D560" s="61"/>
      <c r="E560" s="84">
        <f>IFERROR(-VLOOKUP(B560,Calculations!$G$10:$N$448,8,FALSE),0)</f>
        <v>0</v>
      </c>
      <c r="F560" s="84"/>
      <c r="G560" s="61"/>
      <c r="H560" s="61" t="s">
        <v>102</v>
      </c>
      <c r="I560" s="61"/>
      <c r="J560" s="84">
        <f>K562</f>
        <v>0</v>
      </c>
      <c r="K560" s="84"/>
      <c r="L560" s="61"/>
      <c r="M560" s="61" t="s">
        <v>102</v>
      </c>
      <c r="N560" s="68"/>
      <c r="O560" s="84">
        <f>J560</f>
        <v>0</v>
      </c>
      <c r="P560" s="91"/>
    </row>
    <row r="561" spans="2:16" ht="15.75" hidden="1" x14ac:dyDescent="0.25">
      <c r="B561" s="74"/>
      <c r="C561" s="14" t="s">
        <v>33</v>
      </c>
      <c r="E561" s="86" t="str">
        <f>IFERROR(VLOOKUP(B560,Calculations!$G$10:$M$448,7,FALSE),0)</f>
        <v xml:space="preserve">  </v>
      </c>
      <c r="F561" s="86"/>
      <c r="H561" s="14" t="s">
        <v>35</v>
      </c>
      <c r="J561" s="86" t="str">
        <f>K563</f>
        <v xml:space="preserve">  </v>
      </c>
      <c r="K561" s="86"/>
      <c r="M561" s="14" t="s">
        <v>94</v>
      </c>
      <c r="N561" s="73"/>
      <c r="O561" s="86" t="str">
        <f>J561</f>
        <v xml:space="preserve">  </v>
      </c>
      <c r="P561" s="92"/>
    </row>
    <row r="562" spans="2:16" ht="15.75" hidden="1" x14ac:dyDescent="0.25">
      <c r="B562" s="74"/>
      <c r="C562" s="73"/>
      <c r="D562" s="14" t="s">
        <v>31</v>
      </c>
      <c r="E562" s="86"/>
      <c r="F562" s="86">
        <f>IFERROR(E560+E561,0)</f>
        <v>0</v>
      </c>
      <c r="H562" s="73"/>
      <c r="I562" s="14" t="s">
        <v>32</v>
      </c>
      <c r="J562" s="86"/>
      <c r="K562" s="86">
        <f>E560</f>
        <v>0</v>
      </c>
      <c r="M562" s="72"/>
      <c r="N562" s="14" t="s">
        <v>31</v>
      </c>
      <c r="O562" s="86"/>
      <c r="P562" s="92">
        <f>F562</f>
        <v>0</v>
      </c>
    </row>
    <row r="563" spans="2:16" ht="15.75" hidden="1" x14ac:dyDescent="0.25">
      <c r="B563" s="74"/>
      <c r="C563" s="73"/>
      <c r="E563" s="86"/>
      <c r="F563" s="86"/>
      <c r="H563" s="73"/>
      <c r="I563" s="14" t="s">
        <v>33</v>
      </c>
      <c r="J563" s="86"/>
      <c r="K563" s="86" t="str">
        <f>E561</f>
        <v xml:space="preserve">  </v>
      </c>
      <c r="M563" s="72"/>
      <c r="N563" s="73"/>
      <c r="O563" s="86"/>
      <c r="P563" s="92"/>
    </row>
    <row r="564" spans="2:16" ht="15.75" hidden="1" x14ac:dyDescent="0.25">
      <c r="B564" s="74"/>
      <c r="C564" s="73"/>
      <c r="E564" s="86"/>
      <c r="F564" s="86"/>
      <c r="H564" s="73"/>
      <c r="J564" s="86"/>
      <c r="K564" s="86"/>
      <c r="M564" s="72"/>
      <c r="N564" s="73"/>
      <c r="O564" s="86"/>
      <c r="P564" s="92"/>
    </row>
    <row r="565" spans="2:16" ht="15.75" hidden="1" x14ac:dyDescent="0.25">
      <c r="B565" s="70" t="str">
        <f>B560</f>
        <v xml:space="preserve">  </v>
      </c>
      <c r="C565" s="133" t="s">
        <v>34</v>
      </c>
      <c r="D565" s="133"/>
      <c r="E565" s="133"/>
      <c r="F565" s="133"/>
      <c r="H565" s="14" t="s">
        <v>103</v>
      </c>
      <c r="J565" s="86" t="str">
        <f>IFERROR(VLOOKUP(B565,Calculations!$Z$10:$AB$448,3,FALSE),0)</f>
        <v xml:space="preserve">  </v>
      </c>
      <c r="K565" s="86"/>
      <c r="M565" s="14" t="s">
        <v>104</v>
      </c>
      <c r="O565" s="86" t="str">
        <f>J565</f>
        <v xml:space="preserve">  </v>
      </c>
      <c r="P565" s="92"/>
    </row>
    <row r="566" spans="2:16" ht="15.75" hidden="1" x14ac:dyDescent="0.25">
      <c r="B566" s="74"/>
      <c r="C566" s="133"/>
      <c r="D566" s="133"/>
      <c r="E566" s="133"/>
      <c r="F566" s="133"/>
      <c r="H566" s="77"/>
      <c r="I566" s="14" t="s">
        <v>91</v>
      </c>
      <c r="J566" s="86"/>
      <c r="K566" s="86" t="str">
        <f>J565</f>
        <v xml:space="preserve">  </v>
      </c>
      <c r="M566" s="77"/>
      <c r="N566" s="14" t="s">
        <v>91</v>
      </c>
      <c r="O566" s="86"/>
      <c r="P566" s="92" t="str">
        <f>O565</f>
        <v xml:space="preserve">  </v>
      </c>
    </row>
    <row r="567" spans="2:16" ht="15.75" hidden="1" x14ac:dyDescent="0.25">
      <c r="B567" s="74"/>
      <c r="C567" s="133"/>
      <c r="D567" s="133"/>
      <c r="E567" s="133"/>
      <c r="F567" s="133"/>
      <c r="H567" s="77"/>
      <c r="J567" s="86"/>
      <c r="K567" s="86"/>
      <c r="M567" s="77"/>
      <c r="O567" s="86"/>
      <c r="P567" s="92"/>
    </row>
    <row r="568" spans="2:16" ht="15.75" hidden="1" x14ac:dyDescent="0.25">
      <c r="B568" s="74"/>
      <c r="C568" s="81"/>
      <c r="D568" s="81"/>
      <c r="E568" s="81"/>
      <c r="F568" s="81"/>
      <c r="H568" s="77"/>
      <c r="J568" s="86"/>
      <c r="K568" s="86"/>
      <c r="M568" s="77"/>
      <c r="O568" s="86"/>
      <c r="P568" s="92"/>
    </row>
    <row r="569" spans="2:16" ht="15.75" hidden="1" x14ac:dyDescent="0.25">
      <c r="B569" s="70" t="str">
        <f>B565</f>
        <v xml:space="preserve">  </v>
      </c>
      <c r="C569" s="14" t="s">
        <v>106</v>
      </c>
      <c r="E569" s="86" t="str">
        <f>IFERROR(VLOOKUP(B569,Calculations!$G$10:$W$448,17,FALSE),0)</f>
        <v xml:space="preserve">  </v>
      </c>
      <c r="F569" s="86"/>
      <c r="H569" s="133" t="s">
        <v>34</v>
      </c>
      <c r="I569" s="133"/>
      <c r="J569" s="133"/>
      <c r="K569" s="133"/>
      <c r="M569" s="14" t="s">
        <v>105</v>
      </c>
      <c r="O569" s="86" t="str">
        <f>E569</f>
        <v xml:space="preserve">  </v>
      </c>
      <c r="P569" s="92"/>
    </row>
    <row r="570" spans="2:16" ht="15.75" hidden="1" x14ac:dyDescent="0.25">
      <c r="B570" s="75"/>
      <c r="C570" s="82"/>
      <c r="D570" s="76" t="s">
        <v>31</v>
      </c>
      <c r="E570" s="89"/>
      <c r="F570" s="89" t="str">
        <f>E569</f>
        <v xml:space="preserve">  </v>
      </c>
      <c r="G570" s="76"/>
      <c r="H570" s="134"/>
      <c r="I570" s="134"/>
      <c r="J570" s="134"/>
      <c r="K570" s="134"/>
      <c r="L570" s="76"/>
      <c r="M570" s="82"/>
      <c r="N570" s="76" t="s">
        <v>31</v>
      </c>
      <c r="O570" s="89"/>
      <c r="P570" s="90" t="str">
        <f>O569</f>
        <v xml:space="preserve">  </v>
      </c>
    </row>
    <row r="571" spans="2:16" ht="15.75" hidden="1" x14ac:dyDescent="0.25">
      <c r="B571" s="60" t="str">
        <f>IFERROR(IF(EOMONTH(B569,1)&gt;Questionnaire!$I$9,"  ",EOMONTH(B569,1)),"  ")</f>
        <v xml:space="preserve">  </v>
      </c>
      <c r="C571" s="61" t="s">
        <v>32</v>
      </c>
      <c r="D571" s="61"/>
      <c r="E571" s="84">
        <f>IFERROR(-VLOOKUP(B571,Calculations!$G$10:$N$448,8,FALSE),0)</f>
        <v>0</v>
      </c>
      <c r="F571" s="84"/>
      <c r="G571" s="61"/>
      <c r="H571" s="61" t="s">
        <v>102</v>
      </c>
      <c r="I571" s="61"/>
      <c r="J571" s="84">
        <f>K573</f>
        <v>0</v>
      </c>
      <c r="K571" s="84"/>
      <c r="L571" s="61"/>
      <c r="M571" s="61" t="s">
        <v>102</v>
      </c>
      <c r="N571" s="68"/>
      <c r="O571" s="84">
        <f>J571</f>
        <v>0</v>
      </c>
      <c r="P571" s="91"/>
    </row>
    <row r="572" spans="2:16" ht="15.75" hidden="1" x14ac:dyDescent="0.25">
      <c r="B572" s="74"/>
      <c r="C572" s="14" t="s">
        <v>33</v>
      </c>
      <c r="E572" s="86" t="str">
        <f>IFERROR(VLOOKUP(B571,Calculations!$G$10:$M$448,7,FALSE),0)</f>
        <v xml:space="preserve">  </v>
      </c>
      <c r="F572" s="86"/>
      <c r="H572" s="14" t="s">
        <v>35</v>
      </c>
      <c r="J572" s="86" t="str">
        <f>K574</f>
        <v xml:space="preserve">  </v>
      </c>
      <c r="K572" s="86"/>
      <c r="M572" s="14" t="s">
        <v>94</v>
      </c>
      <c r="N572" s="73"/>
      <c r="O572" s="86" t="str">
        <f>J572</f>
        <v xml:space="preserve">  </v>
      </c>
      <c r="P572" s="92"/>
    </row>
    <row r="573" spans="2:16" ht="15.75" hidden="1" x14ac:dyDescent="0.25">
      <c r="B573" s="74"/>
      <c r="C573" s="73"/>
      <c r="D573" s="14" t="s">
        <v>31</v>
      </c>
      <c r="E573" s="86"/>
      <c r="F573" s="86">
        <f>IFERROR(E571+E572,0)</f>
        <v>0</v>
      </c>
      <c r="H573" s="73"/>
      <c r="I573" s="14" t="s">
        <v>32</v>
      </c>
      <c r="J573" s="86"/>
      <c r="K573" s="86">
        <f>E571</f>
        <v>0</v>
      </c>
      <c r="M573" s="72"/>
      <c r="N573" s="14" t="s">
        <v>31</v>
      </c>
      <c r="O573" s="86"/>
      <c r="P573" s="92">
        <f>F573</f>
        <v>0</v>
      </c>
    </row>
    <row r="574" spans="2:16" ht="15.75" hidden="1" x14ac:dyDescent="0.25">
      <c r="B574" s="74"/>
      <c r="C574" s="73"/>
      <c r="E574" s="86"/>
      <c r="F574" s="86"/>
      <c r="H574" s="73"/>
      <c r="I574" s="14" t="s">
        <v>33</v>
      </c>
      <c r="J574" s="86"/>
      <c r="K574" s="86" t="str">
        <f>E572</f>
        <v xml:space="preserve">  </v>
      </c>
      <c r="M574" s="72"/>
      <c r="N574" s="73"/>
      <c r="O574" s="86"/>
      <c r="P574" s="92"/>
    </row>
    <row r="575" spans="2:16" ht="15.75" hidden="1" x14ac:dyDescent="0.25">
      <c r="B575" s="74"/>
      <c r="C575" s="73"/>
      <c r="E575" s="86"/>
      <c r="F575" s="86"/>
      <c r="H575" s="73"/>
      <c r="J575" s="86"/>
      <c r="K575" s="86"/>
      <c r="M575" s="72"/>
      <c r="N575" s="73"/>
      <c r="O575" s="86"/>
      <c r="P575" s="92"/>
    </row>
    <row r="576" spans="2:16" ht="15.75" hidden="1" x14ac:dyDescent="0.25">
      <c r="B576" s="70" t="str">
        <f>B571</f>
        <v xml:space="preserve">  </v>
      </c>
      <c r="C576" s="133" t="s">
        <v>34</v>
      </c>
      <c r="D576" s="133"/>
      <c r="E576" s="133"/>
      <c r="F576" s="133"/>
      <c r="H576" s="14" t="s">
        <v>103</v>
      </c>
      <c r="J576" s="86" t="str">
        <f>IFERROR(VLOOKUP(B576,Calculations!$Z$10:$AB$448,3,FALSE),0)</f>
        <v xml:space="preserve">  </v>
      </c>
      <c r="K576" s="86"/>
      <c r="M576" s="14" t="s">
        <v>104</v>
      </c>
      <c r="O576" s="86" t="str">
        <f>J576</f>
        <v xml:space="preserve">  </v>
      </c>
      <c r="P576" s="92"/>
    </row>
    <row r="577" spans="2:16" ht="15.75" hidden="1" x14ac:dyDescent="0.25">
      <c r="B577" s="74"/>
      <c r="C577" s="133"/>
      <c r="D577" s="133"/>
      <c r="E577" s="133"/>
      <c r="F577" s="133"/>
      <c r="H577" s="77"/>
      <c r="I577" s="14" t="s">
        <v>91</v>
      </c>
      <c r="J577" s="86"/>
      <c r="K577" s="86" t="str">
        <f>J576</f>
        <v xml:space="preserve">  </v>
      </c>
      <c r="M577" s="77"/>
      <c r="N577" s="14" t="s">
        <v>91</v>
      </c>
      <c r="O577" s="86"/>
      <c r="P577" s="92" t="str">
        <f>O576</f>
        <v xml:space="preserve">  </v>
      </c>
    </row>
    <row r="578" spans="2:16" ht="15.75" hidden="1" x14ac:dyDescent="0.25">
      <c r="B578" s="74"/>
      <c r="C578" s="133"/>
      <c r="D578" s="133"/>
      <c r="E578" s="133"/>
      <c r="F578" s="133"/>
      <c r="H578" s="77"/>
      <c r="J578" s="86"/>
      <c r="K578" s="86"/>
      <c r="M578" s="77"/>
      <c r="O578" s="86"/>
      <c r="P578" s="92"/>
    </row>
    <row r="579" spans="2:16" ht="15.75" hidden="1" x14ac:dyDescent="0.25">
      <c r="B579" s="74"/>
      <c r="C579" s="81"/>
      <c r="D579" s="81"/>
      <c r="E579" s="81"/>
      <c r="F579" s="81"/>
      <c r="H579" s="77"/>
      <c r="J579" s="86"/>
      <c r="K579" s="86"/>
      <c r="M579" s="77"/>
      <c r="O579" s="86"/>
      <c r="P579" s="92"/>
    </row>
    <row r="580" spans="2:16" ht="15.75" hidden="1" x14ac:dyDescent="0.25">
      <c r="B580" s="70" t="str">
        <f>B576</f>
        <v xml:space="preserve">  </v>
      </c>
      <c r="C580" s="14" t="s">
        <v>106</v>
      </c>
      <c r="E580" s="86" t="str">
        <f>IFERROR(VLOOKUP(B580,Calculations!$G$10:$W$448,17,FALSE),0)</f>
        <v xml:space="preserve">  </v>
      </c>
      <c r="F580" s="86"/>
      <c r="H580" s="133" t="s">
        <v>34</v>
      </c>
      <c r="I580" s="133"/>
      <c r="J580" s="133"/>
      <c r="K580" s="133"/>
      <c r="M580" s="14" t="s">
        <v>105</v>
      </c>
      <c r="O580" s="86" t="str">
        <f>E580</f>
        <v xml:space="preserve">  </v>
      </c>
      <c r="P580" s="92"/>
    </row>
    <row r="581" spans="2:16" ht="15.75" hidden="1" x14ac:dyDescent="0.25">
      <c r="B581" s="75"/>
      <c r="C581" s="82"/>
      <c r="D581" s="76" t="s">
        <v>31</v>
      </c>
      <c r="E581" s="89"/>
      <c r="F581" s="89" t="str">
        <f>E580</f>
        <v xml:space="preserve">  </v>
      </c>
      <c r="G581" s="76"/>
      <c r="H581" s="134"/>
      <c r="I581" s="134"/>
      <c r="J581" s="134"/>
      <c r="K581" s="134"/>
      <c r="L581" s="76"/>
      <c r="M581" s="82"/>
      <c r="N581" s="76" t="s">
        <v>31</v>
      </c>
      <c r="O581" s="89"/>
      <c r="P581" s="90" t="str">
        <f>O580</f>
        <v xml:space="preserve">  </v>
      </c>
    </row>
    <row r="582" spans="2:16" ht="15.75" hidden="1" x14ac:dyDescent="0.25">
      <c r="B582" s="60" t="str">
        <f>IFERROR(IF(EOMONTH(B580,1)&gt;Questionnaire!$I$9,"  ",EOMONTH(B580,1)),"  ")</f>
        <v xml:space="preserve">  </v>
      </c>
      <c r="C582" s="61" t="s">
        <v>32</v>
      </c>
      <c r="D582" s="61"/>
      <c r="E582" s="84">
        <f>IFERROR(-VLOOKUP(B582,Calculations!$G$10:$N$448,8,FALSE),0)</f>
        <v>0</v>
      </c>
      <c r="F582" s="84"/>
      <c r="G582" s="61"/>
      <c r="H582" s="61" t="s">
        <v>102</v>
      </c>
      <c r="I582" s="61"/>
      <c r="J582" s="84">
        <f>K584</f>
        <v>0</v>
      </c>
      <c r="K582" s="84"/>
      <c r="L582" s="61"/>
      <c r="M582" s="61" t="s">
        <v>102</v>
      </c>
      <c r="N582" s="68"/>
      <c r="O582" s="84">
        <f>J582</f>
        <v>0</v>
      </c>
      <c r="P582" s="91"/>
    </row>
    <row r="583" spans="2:16" ht="15.75" hidden="1" x14ac:dyDescent="0.25">
      <c r="B583" s="74"/>
      <c r="C583" s="14" t="s">
        <v>33</v>
      </c>
      <c r="E583" s="86" t="str">
        <f>IFERROR(VLOOKUP(B582,Calculations!$G$10:$M$448,7,FALSE),0)</f>
        <v xml:space="preserve">  </v>
      </c>
      <c r="F583" s="86"/>
      <c r="H583" s="14" t="s">
        <v>35</v>
      </c>
      <c r="J583" s="86" t="str">
        <f>K585</f>
        <v xml:space="preserve">  </v>
      </c>
      <c r="K583" s="86"/>
      <c r="M583" s="14" t="s">
        <v>94</v>
      </c>
      <c r="N583" s="73"/>
      <c r="O583" s="86" t="str">
        <f>J583</f>
        <v xml:space="preserve">  </v>
      </c>
      <c r="P583" s="92"/>
    </row>
    <row r="584" spans="2:16" ht="15.75" hidden="1" x14ac:dyDescent="0.25">
      <c r="B584" s="74"/>
      <c r="C584" s="73"/>
      <c r="D584" s="14" t="s">
        <v>31</v>
      </c>
      <c r="E584" s="86"/>
      <c r="F584" s="86">
        <f>IFERROR(E582+E583,0)</f>
        <v>0</v>
      </c>
      <c r="H584" s="73"/>
      <c r="I584" s="14" t="s">
        <v>32</v>
      </c>
      <c r="J584" s="86"/>
      <c r="K584" s="86">
        <f>E582</f>
        <v>0</v>
      </c>
      <c r="M584" s="72"/>
      <c r="N584" s="14" t="s">
        <v>31</v>
      </c>
      <c r="O584" s="86"/>
      <c r="P584" s="92">
        <f>F584</f>
        <v>0</v>
      </c>
    </row>
    <row r="585" spans="2:16" ht="15.75" hidden="1" x14ac:dyDescent="0.25">
      <c r="B585" s="74"/>
      <c r="C585" s="73"/>
      <c r="E585" s="86"/>
      <c r="F585" s="86"/>
      <c r="H585" s="73"/>
      <c r="I585" s="14" t="s">
        <v>33</v>
      </c>
      <c r="J585" s="86"/>
      <c r="K585" s="86" t="str">
        <f>E583</f>
        <v xml:space="preserve">  </v>
      </c>
      <c r="M585" s="72"/>
      <c r="N585" s="73"/>
      <c r="O585" s="86"/>
      <c r="P585" s="92"/>
    </row>
    <row r="586" spans="2:16" ht="15.75" hidden="1" x14ac:dyDescent="0.25">
      <c r="B586" s="74"/>
      <c r="C586" s="73"/>
      <c r="E586" s="86"/>
      <c r="F586" s="86"/>
      <c r="H586" s="73"/>
      <c r="J586" s="86"/>
      <c r="K586" s="86"/>
      <c r="M586" s="72"/>
      <c r="N586" s="73"/>
      <c r="O586" s="86"/>
      <c r="P586" s="92"/>
    </row>
    <row r="587" spans="2:16" ht="15.75" hidden="1" x14ac:dyDescent="0.25">
      <c r="B587" s="70" t="str">
        <f>B582</f>
        <v xml:space="preserve">  </v>
      </c>
      <c r="C587" s="133" t="s">
        <v>34</v>
      </c>
      <c r="D587" s="133"/>
      <c r="E587" s="133"/>
      <c r="F587" s="133"/>
      <c r="H587" s="14" t="s">
        <v>103</v>
      </c>
      <c r="J587" s="86">
        <f>IFERROR(VLOOKUP(B596,Calculations!$Z$10:$AB$448,3,FALSE),0)</f>
        <v>0</v>
      </c>
      <c r="K587" s="86"/>
      <c r="M587" s="14" t="s">
        <v>104</v>
      </c>
      <c r="O587" s="86">
        <f>J596</f>
        <v>0</v>
      </c>
      <c r="P587" s="92"/>
    </row>
    <row r="588" spans="2:16" ht="15.75" hidden="1" x14ac:dyDescent="0.25">
      <c r="B588" s="74"/>
      <c r="C588" s="133"/>
      <c r="D588" s="133"/>
      <c r="E588" s="133"/>
      <c r="F588" s="133"/>
      <c r="H588" s="77"/>
      <c r="I588" s="14" t="s">
        <v>91</v>
      </c>
      <c r="J588" s="86"/>
      <c r="K588" s="86">
        <f>J596</f>
        <v>0</v>
      </c>
      <c r="M588" s="77"/>
      <c r="N588" s="14" t="s">
        <v>91</v>
      </c>
      <c r="O588" s="86"/>
      <c r="P588" s="92">
        <f>O596</f>
        <v>0</v>
      </c>
    </row>
    <row r="589" spans="2:16" ht="15.75" hidden="1" x14ac:dyDescent="0.25">
      <c r="B589" s="74"/>
      <c r="C589" s="133"/>
      <c r="D589" s="133"/>
      <c r="E589" s="133"/>
      <c r="F589" s="133"/>
      <c r="H589" s="77"/>
      <c r="J589" s="86"/>
      <c r="K589" s="86"/>
      <c r="M589" s="77"/>
      <c r="O589" s="86"/>
      <c r="P589" s="92"/>
    </row>
    <row r="590" spans="2:16" ht="15.75" hidden="1" x14ac:dyDescent="0.25">
      <c r="B590" s="74"/>
      <c r="C590" s="81"/>
      <c r="D590" s="81"/>
      <c r="E590" s="81"/>
      <c r="F590" s="81"/>
      <c r="H590" s="77"/>
      <c r="J590" s="86"/>
      <c r="K590" s="86"/>
      <c r="M590" s="77"/>
      <c r="O590" s="86"/>
      <c r="P590" s="92"/>
    </row>
    <row r="591" spans="2:16" ht="15.75" hidden="1" x14ac:dyDescent="0.25">
      <c r="B591" s="70">
        <f>B596</f>
        <v>0</v>
      </c>
      <c r="C591" s="14" t="s">
        <v>106</v>
      </c>
      <c r="E591" s="86">
        <f>IFERROR(VLOOKUP(B591,Calculations!$G$10:$W$448,17,FALSE),0)</f>
        <v>0</v>
      </c>
      <c r="F591" s="86"/>
      <c r="H591" s="133" t="s">
        <v>34</v>
      </c>
      <c r="I591" s="133"/>
      <c r="J591" s="133"/>
      <c r="K591" s="133"/>
      <c r="M591" s="14" t="s">
        <v>105</v>
      </c>
      <c r="O591" s="86">
        <f>E591</f>
        <v>0</v>
      </c>
      <c r="P591" s="92"/>
    </row>
    <row r="592" spans="2:16" ht="15.75" hidden="1" x14ac:dyDescent="0.25">
      <c r="B592" s="75"/>
      <c r="C592" s="82"/>
      <c r="D592" s="76" t="s">
        <v>31</v>
      </c>
      <c r="E592" s="89"/>
      <c r="F592" s="89">
        <f>E591</f>
        <v>0</v>
      </c>
      <c r="G592" s="76"/>
      <c r="H592" s="134"/>
      <c r="I592" s="134"/>
      <c r="J592" s="134"/>
      <c r="K592" s="134"/>
      <c r="L592" s="76"/>
      <c r="M592" s="82"/>
      <c r="N592" s="76" t="s">
        <v>31</v>
      </c>
      <c r="O592" s="89"/>
      <c r="P592" s="90">
        <f>O591</f>
        <v>0</v>
      </c>
    </row>
    <row r="593" spans="2:16" ht="15.75" hidden="1" x14ac:dyDescent="0.25">
      <c r="B593" s="60" t="str">
        <f>IFERROR(IF(EOMONTH(B591,1)&gt;Questionnaire!$I$9,"  ",EOMONTH(B591,1)),"  ")</f>
        <v xml:space="preserve">  </v>
      </c>
      <c r="C593" s="61" t="s">
        <v>32</v>
      </c>
      <c r="D593" s="61"/>
      <c r="E593" s="84">
        <f>IFERROR(-VLOOKUP(B593,Calculations!$G$10:$N$448,8,FALSE),0)</f>
        <v>0</v>
      </c>
      <c r="F593" s="84"/>
      <c r="G593" s="61"/>
      <c r="H593" s="61" t="s">
        <v>102</v>
      </c>
      <c r="I593" s="61"/>
      <c r="J593" s="84">
        <f>K595</f>
        <v>0</v>
      </c>
      <c r="K593" s="84"/>
      <c r="L593" s="61"/>
      <c r="M593" s="61" t="s">
        <v>102</v>
      </c>
      <c r="N593" s="68"/>
      <c r="O593" s="84">
        <f>J593</f>
        <v>0</v>
      </c>
      <c r="P593" s="91"/>
    </row>
    <row r="594" spans="2:16" ht="15.75" hidden="1" x14ac:dyDescent="0.25">
      <c r="B594" s="74"/>
      <c r="C594" s="14" t="s">
        <v>33</v>
      </c>
      <c r="E594" s="86" t="str">
        <f>IFERROR(VLOOKUP(B593,Calculations!$G$10:$M$448,7,FALSE),0)</f>
        <v xml:space="preserve">  </v>
      </c>
      <c r="F594" s="86"/>
      <c r="H594" s="14" t="s">
        <v>35</v>
      </c>
      <c r="J594" s="86" t="str">
        <f>K596</f>
        <v xml:space="preserve">  </v>
      </c>
      <c r="K594" s="86"/>
      <c r="M594" s="14" t="s">
        <v>94</v>
      </c>
      <c r="N594" s="73"/>
      <c r="O594" s="86" t="str">
        <f>J594</f>
        <v xml:space="preserve">  </v>
      </c>
      <c r="P594" s="92"/>
    </row>
    <row r="595" spans="2:16" ht="15.75" hidden="1" x14ac:dyDescent="0.25">
      <c r="B595" s="74"/>
      <c r="C595" s="73"/>
      <c r="D595" s="14" t="s">
        <v>31</v>
      </c>
      <c r="E595" s="86"/>
      <c r="F595" s="86">
        <f>IFERROR(E593+E594,0)</f>
        <v>0</v>
      </c>
      <c r="H595" s="73"/>
      <c r="I595" s="14" t="s">
        <v>32</v>
      </c>
      <c r="J595" s="86"/>
      <c r="K595" s="86">
        <f>E593</f>
        <v>0</v>
      </c>
      <c r="M595" s="72"/>
      <c r="N595" s="14" t="s">
        <v>31</v>
      </c>
      <c r="O595" s="86"/>
      <c r="P595" s="92">
        <f>F595</f>
        <v>0</v>
      </c>
    </row>
    <row r="596" spans="2:16" ht="15.75" hidden="1" x14ac:dyDescent="0.25">
      <c r="B596" s="74"/>
      <c r="C596" s="73"/>
      <c r="E596" s="86"/>
      <c r="F596" s="86"/>
      <c r="H596" s="73"/>
      <c r="I596" s="14" t="s">
        <v>33</v>
      </c>
      <c r="J596" s="86"/>
      <c r="K596" s="86" t="str">
        <f>E594</f>
        <v xml:space="preserve">  </v>
      </c>
      <c r="M596" s="72"/>
      <c r="N596" s="73"/>
      <c r="O596" s="86"/>
      <c r="P596" s="92"/>
    </row>
    <row r="597" spans="2:16" ht="15.75" hidden="1" x14ac:dyDescent="0.25">
      <c r="B597" s="74"/>
      <c r="C597" s="73"/>
      <c r="E597" s="86"/>
      <c r="F597" s="86"/>
      <c r="H597" s="73"/>
      <c r="J597" s="86"/>
      <c r="K597" s="86"/>
      <c r="M597" s="72"/>
      <c r="N597" s="73"/>
      <c r="O597" s="86"/>
      <c r="P597" s="92"/>
    </row>
    <row r="598" spans="2:16" ht="15.75" hidden="1" x14ac:dyDescent="0.25">
      <c r="B598" s="70" t="str">
        <f>B593</f>
        <v xml:space="preserve">  </v>
      </c>
      <c r="C598" s="133" t="s">
        <v>34</v>
      </c>
      <c r="D598" s="133"/>
      <c r="E598" s="133"/>
      <c r="F598" s="133"/>
      <c r="H598" s="14" t="s">
        <v>103</v>
      </c>
      <c r="J598" s="86" t="str">
        <f>IFERROR(VLOOKUP(B598,Calculations!$Z$10:$AB$448,3,FALSE),0)</f>
        <v xml:space="preserve">  </v>
      </c>
      <c r="K598" s="86"/>
      <c r="M598" s="14" t="s">
        <v>104</v>
      </c>
      <c r="O598" s="86" t="str">
        <f>J598</f>
        <v xml:space="preserve">  </v>
      </c>
      <c r="P598" s="92"/>
    </row>
    <row r="599" spans="2:16" ht="15.75" hidden="1" x14ac:dyDescent="0.25">
      <c r="B599" s="74"/>
      <c r="C599" s="133"/>
      <c r="D599" s="133"/>
      <c r="E599" s="133"/>
      <c r="F599" s="133"/>
      <c r="H599" s="77"/>
      <c r="I599" s="14" t="s">
        <v>91</v>
      </c>
      <c r="J599" s="86"/>
      <c r="K599" s="86" t="str">
        <f>J598</f>
        <v xml:space="preserve">  </v>
      </c>
      <c r="M599" s="77"/>
      <c r="N599" s="14" t="s">
        <v>91</v>
      </c>
      <c r="O599" s="86"/>
      <c r="P599" s="92" t="str">
        <f>O598</f>
        <v xml:space="preserve">  </v>
      </c>
    </row>
    <row r="600" spans="2:16" ht="15.75" hidden="1" x14ac:dyDescent="0.25">
      <c r="B600" s="74"/>
      <c r="C600" s="133"/>
      <c r="D600" s="133"/>
      <c r="E600" s="133"/>
      <c r="F600" s="133"/>
      <c r="H600" s="77"/>
      <c r="J600" s="86"/>
      <c r="K600" s="86"/>
      <c r="M600" s="77"/>
      <c r="O600" s="86"/>
      <c r="P600" s="92"/>
    </row>
    <row r="601" spans="2:16" ht="15.75" hidden="1" x14ac:dyDescent="0.25">
      <c r="B601" s="74"/>
      <c r="C601" s="81"/>
      <c r="D601" s="81"/>
      <c r="E601" s="81"/>
      <c r="F601" s="81"/>
      <c r="H601" s="77"/>
      <c r="J601" s="86"/>
      <c r="K601" s="86"/>
      <c r="M601" s="77"/>
      <c r="O601" s="86"/>
      <c r="P601" s="92"/>
    </row>
    <row r="602" spans="2:16" ht="15.75" hidden="1" x14ac:dyDescent="0.25">
      <c r="B602" s="70" t="str">
        <f>B598</f>
        <v xml:space="preserve">  </v>
      </c>
      <c r="C602" s="14" t="s">
        <v>106</v>
      </c>
      <c r="E602" s="86" t="str">
        <f>IFERROR(VLOOKUP(B602,Calculations!$G$10:$W$448,17,FALSE),0)</f>
        <v xml:space="preserve">  </v>
      </c>
      <c r="F602" s="86"/>
      <c r="H602" s="133" t="s">
        <v>34</v>
      </c>
      <c r="I602" s="133"/>
      <c r="J602" s="133"/>
      <c r="K602" s="133"/>
      <c r="M602" s="14" t="s">
        <v>105</v>
      </c>
      <c r="O602" s="86" t="str">
        <f>E602</f>
        <v xml:space="preserve">  </v>
      </c>
      <c r="P602" s="92"/>
    </row>
    <row r="603" spans="2:16" ht="15.75" hidden="1" x14ac:dyDescent="0.25">
      <c r="B603" s="75"/>
      <c r="C603" s="82"/>
      <c r="D603" s="76" t="s">
        <v>31</v>
      </c>
      <c r="E603" s="89"/>
      <c r="F603" s="89" t="str">
        <f>E602</f>
        <v xml:space="preserve">  </v>
      </c>
      <c r="G603" s="76"/>
      <c r="H603" s="134"/>
      <c r="I603" s="134"/>
      <c r="J603" s="134"/>
      <c r="K603" s="134"/>
      <c r="L603" s="76"/>
      <c r="M603" s="82"/>
      <c r="N603" s="76" t="s">
        <v>31</v>
      </c>
      <c r="O603" s="89"/>
      <c r="P603" s="90" t="str">
        <f>O602</f>
        <v xml:space="preserve">  </v>
      </c>
    </row>
    <row r="604" spans="2:16" ht="15.75" hidden="1" x14ac:dyDescent="0.25">
      <c r="B604" s="60" t="str">
        <f>IFERROR(IF(EOMONTH(B602,1)&gt;Questionnaire!$I$9,"  ",EOMONTH(B602,1)),"  ")</f>
        <v xml:space="preserve">  </v>
      </c>
      <c r="C604" s="61" t="s">
        <v>32</v>
      </c>
      <c r="D604" s="61"/>
      <c r="E604" s="84">
        <f>IFERROR(-VLOOKUP(B604,Calculations!$G$10:$N$448,8,FALSE),0)</f>
        <v>0</v>
      </c>
      <c r="F604" s="84"/>
      <c r="G604" s="61"/>
      <c r="H604" s="61" t="s">
        <v>102</v>
      </c>
      <c r="I604" s="61"/>
      <c r="J604" s="84">
        <f>K606</f>
        <v>0</v>
      </c>
      <c r="K604" s="84"/>
      <c r="L604" s="61"/>
      <c r="M604" s="61" t="s">
        <v>102</v>
      </c>
      <c r="N604" s="68"/>
      <c r="O604" s="84">
        <f>J604</f>
        <v>0</v>
      </c>
      <c r="P604" s="91"/>
    </row>
    <row r="605" spans="2:16" ht="15.75" hidden="1" x14ac:dyDescent="0.25">
      <c r="B605" s="74"/>
      <c r="C605" s="14" t="s">
        <v>33</v>
      </c>
      <c r="E605" s="86" t="str">
        <f>IFERROR(VLOOKUP(B604,Calculations!$G$10:$M$448,7,FALSE),0)</f>
        <v xml:space="preserve">  </v>
      </c>
      <c r="F605" s="86"/>
      <c r="H605" s="14" t="s">
        <v>35</v>
      </c>
      <c r="J605" s="86" t="str">
        <f>K607</f>
        <v xml:space="preserve">  </v>
      </c>
      <c r="K605" s="86"/>
      <c r="M605" s="14" t="s">
        <v>94</v>
      </c>
      <c r="N605" s="73"/>
      <c r="O605" s="86" t="str">
        <f>J605</f>
        <v xml:space="preserve">  </v>
      </c>
      <c r="P605" s="92"/>
    </row>
    <row r="606" spans="2:16" ht="15.75" hidden="1" x14ac:dyDescent="0.25">
      <c r="B606" s="74"/>
      <c r="C606" s="73"/>
      <c r="D606" s="14" t="s">
        <v>31</v>
      </c>
      <c r="E606" s="86"/>
      <c r="F606" s="86">
        <f>IFERROR(E604+E605,0)</f>
        <v>0</v>
      </c>
      <c r="H606" s="73"/>
      <c r="I606" s="14" t="s">
        <v>32</v>
      </c>
      <c r="J606" s="86"/>
      <c r="K606" s="86">
        <f>E604</f>
        <v>0</v>
      </c>
      <c r="M606" s="72"/>
      <c r="N606" s="14" t="s">
        <v>31</v>
      </c>
      <c r="O606" s="86"/>
      <c r="P606" s="92">
        <f>F606</f>
        <v>0</v>
      </c>
    </row>
    <row r="607" spans="2:16" ht="15.75" hidden="1" x14ac:dyDescent="0.25">
      <c r="B607" s="74"/>
      <c r="C607" s="73"/>
      <c r="E607" s="86"/>
      <c r="F607" s="86"/>
      <c r="H607" s="73"/>
      <c r="I607" s="14" t="s">
        <v>33</v>
      </c>
      <c r="J607" s="86"/>
      <c r="K607" s="86" t="str">
        <f>E605</f>
        <v xml:space="preserve">  </v>
      </c>
      <c r="M607" s="72"/>
      <c r="N607" s="73"/>
      <c r="O607" s="86"/>
      <c r="P607" s="92"/>
    </row>
    <row r="608" spans="2:16" ht="15.75" hidden="1" x14ac:dyDescent="0.25">
      <c r="B608" s="74"/>
      <c r="C608" s="73"/>
      <c r="E608" s="86"/>
      <c r="F608" s="86"/>
      <c r="H608" s="73"/>
      <c r="J608" s="86"/>
      <c r="K608" s="86"/>
      <c r="M608" s="72"/>
      <c r="N608" s="73"/>
      <c r="O608" s="86"/>
      <c r="P608" s="92"/>
    </row>
    <row r="609" spans="2:16" ht="15.75" hidden="1" x14ac:dyDescent="0.25">
      <c r="B609" s="70" t="str">
        <f>B604</f>
        <v xml:space="preserve">  </v>
      </c>
      <c r="C609" s="133" t="s">
        <v>34</v>
      </c>
      <c r="D609" s="133"/>
      <c r="E609" s="133"/>
      <c r="F609" s="133"/>
      <c r="H609" s="14" t="s">
        <v>103</v>
      </c>
      <c r="J609" s="86" t="str">
        <f>IFERROR(VLOOKUP(B609,Calculations!$Z$10:$AB$448,3,FALSE),0)</f>
        <v xml:space="preserve">  </v>
      </c>
      <c r="K609" s="86"/>
      <c r="M609" s="14" t="s">
        <v>104</v>
      </c>
      <c r="O609" s="86" t="str">
        <f>J609</f>
        <v xml:space="preserve">  </v>
      </c>
      <c r="P609" s="92"/>
    </row>
    <row r="610" spans="2:16" ht="15.75" hidden="1" x14ac:dyDescent="0.25">
      <c r="B610" s="74"/>
      <c r="C610" s="133"/>
      <c r="D610" s="133"/>
      <c r="E610" s="133"/>
      <c r="F610" s="133"/>
      <c r="H610" s="77"/>
      <c r="I610" s="14" t="s">
        <v>91</v>
      </c>
      <c r="J610" s="86"/>
      <c r="K610" s="86" t="str">
        <f>J609</f>
        <v xml:space="preserve">  </v>
      </c>
      <c r="M610" s="77"/>
      <c r="N610" s="14" t="s">
        <v>91</v>
      </c>
      <c r="O610" s="86"/>
      <c r="P610" s="92" t="str">
        <f>O609</f>
        <v xml:space="preserve">  </v>
      </c>
    </row>
    <row r="611" spans="2:16" ht="15.75" hidden="1" x14ac:dyDescent="0.25">
      <c r="B611" s="74"/>
      <c r="C611" s="133"/>
      <c r="D611" s="133"/>
      <c r="E611" s="133"/>
      <c r="F611" s="133"/>
      <c r="H611" s="77"/>
      <c r="J611" s="86"/>
      <c r="K611" s="86"/>
      <c r="M611" s="77"/>
      <c r="O611" s="86"/>
      <c r="P611" s="92"/>
    </row>
    <row r="612" spans="2:16" ht="15.75" hidden="1" x14ac:dyDescent="0.25">
      <c r="B612" s="74"/>
      <c r="C612" s="81"/>
      <c r="D612" s="81"/>
      <c r="E612" s="81"/>
      <c r="F612" s="81"/>
      <c r="H612" s="77"/>
      <c r="J612" s="86"/>
      <c r="K612" s="86"/>
      <c r="M612" s="77"/>
      <c r="O612" s="86"/>
      <c r="P612" s="92"/>
    </row>
    <row r="613" spans="2:16" ht="15.75" hidden="1" x14ac:dyDescent="0.25">
      <c r="B613" s="70" t="str">
        <f>B609</f>
        <v xml:space="preserve">  </v>
      </c>
      <c r="C613" s="14" t="s">
        <v>106</v>
      </c>
      <c r="E613" s="86" t="str">
        <f>IFERROR(VLOOKUP(B613,Calculations!$G$10:$W$448,17,FALSE),0)</f>
        <v xml:space="preserve">  </v>
      </c>
      <c r="F613" s="86"/>
      <c r="H613" s="133" t="s">
        <v>34</v>
      </c>
      <c r="I613" s="133"/>
      <c r="J613" s="133"/>
      <c r="K613" s="133"/>
      <c r="M613" s="14" t="s">
        <v>105</v>
      </c>
      <c r="O613" s="86" t="str">
        <f>E613</f>
        <v xml:space="preserve">  </v>
      </c>
      <c r="P613" s="92"/>
    </row>
    <row r="614" spans="2:16" ht="15.75" hidden="1" x14ac:dyDescent="0.25">
      <c r="B614" s="75"/>
      <c r="C614" s="82"/>
      <c r="D614" s="76" t="s">
        <v>31</v>
      </c>
      <c r="E614" s="89"/>
      <c r="F614" s="89" t="str">
        <f>E613</f>
        <v xml:space="preserve">  </v>
      </c>
      <c r="G614" s="76"/>
      <c r="H614" s="134"/>
      <c r="I614" s="134"/>
      <c r="J614" s="134"/>
      <c r="K614" s="134"/>
      <c r="L614" s="76"/>
      <c r="M614" s="82"/>
      <c r="N614" s="76" t="s">
        <v>31</v>
      </c>
      <c r="O614" s="89"/>
      <c r="P614" s="90" t="str">
        <f>O613</f>
        <v xml:space="preserve">  </v>
      </c>
    </row>
    <row r="615" spans="2:16" ht="15.75" hidden="1" x14ac:dyDescent="0.25">
      <c r="B615" s="60" t="str">
        <f>IFERROR(IF(EOMONTH(B613,1)&gt;Questionnaire!$I$9,"  ",EOMONTH(B613,1)),"  ")</f>
        <v xml:space="preserve">  </v>
      </c>
      <c r="C615" s="61" t="s">
        <v>32</v>
      </c>
      <c r="D615" s="61"/>
      <c r="E615" s="84">
        <f>IFERROR(-VLOOKUP(B615,Calculations!$G$10:$N$448,8,FALSE),0)</f>
        <v>0</v>
      </c>
      <c r="F615" s="84"/>
      <c r="G615" s="61"/>
      <c r="H615" s="61" t="s">
        <v>102</v>
      </c>
      <c r="I615" s="61"/>
      <c r="J615" s="84">
        <f>K617</f>
        <v>0</v>
      </c>
      <c r="K615" s="84"/>
      <c r="L615" s="61"/>
      <c r="M615" s="61" t="s">
        <v>102</v>
      </c>
      <c r="N615" s="68"/>
      <c r="O615" s="84">
        <f>J615</f>
        <v>0</v>
      </c>
      <c r="P615" s="91"/>
    </row>
    <row r="616" spans="2:16" ht="15.75" hidden="1" x14ac:dyDescent="0.25">
      <c r="B616" s="74"/>
      <c r="C616" s="14" t="s">
        <v>33</v>
      </c>
      <c r="E616" s="86" t="str">
        <f>IFERROR(VLOOKUP(B615,Calculations!$G$10:$M$448,7,FALSE),0)</f>
        <v xml:space="preserve">  </v>
      </c>
      <c r="F616" s="86"/>
      <c r="H616" s="14" t="s">
        <v>35</v>
      </c>
      <c r="J616" s="86" t="str">
        <f>K618</f>
        <v xml:space="preserve">  </v>
      </c>
      <c r="K616" s="86"/>
      <c r="M616" s="14" t="s">
        <v>94</v>
      </c>
      <c r="N616" s="73"/>
      <c r="O616" s="86" t="str">
        <f>J616</f>
        <v xml:space="preserve">  </v>
      </c>
      <c r="P616" s="92"/>
    </row>
    <row r="617" spans="2:16" ht="15.75" hidden="1" x14ac:dyDescent="0.25">
      <c r="B617" s="74"/>
      <c r="C617" s="73"/>
      <c r="D617" s="14" t="s">
        <v>31</v>
      </c>
      <c r="E617" s="86"/>
      <c r="F617" s="86">
        <f>IFERROR(E615+E616,0)</f>
        <v>0</v>
      </c>
      <c r="H617" s="73"/>
      <c r="I617" s="14" t="s">
        <v>32</v>
      </c>
      <c r="J617" s="86"/>
      <c r="K617" s="86">
        <f>E615</f>
        <v>0</v>
      </c>
      <c r="M617" s="72"/>
      <c r="N617" s="14" t="s">
        <v>31</v>
      </c>
      <c r="O617" s="86"/>
      <c r="P617" s="92">
        <f>F617</f>
        <v>0</v>
      </c>
    </row>
    <row r="618" spans="2:16" ht="15.75" hidden="1" x14ac:dyDescent="0.25">
      <c r="B618" s="74"/>
      <c r="C618" s="73"/>
      <c r="E618" s="86"/>
      <c r="F618" s="86"/>
      <c r="H618" s="73"/>
      <c r="I618" s="14" t="s">
        <v>33</v>
      </c>
      <c r="J618" s="86"/>
      <c r="K618" s="86" t="str">
        <f>E616</f>
        <v xml:space="preserve">  </v>
      </c>
      <c r="M618" s="72"/>
      <c r="N618" s="73"/>
      <c r="O618" s="86"/>
      <c r="P618" s="92"/>
    </row>
    <row r="619" spans="2:16" ht="15.75" hidden="1" x14ac:dyDescent="0.25">
      <c r="B619" s="74"/>
      <c r="C619" s="73"/>
      <c r="E619" s="86"/>
      <c r="F619" s="86"/>
      <c r="H619" s="73"/>
      <c r="J619" s="86"/>
      <c r="K619" s="86"/>
      <c r="M619" s="72"/>
      <c r="N619" s="73"/>
      <c r="O619" s="86"/>
      <c r="P619" s="92"/>
    </row>
    <row r="620" spans="2:16" ht="15.75" hidden="1" x14ac:dyDescent="0.25">
      <c r="B620" s="70" t="str">
        <f>B615</f>
        <v xml:space="preserve">  </v>
      </c>
      <c r="C620" s="133" t="s">
        <v>34</v>
      </c>
      <c r="D620" s="133"/>
      <c r="E620" s="133"/>
      <c r="F620" s="133"/>
      <c r="H620" s="14" t="s">
        <v>103</v>
      </c>
      <c r="J620" s="86" t="str">
        <f>IFERROR(VLOOKUP(B620,Calculations!$Z$10:$AB$448,3,FALSE),0)</f>
        <v xml:space="preserve">  </v>
      </c>
      <c r="K620" s="86"/>
      <c r="M620" s="14" t="s">
        <v>104</v>
      </c>
      <c r="O620" s="86" t="str">
        <f>J620</f>
        <v xml:space="preserve">  </v>
      </c>
      <c r="P620" s="92"/>
    </row>
    <row r="621" spans="2:16" ht="15.75" hidden="1" x14ac:dyDescent="0.25">
      <c r="B621" s="74"/>
      <c r="C621" s="133"/>
      <c r="D621" s="133"/>
      <c r="E621" s="133"/>
      <c r="F621" s="133"/>
      <c r="H621" s="77"/>
      <c r="I621" s="14" t="s">
        <v>91</v>
      </c>
      <c r="J621" s="86"/>
      <c r="K621" s="86" t="str">
        <f>J620</f>
        <v xml:space="preserve">  </v>
      </c>
      <c r="M621" s="77"/>
      <c r="N621" s="14" t="s">
        <v>91</v>
      </c>
      <c r="O621" s="86"/>
      <c r="P621" s="92" t="str">
        <f>O620</f>
        <v xml:space="preserve">  </v>
      </c>
    </row>
    <row r="622" spans="2:16" ht="15.75" hidden="1" x14ac:dyDescent="0.25">
      <c r="B622" s="74"/>
      <c r="C622" s="133"/>
      <c r="D622" s="133"/>
      <c r="E622" s="133"/>
      <c r="F622" s="133"/>
      <c r="H622" s="77"/>
      <c r="J622" s="86"/>
      <c r="K622" s="86"/>
      <c r="M622" s="77"/>
      <c r="O622" s="86"/>
      <c r="P622" s="92"/>
    </row>
    <row r="623" spans="2:16" ht="15.75" hidden="1" x14ac:dyDescent="0.25">
      <c r="B623" s="74"/>
      <c r="C623" s="81"/>
      <c r="D623" s="81"/>
      <c r="E623" s="81"/>
      <c r="F623" s="81"/>
      <c r="H623" s="77"/>
      <c r="J623" s="86"/>
      <c r="K623" s="86"/>
      <c r="M623" s="77"/>
      <c r="O623" s="86"/>
      <c r="P623" s="92"/>
    </row>
    <row r="624" spans="2:16" ht="15.75" hidden="1" x14ac:dyDescent="0.25">
      <c r="B624" s="70" t="str">
        <f>B620</f>
        <v xml:space="preserve">  </v>
      </c>
      <c r="C624" s="14" t="s">
        <v>106</v>
      </c>
      <c r="E624" s="86" t="str">
        <f>IFERROR(VLOOKUP(B624,Calculations!$G$10:$W$448,17,FALSE),0)</f>
        <v xml:space="preserve">  </v>
      </c>
      <c r="F624" s="86"/>
      <c r="H624" s="133" t="s">
        <v>34</v>
      </c>
      <c r="I624" s="133"/>
      <c r="J624" s="133"/>
      <c r="K624" s="133"/>
      <c r="M624" s="14" t="s">
        <v>105</v>
      </c>
      <c r="O624" s="86" t="str">
        <f>E624</f>
        <v xml:space="preserve">  </v>
      </c>
      <c r="P624" s="92"/>
    </row>
    <row r="625" spans="2:16" ht="15.75" hidden="1" x14ac:dyDescent="0.25">
      <c r="B625" s="75"/>
      <c r="C625" s="82"/>
      <c r="D625" s="76" t="s">
        <v>31</v>
      </c>
      <c r="E625" s="89"/>
      <c r="F625" s="89" t="str">
        <f>E624</f>
        <v xml:space="preserve">  </v>
      </c>
      <c r="G625" s="76"/>
      <c r="H625" s="134"/>
      <c r="I625" s="134"/>
      <c r="J625" s="134"/>
      <c r="K625" s="134"/>
      <c r="L625" s="76"/>
      <c r="M625" s="82"/>
      <c r="N625" s="76" t="s">
        <v>31</v>
      </c>
      <c r="O625" s="89"/>
      <c r="P625" s="90" t="str">
        <f>O624</f>
        <v xml:space="preserve">  </v>
      </c>
    </row>
    <row r="626" spans="2:16" ht="15.75" hidden="1" x14ac:dyDescent="0.25">
      <c r="B626" s="60" t="str">
        <f>IFERROR(IF(EOMONTH(B624,1)&gt;Questionnaire!$I$9,"  ",EOMONTH(B624,1)),"  ")</f>
        <v xml:space="preserve">  </v>
      </c>
      <c r="C626" s="61" t="s">
        <v>32</v>
      </c>
      <c r="D626" s="61"/>
      <c r="E626" s="84">
        <f>IFERROR(-VLOOKUP(B626,Calculations!$G$10:$N$448,8,FALSE),0)</f>
        <v>0</v>
      </c>
      <c r="F626" s="84"/>
      <c r="G626" s="61"/>
      <c r="H626" s="61" t="s">
        <v>102</v>
      </c>
      <c r="I626" s="61"/>
      <c r="J626" s="84">
        <f>K628</f>
        <v>0</v>
      </c>
      <c r="K626" s="84"/>
      <c r="L626" s="61"/>
      <c r="M626" s="61" t="s">
        <v>102</v>
      </c>
      <c r="N626" s="68"/>
      <c r="O626" s="84">
        <f>J626</f>
        <v>0</v>
      </c>
      <c r="P626" s="91"/>
    </row>
    <row r="627" spans="2:16" ht="15.75" hidden="1" x14ac:dyDescent="0.25">
      <c r="B627" s="74"/>
      <c r="C627" s="14" t="s">
        <v>33</v>
      </c>
      <c r="E627" s="86" t="str">
        <f>IFERROR(VLOOKUP(B626,Calculations!$G$10:$M$448,7,FALSE),0)</f>
        <v xml:space="preserve">  </v>
      </c>
      <c r="F627" s="86"/>
      <c r="H627" s="14" t="s">
        <v>35</v>
      </c>
      <c r="J627" s="86" t="str">
        <f>K629</f>
        <v xml:space="preserve">  </v>
      </c>
      <c r="K627" s="86"/>
      <c r="M627" s="14" t="s">
        <v>94</v>
      </c>
      <c r="N627" s="73"/>
      <c r="O627" s="86" t="str">
        <f>J627</f>
        <v xml:space="preserve">  </v>
      </c>
      <c r="P627" s="92"/>
    </row>
    <row r="628" spans="2:16" ht="15.75" hidden="1" x14ac:dyDescent="0.25">
      <c r="B628" s="74"/>
      <c r="C628" s="73"/>
      <c r="D628" s="14" t="s">
        <v>31</v>
      </c>
      <c r="E628" s="86"/>
      <c r="F628" s="86">
        <f>IFERROR(E626+E627,0)</f>
        <v>0</v>
      </c>
      <c r="H628" s="73"/>
      <c r="I628" s="14" t="s">
        <v>32</v>
      </c>
      <c r="J628" s="86"/>
      <c r="K628" s="86">
        <f>E626</f>
        <v>0</v>
      </c>
      <c r="M628" s="72"/>
      <c r="N628" s="14" t="s">
        <v>31</v>
      </c>
      <c r="O628" s="86"/>
      <c r="P628" s="92">
        <f>F628</f>
        <v>0</v>
      </c>
    </row>
    <row r="629" spans="2:16" ht="15.75" hidden="1" x14ac:dyDescent="0.25">
      <c r="B629" s="74"/>
      <c r="C629" s="73"/>
      <c r="E629" s="86"/>
      <c r="F629" s="86"/>
      <c r="H629" s="73"/>
      <c r="I629" s="14" t="s">
        <v>33</v>
      </c>
      <c r="J629" s="86"/>
      <c r="K629" s="86" t="str">
        <f>E627</f>
        <v xml:space="preserve">  </v>
      </c>
      <c r="M629" s="72"/>
      <c r="N629" s="73"/>
      <c r="O629" s="86"/>
      <c r="P629" s="92"/>
    </row>
    <row r="630" spans="2:16" ht="15.75" hidden="1" x14ac:dyDescent="0.25">
      <c r="B630" s="74"/>
      <c r="C630" s="73"/>
      <c r="E630" s="86"/>
      <c r="F630" s="86"/>
      <c r="H630" s="73"/>
      <c r="J630" s="86"/>
      <c r="K630" s="86"/>
      <c r="M630" s="72"/>
      <c r="N630" s="73"/>
      <c r="O630" s="86"/>
      <c r="P630" s="92"/>
    </row>
    <row r="631" spans="2:16" ht="15.75" hidden="1" x14ac:dyDescent="0.25">
      <c r="B631" s="70" t="str">
        <f>B626</f>
        <v xml:space="preserve">  </v>
      </c>
      <c r="C631" s="133" t="s">
        <v>34</v>
      </c>
      <c r="D631" s="133"/>
      <c r="E631" s="133"/>
      <c r="F631" s="133"/>
      <c r="H631" s="14" t="s">
        <v>103</v>
      </c>
      <c r="J631" s="86" t="str">
        <f>IFERROR(VLOOKUP(B631,Calculations!$Z$10:$AB$448,3,FALSE),0)</f>
        <v xml:space="preserve">  </v>
      </c>
      <c r="K631" s="86"/>
      <c r="M631" s="14" t="s">
        <v>104</v>
      </c>
      <c r="O631" s="86" t="str">
        <f>J631</f>
        <v xml:space="preserve">  </v>
      </c>
      <c r="P631" s="92"/>
    </row>
    <row r="632" spans="2:16" ht="15.75" hidden="1" x14ac:dyDescent="0.25">
      <c r="B632" s="74"/>
      <c r="C632" s="133"/>
      <c r="D632" s="133"/>
      <c r="E632" s="133"/>
      <c r="F632" s="133"/>
      <c r="H632" s="77"/>
      <c r="I632" s="14" t="s">
        <v>91</v>
      </c>
      <c r="J632" s="86"/>
      <c r="K632" s="86" t="str">
        <f>J631</f>
        <v xml:space="preserve">  </v>
      </c>
      <c r="M632" s="77"/>
      <c r="N632" s="14" t="s">
        <v>91</v>
      </c>
      <c r="O632" s="86"/>
      <c r="P632" s="92" t="str">
        <f>O631</f>
        <v xml:space="preserve">  </v>
      </c>
    </row>
    <row r="633" spans="2:16" ht="15.75" hidden="1" x14ac:dyDescent="0.25">
      <c r="B633" s="74"/>
      <c r="C633" s="133"/>
      <c r="D633" s="133"/>
      <c r="E633" s="133"/>
      <c r="F633" s="133"/>
      <c r="H633" s="77"/>
      <c r="J633" s="86"/>
      <c r="K633" s="86"/>
      <c r="M633" s="77"/>
      <c r="O633" s="86"/>
      <c r="P633" s="92"/>
    </row>
    <row r="634" spans="2:16" ht="15.75" hidden="1" x14ac:dyDescent="0.25">
      <c r="B634" s="74"/>
      <c r="C634" s="81"/>
      <c r="D634" s="81"/>
      <c r="E634" s="81"/>
      <c r="F634" s="81"/>
      <c r="H634" s="77"/>
      <c r="J634" s="86"/>
      <c r="K634" s="86"/>
      <c r="M634" s="77"/>
      <c r="O634" s="86"/>
      <c r="P634" s="92"/>
    </row>
    <row r="635" spans="2:16" ht="15.75" hidden="1" x14ac:dyDescent="0.25">
      <c r="B635" s="70" t="str">
        <f>B631</f>
        <v xml:space="preserve">  </v>
      </c>
      <c r="C635" s="14" t="s">
        <v>106</v>
      </c>
      <c r="E635" s="86" t="str">
        <f>IFERROR(VLOOKUP(B635,Calculations!$G$10:$W$448,17,FALSE),0)</f>
        <v xml:space="preserve">  </v>
      </c>
      <c r="F635" s="86"/>
      <c r="H635" s="133" t="s">
        <v>34</v>
      </c>
      <c r="I635" s="133"/>
      <c r="J635" s="133"/>
      <c r="K635" s="133"/>
      <c r="M635" s="14" t="s">
        <v>105</v>
      </c>
      <c r="O635" s="86" t="str">
        <f>E635</f>
        <v xml:space="preserve">  </v>
      </c>
      <c r="P635" s="92"/>
    </row>
    <row r="636" spans="2:16" ht="15.75" hidden="1" x14ac:dyDescent="0.25">
      <c r="B636" s="75"/>
      <c r="C636" s="82"/>
      <c r="D636" s="76" t="s">
        <v>31</v>
      </c>
      <c r="E636" s="89"/>
      <c r="F636" s="89" t="str">
        <f>E635</f>
        <v xml:space="preserve">  </v>
      </c>
      <c r="G636" s="76"/>
      <c r="H636" s="134"/>
      <c r="I636" s="134"/>
      <c r="J636" s="134"/>
      <c r="K636" s="134"/>
      <c r="L636" s="76"/>
      <c r="M636" s="82"/>
      <c r="N636" s="76" t="s">
        <v>31</v>
      </c>
      <c r="O636" s="89"/>
      <c r="P636" s="90" t="str">
        <f>O635</f>
        <v xml:space="preserve">  </v>
      </c>
    </row>
    <row r="637" spans="2:16" ht="15.75" hidden="1" x14ac:dyDescent="0.25">
      <c r="B637" s="60" t="str">
        <f>IFERROR(IF(EOMONTH(B635,1)&gt;Questionnaire!$I$9,"  ",EOMONTH(B635,1)),"  ")</f>
        <v xml:space="preserve">  </v>
      </c>
      <c r="C637" s="61" t="s">
        <v>32</v>
      </c>
      <c r="D637" s="61"/>
      <c r="E637" s="84">
        <f>IFERROR(-VLOOKUP(B637,Calculations!$G$10:$N$448,8,FALSE),0)</f>
        <v>0</v>
      </c>
      <c r="F637" s="84"/>
      <c r="G637" s="61"/>
      <c r="H637" s="61" t="s">
        <v>102</v>
      </c>
      <c r="I637" s="61"/>
      <c r="J637" s="84">
        <f>K639</f>
        <v>0</v>
      </c>
      <c r="K637" s="84"/>
      <c r="L637" s="61"/>
      <c r="M637" s="61" t="s">
        <v>102</v>
      </c>
      <c r="N637" s="68"/>
      <c r="O637" s="84">
        <f>J637</f>
        <v>0</v>
      </c>
      <c r="P637" s="91"/>
    </row>
    <row r="638" spans="2:16" ht="15.75" hidden="1" x14ac:dyDescent="0.25">
      <c r="B638" s="74"/>
      <c r="C638" s="14" t="s">
        <v>33</v>
      </c>
      <c r="E638" s="86" t="str">
        <f>IFERROR(VLOOKUP(B637,Calculations!$G$10:$M$448,7,FALSE),0)</f>
        <v xml:space="preserve">  </v>
      </c>
      <c r="F638" s="86"/>
      <c r="H638" s="14" t="s">
        <v>35</v>
      </c>
      <c r="J638" s="86" t="str">
        <f>K640</f>
        <v xml:space="preserve">  </v>
      </c>
      <c r="K638" s="86"/>
      <c r="M638" s="14" t="s">
        <v>94</v>
      </c>
      <c r="N638" s="73"/>
      <c r="O638" s="86" t="str">
        <f>J638</f>
        <v xml:space="preserve">  </v>
      </c>
      <c r="P638" s="92"/>
    </row>
    <row r="639" spans="2:16" ht="15.75" hidden="1" x14ac:dyDescent="0.25">
      <c r="B639" s="74"/>
      <c r="C639" s="73"/>
      <c r="D639" s="14" t="s">
        <v>31</v>
      </c>
      <c r="E639" s="86"/>
      <c r="F639" s="86">
        <f>IFERROR(E637+E638,0)</f>
        <v>0</v>
      </c>
      <c r="H639" s="73"/>
      <c r="I639" s="14" t="s">
        <v>32</v>
      </c>
      <c r="J639" s="86"/>
      <c r="K639" s="86">
        <f>E637</f>
        <v>0</v>
      </c>
      <c r="M639" s="72"/>
      <c r="N639" s="14" t="s">
        <v>31</v>
      </c>
      <c r="O639" s="86"/>
      <c r="P639" s="92">
        <f>F639</f>
        <v>0</v>
      </c>
    </row>
    <row r="640" spans="2:16" ht="15.75" hidden="1" x14ac:dyDescent="0.25">
      <c r="B640" s="74"/>
      <c r="C640" s="73"/>
      <c r="E640" s="86"/>
      <c r="F640" s="86"/>
      <c r="H640" s="73"/>
      <c r="I640" s="14" t="s">
        <v>33</v>
      </c>
      <c r="J640" s="86"/>
      <c r="K640" s="86" t="str">
        <f>E638</f>
        <v xml:space="preserve">  </v>
      </c>
      <c r="M640" s="72"/>
      <c r="N640" s="73"/>
      <c r="O640" s="86"/>
      <c r="P640" s="92"/>
    </row>
    <row r="641" spans="2:16" ht="15.75" hidden="1" x14ac:dyDescent="0.25">
      <c r="B641" s="74"/>
      <c r="C641" s="73"/>
      <c r="E641" s="86"/>
      <c r="F641" s="86"/>
      <c r="H641" s="73"/>
      <c r="J641" s="86"/>
      <c r="K641" s="86"/>
      <c r="M641" s="72"/>
      <c r="N641" s="73"/>
      <c r="O641" s="86"/>
      <c r="P641" s="92"/>
    </row>
    <row r="642" spans="2:16" ht="15.75" hidden="1" x14ac:dyDescent="0.25">
      <c r="B642" s="70" t="str">
        <f>B637</f>
        <v xml:space="preserve">  </v>
      </c>
      <c r="C642" s="133" t="s">
        <v>34</v>
      </c>
      <c r="D642" s="133"/>
      <c r="E642" s="133"/>
      <c r="F642" s="133"/>
      <c r="H642" s="14" t="s">
        <v>103</v>
      </c>
      <c r="J642" s="86" t="str">
        <f>IFERROR(VLOOKUP(B642,Calculations!$Z$10:$AB$448,3,FALSE),0)</f>
        <v xml:space="preserve">  </v>
      </c>
      <c r="K642" s="86"/>
      <c r="M642" s="14" t="s">
        <v>104</v>
      </c>
      <c r="O642" s="86" t="str">
        <f>J642</f>
        <v xml:space="preserve">  </v>
      </c>
      <c r="P642" s="92"/>
    </row>
    <row r="643" spans="2:16" ht="15.75" hidden="1" x14ac:dyDescent="0.25">
      <c r="B643" s="74"/>
      <c r="C643" s="133"/>
      <c r="D643" s="133"/>
      <c r="E643" s="133"/>
      <c r="F643" s="133"/>
      <c r="H643" s="77"/>
      <c r="I643" s="14" t="s">
        <v>91</v>
      </c>
      <c r="J643" s="86"/>
      <c r="K643" s="86" t="str">
        <f>J642</f>
        <v xml:space="preserve">  </v>
      </c>
      <c r="M643" s="77"/>
      <c r="N643" s="14" t="s">
        <v>91</v>
      </c>
      <c r="O643" s="86"/>
      <c r="P643" s="92" t="str">
        <f>O642</f>
        <v xml:space="preserve">  </v>
      </c>
    </row>
    <row r="644" spans="2:16" ht="15.75" hidden="1" x14ac:dyDescent="0.25">
      <c r="B644" s="74"/>
      <c r="C644" s="133"/>
      <c r="D644" s="133"/>
      <c r="E644" s="133"/>
      <c r="F644" s="133"/>
      <c r="H644" s="77"/>
      <c r="J644" s="86"/>
      <c r="K644" s="86"/>
      <c r="M644" s="77"/>
      <c r="O644" s="86"/>
      <c r="P644" s="92"/>
    </row>
    <row r="645" spans="2:16" ht="15.75" hidden="1" x14ac:dyDescent="0.25">
      <c r="B645" s="74"/>
      <c r="C645" s="81"/>
      <c r="D645" s="81"/>
      <c r="E645" s="81"/>
      <c r="F645" s="81"/>
      <c r="H645" s="77"/>
      <c r="J645" s="86"/>
      <c r="K645" s="86"/>
      <c r="M645" s="77"/>
      <c r="O645" s="86"/>
      <c r="P645" s="92"/>
    </row>
    <row r="646" spans="2:16" ht="15.75" hidden="1" x14ac:dyDescent="0.25">
      <c r="B646" s="70" t="str">
        <f>B642</f>
        <v xml:space="preserve">  </v>
      </c>
      <c r="C646" s="14" t="s">
        <v>106</v>
      </c>
      <c r="E646" s="86" t="str">
        <f>IFERROR(VLOOKUP(B646,Calculations!$G$10:$W$448,17,FALSE),0)</f>
        <v xml:space="preserve">  </v>
      </c>
      <c r="F646" s="86"/>
      <c r="H646" s="133" t="s">
        <v>34</v>
      </c>
      <c r="I646" s="133"/>
      <c r="J646" s="133"/>
      <c r="K646" s="133"/>
      <c r="M646" s="14" t="s">
        <v>105</v>
      </c>
      <c r="O646" s="86" t="str">
        <f>E646</f>
        <v xml:space="preserve">  </v>
      </c>
      <c r="P646" s="92"/>
    </row>
    <row r="647" spans="2:16" ht="15.75" hidden="1" x14ac:dyDescent="0.25">
      <c r="B647" s="75"/>
      <c r="C647" s="82"/>
      <c r="D647" s="76" t="s">
        <v>31</v>
      </c>
      <c r="E647" s="89"/>
      <c r="F647" s="89" t="str">
        <f>E646</f>
        <v xml:space="preserve">  </v>
      </c>
      <c r="G647" s="76"/>
      <c r="H647" s="134"/>
      <c r="I647" s="134"/>
      <c r="J647" s="134"/>
      <c r="K647" s="134"/>
      <c r="L647" s="76"/>
      <c r="M647" s="82"/>
      <c r="N647" s="76" t="s">
        <v>31</v>
      </c>
      <c r="O647" s="89"/>
      <c r="P647" s="90" t="str">
        <f>O646</f>
        <v xml:space="preserve">  </v>
      </c>
    </row>
    <row r="648" spans="2:16" ht="15.75" hidden="1" x14ac:dyDescent="0.25">
      <c r="B648" s="60" t="str">
        <f>IFERROR(IF(EOMONTH(B646,1)&gt;Questionnaire!$I$9,"  ",EOMONTH(B646,1)),"  ")</f>
        <v xml:space="preserve">  </v>
      </c>
      <c r="C648" s="61" t="s">
        <v>32</v>
      </c>
      <c r="D648" s="61"/>
      <c r="E648" s="84">
        <f>IFERROR(-VLOOKUP(B648,Calculations!$G$10:$N$448,8,FALSE),0)</f>
        <v>0</v>
      </c>
      <c r="F648" s="84"/>
      <c r="G648" s="61"/>
      <c r="H648" s="61" t="s">
        <v>102</v>
      </c>
      <c r="I648" s="61"/>
      <c r="J648" s="84">
        <f>K650</f>
        <v>0</v>
      </c>
      <c r="K648" s="84"/>
      <c r="L648" s="61"/>
      <c r="M648" s="61" t="s">
        <v>102</v>
      </c>
      <c r="N648" s="68"/>
      <c r="O648" s="84">
        <f>J648</f>
        <v>0</v>
      </c>
      <c r="P648" s="91"/>
    </row>
    <row r="649" spans="2:16" ht="15.75" hidden="1" x14ac:dyDescent="0.25">
      <c r="B649" s="74"/>
      <c r="C649" s="14" t="s">
        <v>33</v>
      </c>
      <c r="E649" s="86" t="str">
        <f>IFERROR(VLOOKUP(B648,Calculations!$G$10:$M$448,7,FALSE),0)</f>
        <v xml:space="preserve">  </v>
      </c>
      <c r="F649" s="86"/>
      <c r="H649" s="14" t="s">
        <v>35</v>
      </c>
      <c r="J649" s="86" t="str">
        <f>K651</f>
        <v xml:space="preserve">  </v>
      </c>
      <c r="K649" s="86"/>
      <c r="M649" s="14" t="s">
        <v>94</v>
      </c>
      <c r="N649" s="73"/>
      <c r="O649" s="86" t="str">
        <f>J649</f>
        <v xml:space="preserve">  </v>
      </c>
      <c r="P649" s="92"/>
    </row>
    <row r="650" spans="2:16" ht="15.75" hidden="1" x14ac:dyDescent="0.25">
      <c r="B650" s="74"/>
      <c r="C650" s="73"/>
      <c r="D650" s="14" t="s">
        <v>31</v>
      </c>
      <c r="E650" s="86"/>
      <c r="F650" s="86">
        <f>IFERROR(E648+E649,0)</f>
        <v>0</v>
      </c>
      <c r="H650" s="73"/>
      <c r="I650" s="14" t="s">
        <v>32</v>
      </c>
      <c r="J650" s="86"/>
      <c r="K650" s="86">
        <f>E648</f>
        <v>0</v>
      </c>
      <c r="M650" s="72"/>
      <c r="N650" s="14" t="s">
        <v>31</v>
      </c>
      <c r="O650" s="86"/>
      <c r="P650" s="92">
        <f>F650</f>
        <v>0</v>
      </c>
    </row>
    <row r="651" spans="2:16" ht="15.75" hidden="1" x14ac:dyDescent="0.25">
      <c r="B651" s="74"/>
      <c r="C651" s="73"/>
      <c r="E651" s="86"/>
      <c r="F651" s="86"/>
      <c r="H651" s="73"/>
      <c r="I651" s="14" t="s">
        <v>33</v>
      </c>
      <c r="J651" s="86"/>
      <c r="K651" s="86" t="str">
        <f>E649</f>
        <v xml:space="preserve">  </v>
      </c>
      <c r="M651" s="72"/>
      <c r="N651" s="73"/>
      <c r="O651" s="86"/>
      <c r="P651" s="92"/>
    </row>
    <row r="652" spans="2:16" ht="15.75" hidden="1" x14ac:dyDescent="0.25">
      <c r="B652" s="74"/>
      <c r="C652" s="73"/>
      <c r="E652" s="86"/>
      <c r="F652" s="86"/>
      <c r="H652" s="73"/>
      <c r="J652" s="86"/>
      <c r="K652" s="86"/>
      <c r="M652" s="72"/>
      <c r="N652" s="73"/>
      <c r="O652" s="86"/>
      <c r="P652" s="92"/>
    </row>
    <row r="653" spans="2:16" ht="15.75" hidden="1" x14ac:dyDescent="0.25">
      <c r="B653" s="70" t="str">
        <f>B648</f>
        <v xml:space="preserve">  </v>
      </c>
      <c r="C653" s="133" t="s">
        <v>34</v>
      </c>
      <c r="D653" s="133"/>
      <c r="E653" s="133"/>
      <c r="F653" s="133"/>
      <c r="H653" s="14" t="s">
        <v>103</v>
      </c>
      <c r="J653" s="86" t="str">
        <f>IFERROR(VLOOKUP(B653,Calculations!$Z$10:$AB$448,3,FALSE),0)</f>
        <v xml:space="preserve">  </v>
      </c>
      <c r="K653" s="86"/>
      <c r="M653" s="14" t="s">
        <v>104</v>
      </c>
      <c r="O653" s="86" t="str">
        <f>J653</f>
        <v xml:space="preserve">  </v>
      </c>
      <c r="P653" s="92"/>
    </row>
    <row r="654" spans="2:16" ht="15.75" hidden="1" x14ac:dyDescent="0.25">
      <c r="B654" s="74"/>
      <c r="C654" s="133"/>
      <c r="D654" s="133"/>
      <c r="E654" s="133"/>
      <c r="F654" s="133"/>
      <c r="H654" s="77"/>
      <c r="I654" s="14" t="s">
        <v>91</v>
      </c>
      <c r="J654" s="86"/>
      <c r="K654" s="86" t="str">
        <f>J653</f>
        <v xml:space="preserve">  </v>
      </c>
      <c r="M654" s="77"/>
      <c r="N654" s="14" t="s">
        <v>91</v>
      </c>
      <c r="O654" s="86"/>
      <c r="P654" s="92" t="str">
        <f>O653</f>
        <v xml:space="preserve">  </v>
      </c>
    </row>
    <row r="655" spans="2:16" ht="15.75" hidden="1" x14ac:dyDescent="0.25">
      <c r="B655" s="74"/>
      <c r="C655" s="133"/>
      <c r="D655" s="133"/>
      <c r="E655" s="133"/>
      <c r="F655" s="133"/>
      <c r="H655" s="77"/>
      <c r="J655" s="86"/>
      <c r="K655" s="86"/>
      <c r="M655" s="77"/>
      <c r="O655" s="86"/>
      <c r="P655" s="92"/>
    </row>
    <row r="656" spans="2:16" ht="15.75" hidden="1" x14ac:dyDescent="0.25">
      <c r="B656" s="74"/>
      <c r="C656" s="81"/>
      <c r="D656" s="81"/>
      <c r="E656" s="81"/>
      <c r="F656" s="81"/>
      <c r="H656" s="77"/>
      <c r="J656" s="86"/>
      <c r="K656" s="86"/>
      <c r="M656" s="77"/>
      <c r="O656" s="86"/>
      <c r="P656" s="92"/>
    </row>
    <row r="657" spans="2:16" ht="15.75" hidden="1" x14ac:dyDescent="0.25">
      <c r="B657" s="70" t="str">
        <f>B653</f>
        <v xml:space="preserve">  </v>
      </c>
      <c r="C657" s="14" t="s">
        <v>106</v>
      </c>
      <c r="E657" s="86" t="str">
        <f>IFERROR(VLOOKUP(B657,Calculations!$G$10:$W$448,17,FALSE),0)</f>
        <v xml:space="preserve">  </v>
      </c>
      <c r="F657" s="86"/>
      <c r="H657" s="133" t="s">
        <v>34</v>
      </c>
      <c r="I657" s="133"/>
      <c r="J657" s="133"/>
      <c r="K657" s="133"/>
      <c r="M657" s="14" t="s">
        <v>105</v>
      </c>
      <c r="O657" s="86" t="str">
        <f>E657</f>
        <v xml:space="preserve">  </v>
      </c>
      <c r="P657" s="92"/>
    </row>
    <row r="658" spans="2:16" ht="15.75" hidden="1" x14ac:dyDescent="0.25">
      <c r="B658" s="75"/>
      <c r="C658" s="82"/>
      <c r="D658" s="76" t="s">
        <v>31</v>
      </c>
      <c r="E658" s="89"/>
      <c r="F658" s="89" t="str">
        <f>E657</f>
        <v xml:space="preserve">  </v>
      </c>
      <c r="G658" s="76"/>
      <c r="H658" s="134"/>
      <c r="I658" s="134"/>
      <c r="J658" s="134"/>
      <c r="K658" s="134"/>
      <c r="L658" s="76"/>
      <c r="M658" s="82"/>
      <c r="N658" s="76" t="s">
        <v>31</v>
      </c>
      <c r="O658" s="89"/>
      <c r="P658" s="90" t="str">
        <f>O657</f>
        <v xml:space="preserve">  </v>
      </c>
    </row>
    <row r="659" spans="2:16" ht="15.75" hidden="1" x14ac:dyDescent="0.25">
      <c r="B659" s="60" t="str">
        <f>IFERROR(IF(EOMONTH(B657,1)&gt;Questionnaire!$I$9,"  ",EOMONTH(B657,1)),"  ")</f>
        <v xml:space="preserve">  </v>
      </c>
      <c r="C659" s="61" t="s">
        <v>32</v>
      </c>
      <c r="D659" s="61"/>
      <c r="E659" s="84">
        <f>IFERROR(-VLOOKUP(B659,Calculations!$G$10:$N$448,8,FALSE),0)</f>
        <v>0</v>
      </c>
      <c r="F659" s="84"/>
      <c r="G659" s="61"/>
      <c r="H659" s="61" t="s">
        <v>102</v>
      </c>
      <c r="I659" s="61"/>
      <c r="J659" s="84">
        <f>K661</f>
        <v>0</v>
      </c>
      <c r="K659" s="84"/>
      <c r="L659" s="61"/>
      <c r="M659" s="61" t="s">
        <v>102</v>
      </c>
      <c r="N659" s="68"/>
      <c r="O659" s="84">
        <f>J659</f>
        <v>0</v>
      </c>
      <c r="P659" s="91"/>
    </row>
    <row r="660" spans="2:16" ht="15.75" hidden="1" x14ac:dyDescent="0.25">
      <c r="B660" s="74"/>
      <c r="C660" s="14" t="s">
        <v>33</v>
      </c>
      <c r="E660" s="86" t="str">
        <f>IFERROR(VLOOKUP(B659,Calculations!$G$10:$M$448,7,FALSE),0)</f>
        <v xml:space="preserve">  </v>
      </c>
      <c r="F660" s="86"/>
      <c r="H660" s="14" t="s">
        <v>35</v>
      </c>
      <c r="J660" s="86" t="str">
        <f>K662</f>
        <v xml:space="preserve">  </v>
      </c>
      <c r="K660" s="86"/>
      <c r="M660" s="14" t="s">
        <v>94</v>
      </c>
      <c r="N660" s="73"/>
      <c r="O660" s="86" t="str">
        <f>J660</f>
        <v xml:space="preserve">  </v>
      </c>
      <c r="P660" s="92"/>
    </row>
    <row r="661" spans="2:16" ht="15.75" hidden="1" x14ac:dyDescent="0.25">
      <c r="B661" s="74"/>
      <c r="C661" s="73"/>
      <c r="D661" s="14" t="s">
        <v>31</v>
      </c>
      <c r="E661" s="86"/>
      <c r="F661" s="86">
        <f>IFERROR(E659+E660,0)</f>
        <v>0</v>
      </c>
      <c r="H661" s="73"/>
      <c r="I661" s="14" t="s">
        <v>32</v>
      </c>
      <c r="J661" s="86"/>
      <c r="K661" s="86">
        <f>E659</f>
        <v>0</v>
      </c>
      <c r="M661" s="72"/>
      <c r="N661" s="14" t="s">
        <v>31</v>
      </c>
      <c r="O661" s="86"/>
      <c r="P661" s="92">
        <f>F661</f>
        <v>0</v>
      </c>
    </row>
    <row r="662" spans="2:16" ht="15.75" hidden="1" x14ac:dyDescent="0.25">
      <c r="B662" s="74"/>
      <c r="C662" s="73"/>
      <c r="E662" s="86"/>
      <c r="F662" s="86"/>
      <c r="H662" s="73"/>
      <c r="I662" s="14" t="s">
        <v>33</v>
      </c>
      <c r="J662" s="86"/>
      <c r="K662" s="86" t="str">
        <f>E660</f>
        <v xml:space="preserve">  </v>
      </c>
      <c r="M662" s="72"/>
      <c r="N662" s="73"/>
      <c r="O662" s="86"/>
      <c r="P662" s="92"/>
    </row>
    <row r="663" spans="2:16" ht="15.75" hidden="1" x14ac:dyDescent="0.25">
      <c r="B663" s="74"/>
      <c r="C663" s="73"/>
      <c r="E663" s="86"/>
      <c r="F663" s="86"/>
      <c r="H663" s="73"/>
      <c r="J663" s="86"/>
      <c r="K663" s="86"/>
      <c r="M663" s="72"/>
      <c r="N663" s="73"/>
      <c r="O663" s="86"/>
      <c r="P663" s="92"/>
    </row>
    <row r="664" spans="2:16" ht="15.75" hidden="1" x14ac:dyDescent="0.25">
      <c r="B664" s="70" t="str">
        <f>B659</f>
        <v xml:space="preserve">  </v>
      </c>
      <c r="C664" s="133" t="s">
        <v>34</v>
      </c>
      <c r="D664" s="133"/>
      <c r="E664" s="133"/>
      <c r="F664" s="133"/>
      <c r="H664" s="14" t="s">
        <v>103</v>
      </c>
      <c r="J664" s="86" t="str">
        <f>IFERROR(VLOOKUP(B664,Calculations!$Z$10:$AB$448,3,FALSE),0)</f>
        <v xml:space="preserve">  </v>
      </c>
      <c r="K664" s="86"/>
      <c r="M664" s="14" t="s">
        <v>104</v>
      </c>
      <c r="O664" s="86" t="str">
        <f>J664</f>
        <v xml:space="preserve">  </v>
      </c>
      <c r="P664" s="92"/>
    </row>
    <row r="665" spans="2:16" ht="15.75" hidden="1" x14ac:dyDescent="0.25">
      <c r="B665" s="74"/>
      <c r="C665" s="133"/>
      <c r="D665" s="133"/>
      <c r="E665" s="133"/>
      <c r="F665" s="133"/>
      <c r="H665" s="77"/>
      <c r="I665" s="14" t="s">
        <v>91</v>
      </c>
      <c r="J665" s="86"/>
      <c r="K665" s="86" t="str">
        <f>J664</f>
        <v xml:space="preserve">  </v>
      </c>
      <c r="M665" s="77"/>
      <c r="N665" s="14" t="s">
        <v>91</v>
      </c>
      <c r="O665" s="86"/>
      <c r="P665" s="92" t="str">
        <f>O664</f>
        <v xml:space="preserve">  </v>
      </c>
    </row>
    <row r="666" spans="2:16" ht="15.75" hidden="1" x14ac:dyDescent="0.25">
      <c r="B666" s="74"/>
      <c r="C666" s="133"/>
      <c r="D666" s="133"/>
      <c r="E666" s="133"/>
      <c r="F666" s="133"/>
      <c r="H666" s="77"/>
      <c r="J666" s="86"/>
      <c r="K666" s="86"/>
      <c r="M666" s="77"/>
      <c r="O666" s="86"/>
      <c r="P666" s="92"/>
    </row>
    <row r="667" spans="2:16" ht="15.75" hidden="1" x14ac:dyDescent="0.25">
      <c r="B667" s="74"/>
      <c r="C667" s="81"/>
      <c r="D667" s="81"/>
      <c r="E667" s="81"/>
      <c r="F667" s="81"/>
      <c r="H667" s="77"/>
      <c r="J667" s="86"/>
      <c r="K667" s="86"/>
      <c r="M667" s="77"/>
      <c r="O667" s="86"/>
      <c r="P667" s="92"/>
    </row>
    <row r="668" spans="2:16" ht="15.75" hidden="1" x14ac:dyDescent="0.25">
      <c r="B668" s="70" t="str">
        <f>B664</f>
        <v xml:space="preserve">  </v>
      </c>
      <c r="C668" s="14" t="s">
        <v>106</v>
      </c>
      <c r="E668" s="86" t="str">
        <f>IFERROR(VLOOKUP(B668,Calculations!$G$10:$W$448,17,FALSE),0)</f>
        <v xml:space="preserve">  </v>
      </c>
      <c r="F668" s="86"/>
      <c r="H668" s="133" t="s">
        <v>34</v>
      </c>
      <c r="I668" s="133"/>
      <c r="J668" s="133"/>
      <c r="K668" s="133"/>
      <c r="M668" s="14" t="s">
        <v>105</v>
      </c>
      <c r="O668" s="86" t="str">
        <f>E668</f>
        <v xml:space="preserve">  </v>
      </c>
      <c r="P668" s="92"/>
    </row>
    <row r="669" spans="2:16" ht="15.75" hidden="1" x14ac:dyDescent="0.25">
      <c r="B669" s="75"/>
      <c r="C669" s="82"/>
      <c r="D669" s="76" t="s">
        <v>31</v>
      </c>
      <c r="E669" s="89"/>
      <c r="F669" s="89" t="str">
        <f>E668</f>
        <v xml:space="preserve">  </v>
      </c>
      <c r="G669" s="76"/>
      <c r="H669" s="134"/>
      <c r="I669" s="134"/>
      <c r="J669" s="134"/>
      <c r="K669" s="134"/>
      <c r="L669" s="76"/>
      <c r="M669" s="82"/>
      <c r="N669" s="76" t="s">
        <v>31</v>
      </c>
      <c r="O669" s="89"/>
      <c r="P669" s="90" t="str">
        <f>O668</f>
        <v xml:space="preserve">  </v>
      </c>
    </row>
    <row r="670" spans="2:16" ht="15.75" hidden="1" x14ac:dyDescent="0.25">
      <c r="B670" s="60" t="str">
        <f>IFERROR(IF(EOMONTH(B668,1)&gt;Questionnaire!$I$9,"  ",EOMONTH(B668,1)),"  ")</f>
        <v xml:space="preserve">  </v>
      </c>
      <c r="C670" s="61" t="s">
        <v>32</v>
      </c>
      <c r="D670" s="61"/>
      <c r="E670" s="84">
        <f>IFERROR(-VLOOKUP(B670,Calculations!$G$10:$N$448,8,FALSE),0)</f>
        <v>0</v>
      </c>
      <c r="F670" s="84"/>
      <c r="G670" s="61"/>
      <c r="H670" s="61" t="s">
        <v>102</v>
      </c>
      <c r="I670" s="61"/>
      <c r="J670" s="84">
        <f>K672</f>
        <v>0</v>
      </c>
      <c r="K670" s="84"/>
      <c r="L670" s="61"/>
      <c r="M670" s="61" t="s">
        <v>102</v>
      </c>
      <c r="N670" s="68"/>
      <c r="O670" s="84">
        <f>J670</f>
        <v>0</v>
      </c>
      <c r="P670" s="91"/>
    </row>
    <row r="671" spans="2:16" ht="15.75" hidden="1" x14ac:dyDescent="0.25">
      <c r="B671" s="74"/>
      <c r="C671" s="14" t="s">
        <v>33</v>
      </c>
      <c r="E671" s="86" t="str">
        <f>IFERROR(VLOOKUP(B670,Calculations!$G$10:$M$448,7,FALSE),0)</f>
        <v xml:space="preserve">  </v>
      </c>
      <c r="F671" s="86"/>
      <c r="H671" s="14" t="s">
        <v>35</v>
      </c>
      <c r="J671" s="86" t="str">
        <f>K673</f>
        <v xml:space="preserve">  </v>
      </c>
      <c r="K671" s="86"/>
      <c r="M671" s="14" t="s">
        <v>94</v>
      </c>
      <c r="N671" s="73"/>
      <c r="O671" s="86" t="str">
        <f>J671</f>
        <v xml:space="preserve">  </v>
      </c>
      <c r="P671" s="92"/>
    </row>
    <row r="672" spans="2:16" ht="15.75" hidden="1" x14ac:dyDescent="0.25">
      <c r="B672" s="74"/>
      <c r="C672" s="73"/>
      <c r="D672" s="14" t="s">
        <v>31</v>
      </c>
      <c r="E672" s="86"/>
      <c r="F672" s="86">
        <f>IFERROR(E670+E671,0)</f>
        <v>0</v>
      </c>
      <c r="H672" s="73"/>
      <c r="I672" s="14" t="s">
        <v>32</v>
      </c>
      <c r="J672" s="86"/>
      <c r="K672" s="86">
        <f>E670</f>
        <v>0</v>
      </c>
      <c r="M672" s="72"/>
      <c r="N672" s="14" t="s">
        <v>31</v>
      </c>
      <c r="O672" s="86"/>
      <c r="P672" s="92">
        <f>F672</f>
        <v>0</v>
      </c>
    </row>
    <row r="673" spans="2:16" ht="15.75" hidden="1" x14ac:dyDescent="0.25">
      <c r="B673" s="74"/>
      <c r="C673" s="73"/>
      <c r="E673" s="86"/>
      <c r="F673" s="86"/>
      <c r="H673" s="73"/>
      <c r="I673" s="14" t="s">
        <v>33</v>
      </c>
      <c r="J673" s="86"/>
      <c r="K673" s="86" t="str">
        <f>E671</f>
        <v xml:space="preserve">  </v>
      </c>
      <c r="M673" s="72"/>
      <c r="N673" s="73"/>
      <c r="O673" s="86"/>
      <c r="P673" s="92"/>
    </row>
    <row r="674" spans="2:16" ht="15.75" hidden="1" x14ac:dyDescent="0.25">
      <c r="B674" s="74"/>
      <c r="C674" s="73"/>
      <c r="E674" s="86"/>
      <c r="F674" s="86"/>
      <c r="H674" s="73"/>
      <c r="J674" s="86"/>
      <c r="K674" s="86"/>
      <c r="M674" s="72"/>
      <c r="N674" s="73"/>
      <c r="O674" s="86"/>
      <c r="P674" s="92"/>
    </row>
    <row r="675" spans="2:16" ht="15.75" hidden="1" x14ac:dyDescent="0.25">
      <c r="B675" s="70" t="str">
        <f>B670</f>
        <v xml:space="preserve">  </v>
      </c>
      <c r="C675" s="133" t="s">
        <v>34</v>
      </c>
      <c r="D675" s="133"/>
      <c r="E675" s="133"/>
      <c r="F675" s="133"/>
      <c r="H675" s="14" t="s">
        <v>103</v>
      </c>
      <c r="J675" s="86" t="str">
        <f>IFERROR(VLOOKUP(B675,Calculations!$Z$10:$AB$448,3,FALSE),0)</f>
        <v xml:space="preserve">  </v>
      </c>
      <c r="K675" s="86"/>
      <c r="M675" s="14" t="s">
        <v>104</v>
      </c>
      <c r="O675" s="86" t="str">
        <f>J675</f>
        <v xml:space="preserve">  </v>
      </c>
      <c r="P675" s="92"/>
    </row>
    <row r="676" spans="2:16" ht="15.75" hidden="1" x14ac:dyDescent="0.25">
      <c r="B676" s="74"/>
      <c r="C676" s="133"/>
      <c r="D676" s="133"/>
      <c r="E676" s="133"/>
      <c r="F676" s="133"/>
      <c r="H676" s="77"/>
      <c r="I676" s="14" t="s">
        <v>91</v>
      </c>
      <c r="J676" s="86"/>
      <c r="K676" s="86" t="str">
        <f>J675</f>
        <v xml:space="preserve">  </v>
      </c>
      <c r="M676" s="77"/>
      <c r="N676" s="14" t="s">
        <v>91</v>
      </c>
      <c r="O676" s="86"/>
      <c r="P676" s="92" t="str">
        <f>O675</f>
        <v xml:space="preserve">  </v>
      </c>
    </row>
    <row r="677" spans="2:16" ht="15.75" hidden="1" x14ac:dyDescent="0.25">
      <c r="B677" s="74"/>
      <c r="C677" s="133"/>
      <c r="D677" s="133"/>
      <c r="E677" s="133"/>
      <c r="F677" s="133"/>
      <c r="H677" s="77"/>
      <c r="J677" s="86"/>
      <c r="K677" s="86"/>
      <c r="M677" s="77"/>
      <c r="O677" s="86"/>
      <c r="P677" s="92"/>
    </row>
    <row r="678" spans="2:16" ht="15.75" hidden="1" x14ac:dyDescent="0.25">
      <c r="B678" s="74"/>
      <c r="C678" s="81"/>
      <c r="D678" s="81"/>
      <c r="E678" s="81"/>
      <c r="F678" s="81"/>
      <c r="H678" s="77"/>
      <c r="J678" s="86"/>
      <c r="K678" s="86"/>
      <c r="M678" s="77"/>
      <c r="O678" s="86"/>
      <c r="P678" s="92"/>
    </row>
    <row r="679" spans="2:16" ht="15.75" hidden="1" x14ac:dyDescent="0.25">
      <c r="B679" s="70" t="str">
        <f>B675</f>
        <v xml:space="preserve">  </v>
      </c>
      <c r="C679" s="14" t="s">
        <v>106</v>
      </c>
      <c r="E679" s="86" t="str">
        <f>IFERROR(VLOOKUP(B679,Calculations!$G$10:$W$448,17,FALSE),0)</f>
        <v xml:space="preserve">  </v>
      </c>
      <c r="F679" s="86"/>
      <c r="H679" s="133" t="s">
        <v>34</v>
      </c>
      <c r="I679" s="133"/>
      <c r="J679" s="133"/>
      <c r="K679" s="133"/>
      <c r="M679" s="14" t="s">
        <v>105</v>
      </c>
      <c r="O679" s="86" t="str">
        <f>E679</f>
        <v xml:space="preserve">  </v>
      </c>
      <c r="P679" s="92"/>
    </row>
    <row r="680" spans="2:16" ht="15.75" hidden="1" x14ac:dyDescent="0.25">
      <c r="B680" s="75"/>
      <c r="C680" s="82"/>
      <c r="D680" s="76" t="s">
        <v>31</v>
      </c>
      <c r="E680" s="89"/>
      <c r="F680" s="89" t="str">
        <f>E679</f>
        <v xml:space="preserve">  </v>
      </c>
      <c r="G680" s="76"/>
      <c r="H680" s="134"/>
      <c r="I680" s="134"/>
      <c r="J680" s="134"/>
      <c r="K680" s="134"/>
      <c r="L680" s="76"/>
      <c r="M680" s="82"/>
      <c r="N680" s="76" t="s">
        <v>31</v>
      </c>
      <c r="O680" s="89"/>
      <c r="P680" s="90" t="str">
        <f>O679</f>
        <v xml:space="preserve">  </v>
      </c>
    </row>
    <row r="681" spans="2:16" ht="15.75" hidden="1" x14ac:dyDescent="0.25">
      <c r="B681" s="60" t="str">
        <f>IFERROR(IF(EOMONTH(B679,1)&gt;Questionnaire!$I$9,"  ",EOMONTH(B679,1)),"  ")</f>
        <v xml:space="preserve">  </v>
      </c>
      <c r="C681" s="61" t="s">
        <v>32</v>
      </c>
      <c r="D681" s="61"/>
      <c r="E681" s="84">
        <f>IFERROR(-VLOOKUP(B681,Calculations!$G$10:$N$448,8,FALSE),0)</f>
        <v>0</v>
      </c>
      <c r="F681" s="84"/>
      <c r="G681" s="61"/>
      <c r="H681" s="61" t="s">
        <v>102</v>
      </c>
      <c r="I681" s="61"/>
      <c r="J681" s="84">
        <f>K683</f>
        <v>0</v>
      </c>
      <c r="K681" s="84"/>
      <c r="L681" s="61"/>
      <c r="M681" s="61" t="s">
        <v>102</v>
      </c>
      <c r="N681" s="68"/>
      <c r="O681" s="84">
        <f>J681</f>
        <v>0</v>
      </c>
      <c r="P681" s="91"/>
    </row>
    <row r="682" spans="2:16" ht="15.75" hidden="1" x14ac:dyDescent="0.25">
      <c r="B682" s="74"/>
      <c r="C682" s="14" t="s">
        <v>33</v>
      </c>
      <c r="E682" s="86" t="str">
        <f>IFERROR(VLOOKUP(B681,Calculations!$G$10:$M$448,7,FALSE),0)</f>
        <v xml:space="preserve">  </v>
      </c>
      <c r="F682" s="86"/>
      <c r="H682" s="14" t="s">
        <v>35</v>
      </c>
      <c r="J682" s="86" t="str">
        <f>K684</f>
        <v xml:space="preserve">  </v>
      </c>
      <c r="K682" s="86"/>
      <c r="M682" s="14" t="s">
        <v>94</v>
      </c>
      <c r="N682" s="73"/>
      <c r="O682" s="86" t="str">
        <f>J682</f>
        <v xml:space="preserve">  </v>
      </c>
      <c r="P682" s="92"/>
    </row>
    <row r="683" spans="2:16" ht="15.75" hidden="1" x14ac:dyDescent="0.25">
      <c r="B683" s="74"/>
      <c r="C683" s="73"/>
      <c r="D683" s="14" t="s">
        <v>31</v>
      </c>
      <c r="E683" s="86"/>
      <c r="F683" s="86">
        <f>IFERROR(E681+E682,0)</f>
        <v>0</v>
      </c>
      <c r="H683" s="73"/>
      <c r="I683" s="14" t="s">
        <v>32</v>
      </c>
      <c r="J683" s="86"/>
      <c r="K683" s="86">
        <f>E681</f>
        <v>0</v>
      </c>
      <c r="M683" s="72"/>
      <c r="N683" s="14" t="s">
        <v>31</v>
      </c>
      <c r="O683" s="86"/>
      <c r="P683" s="92">
        <f>F683</f>
        <v>0</v>
      </c>
    </row>
    <row r="684" spans="2:16" ht="15.75" hidden="1" x14ac:dyDescent="0.25">
      <c r="B684" s="74"/>
      <c r="C684" s="73"/>
      <c r="E684" s="86"/>
      <c r="F684" s="86"/>
      <c r="H684" s="73"/>
      <c r="I684" s="14" t="s">
        <v>33</v>
      </c>
      <c r="J684" s="86"/>
      <c r="K684" s="86" t="str">
        <f>E682</f>
        <v xml:space="preserve">  </v>
      </c>
      <c r="M684" s="72"/>
      <c r="N684" s="73"/>
      <c r="O684" s="86"/>
      <c r="P684" s="92"/>
    </row>
    <row r="685" spans="2:16" ht="15.75" hidden="1" x14ac:dyDescent="0.25">
      <c r="B685" s="74"/>
      <c r="C685" s="73"/>
      <c r="E685" s="86"/>
      <c r="F685" s="86"/>
      <c r="H685" s="73"/>
      <c r="J685" s="86"/>
      <c r="K685" s="86"/>
      <c r="M685" s="72"/>
      <c r="N685" s="73"/>
      <c r="O685" s="86"/>
      <c r="P685" s="92"/>
    </row>
    <row r="686" spans="2:16" ht="15.75" hidden="1" x14ac:dyDescent="0.25">
      <c r="B686" s="70" t="str">
        <f>B681</f>
        <v xml:space="preserve">  </v>
      </c>
      <c r="C686" s="133" t="s">
        <v>34</v>
      </c>
      <c r="D686" s="133"/>
      <c r="E686" s="133"/>
      <c r="F686" s="133"/>
      <c r="H686" s="14" t="s">
        <v>103</v>
      </c>
      <c r="J686" s="86" t="str">
        <f>IFERROR(VLOOKUP(B686,Calculations!$Z$10:$AB$448,3,FALSE),0)</f>
        <v xml:space="preserve">  </v>
      </c>
      <c r="K686" s="86"/>
      <c r="M686" s="14" t="s">
        <v>104</v>
      </c>
      <c r="O686" s="86" t="str">
        <f>J686</f>
        <v xml:space="preserve">  </v>
      </c>
      <c r="P686" s="92"/>
    </row>
    <row r="687" spans="2:16" ht="15.75" hidden="1" x14ac:dyDescent="0.25">
      <c r="B687" s="74"/>
      <c r="C687" s="133"/>
      <c r="D687" s="133"/>
      <c r="E687" s="133"/>
      <c r="F687" s="133"/>
      <c r="H687" s="77"/>
      <c r="I687" s="14" t="s">
        <v>91</v>
      </c>
      <c r="J687" s="86"/>
      <c r="K687" s="86" t="str">
        <f>J686</f>
        <v xml:space="preserve">  </v>
      </c>
      <c r="M687" s="77"/>
      <c r="N687" s="14" t="s">
        <v>91</v>
      </c>
      <c r="O687" s="86"/>
      <c r="P687" s="92" t="str">
        <f>O686</f>
        <v xml:space="preserve">  </v>
      </c>
    </row>
    <row r="688" spans="2:16" ht="15.75" hidden="1" x14ac:dyDescent="0.25">
      <c r="B688" s="74"/>
      <c r="C688" s="133"/>
      <c r="D688" s="133"/>
      <c r="E688" s="133"/>
      <c r="F688" s="133"/>
      <c r="H688" s="77"/>
      <c r="J688" s="86"/>
      <c r="K688" s="86"/>
      <c r="M688" s="77"/>
      <c r="O688" s="86"/>
      <c r="P688" s="92"/>
    </row>
    <row r="689" spans="2:16" ht="15.75" hidden="1" x14ac:dyDescent="0.25">
      <c r="B689" s="74"/>
      <c r="C689" s="81"/>
      <c r="D689" s="81"/>
      <c r="E689" s="81"/>
      <c r="F689" s="81"/>
      <c r="H689" s="77"/>
      <c r="J689" s="86"/>
      <c r="K689" s="86"/>
      <c r="M689" s="77"/>
      <c r="O689" s="86"/>
      <c r="P689" s="92"/>
    </row>
    <row r="690" spans="2:16" ht="15.75" hidden="1" x14ac:dyDescent="0.25">
      <c r="B690" s="70" t="str">
        <f>B686</f>
        <v xml:space="preserve">  </v>
      </c>
      <c r="C690" s="14" t="s">
        <v>106</v>
      </c>
      <c r="E690" s="86" t="str">
        <f>IFERROR(VLOOKUP(B690,Calculations!$G$10:$W$448,17,FALSE),0)</f>
        <v xml:space="preserve">  </v>
      </c>
      <c r="F690" s="86"/>
      <c r="H690" s="133" t="s">
        <v>34</v>
      </c>
      <c r="I690" s="133"/>
      <c r="J690" s="133"/>
      <c r="K690" s="133"/>
      <c r="M690" s="14" t="s">
        <v>105</v>
      </c>
      <c r="O690" s="86" t="str">
        <f>E690</f>
        <v xml:space="preserve">  </v>
      </c>
      <c r="P690" s="92"/>
    </row>
    <row r="691" spans="2:16" ht="15.75" hidden="1" x14ac:dyDescent="0.25">
      <c r="B691" s="75"/>
      <c r="C691" s="82"/>
      <c r="D691" s="76" t="s">
        <v>31</v>
      </c>
      <c r="E691" s="89"/>
      <c r="F691" s="89" t="str">
        <f>E690</f>
        <v xml:space="preserve">  </v>
      </c>
      <c r="G691" s="76"/>
      <c r="H691" s="134"/>
      <c r="I691" s="134"/>
      <c r="J691" s="134"/>
      <c r="K691" s="134"/>
      <c r="L691" s="76"/>
      <c r="M691" s="82"/>
      <c r="N691" s="76" t="s">
        <v>31</v>
      </c>
      <c r="O691" s="89"/>
      <c r="P691" s="90" t="str">
        <f>O690</f>
        <v xml:space="preserve">  </v>
      </c>
    </row>
    <row r="692" spans="2:16" ht="15.75" hidden="1" x14ac:dyDescent="0.25">
      <c r="B692" s="60" t="str">
        <f>IFERROR(IF(EOMONTH(B690,1)&gt;Questionnaire!$I$9,"  ",EOMONTH(B690,1)),"  ")</f>
        <v xml:space="preserve">  </v>
      </c>
      <c r="C692" s="61" t="s">
        <v>32</v>
      </c>
      <c r="D692" s="61"/>
      <c r="E692" s="84">
        <f>IFERROR(-VLOOKUP(B692,Calculations!$G$10:$N$448,8,FALSE),0)</f>
        <v>0</v>
      </c>
      <c r="F692" s="84"/>
      <c r="G692" s="61"/>
      <c r="H692" s="61" t="s">
        <v>102</v>
      </c>
      <c r="I692" s="61"/>
      <c r="J692" s="84">
        <f>K694</f>
        <v>0</v>
      </c>
      <c r="K692" s="84"/>
      <c r="L692" s="61"/>
      <c r="M692" s="61" t="s">
        <v>102</v>
      </c>
      <c r="N692" s="68"/>
      <c r="O692" s="84">
        <f>J692</f>
        <v>0</v>
      </c>
      <c r="P692" s="91"/>
    </row>
    <row r="693" spans="2:16" ht="15.75" hidden="1" x14ac:dyDescent="0.25">
      <c r="B693" s="74"/>
      <c r="C693" s="14" t="s">
        <v>33</v>
      </c>
      <c r="E693" s="86" t="str">
        <f>IFERROR(VLOOKUP(B692,Calculations!$G$10:$M$448,7,FALSE),0)</f>
        <v xml:space="preserve">  </v>
      </c>
      <c r="F693" s="86"/>
      <c r="H693" s="14" t="s">
        <v>35</v>
      </c>
      <c r="J693" s="86" t="str">
        <f>K695</f>
        <v xml:space="preserve">  </v>
      </c>
      <c r="K693" s="86"/>
      <c r="M693" s="14" t="s">
        <v>94</v>
      </c>
      <c r="N693" s="73"/>
      <c r="O693" s="86" t="str">
        <f>J693</f>
        <v xml:space="preserve">  </v>
      </c>
      <c r="P693" s="92"/>
    </row>
    <row r="694" spans="2:16" ht="15.75" hidden="1" x14ac:dyDescent="0.25">
      <c r="B694" s="74"/>
      <c r="C694" s="73"/>
      <c r="D694" s="14" t="s">
        <v>31</v>
      </c>
      <c r="E694" s="86"/>
      <c r="F694" s="86">
        <f>IFERROR(E692+E693,0)</f>
        <v>0</v>
      </c>
      <c r="H694" s="73"/>
      <c r="I694" s="14" t="s">
        <v>32</v>
      </c>
      <c r="J694" s="86"/>
      <c r="K694" s="86">
        <f>E692</f>
        <v>0</v>
      </c>
      <c r="M694" s="72"/>
      <c r="N694" s="14" t="s">
        <v>31</v>
      </c>
      <c r="O694" s="86"/>
      <c r="P694" s="92">
        <f>F694</f>
        <v>0</v>
      </c>
    </row>
    <row r="695" spans="2:16" ht="15.75" hidden="1" x14ac:dyDescent="0.25">
      <c r="B695" s="74"/>
      <c r="C695" s="73"/>
      <c r="E695" s="86"/>
      <c r="F695" s="86"/>
      <c r="H695" s="73"/>
      <c r="I695" s="14" t="s">
        <v>33</v>
      </c>
      <c r="J695" s="86"/>
      <c r="K695" s="86" t="str">
        <f>E693</f>
        <v xml:space="preserve">  </v>
      </c>
      <c r="M695" s="72"/>
      <c r="N695" s="73"/>
      <c r="O695" s="86"/>
      <c r="P695" s="92"/>
    </row>
    <row r="696" spans="2:16" ht="15.75" hidden="1" x14ac:dyDescent="0.25">
      <c r="B696" s="74"/>
      <c r="C696" s="73"/>
      <c r="E696" s="86"/>
      <c r="F696" s="86"/>
      <c r="H696" s="73"/>
      <c r="J696" s="86"/>
      <c r="K696" s="86"/>
      <c r="M696" s="72"/>
      <c r="N696" s="73"/>
      <c r="O696" s="86"/>
      <c r="P696" s="92"/>
    </row>
    <row r="697" spans="2:16" ht="15.75" hidden="1" x14ac:dyDescent="0.25">
      <c r="B697" s="70" t="str">
        <f>B692</f>
        <v xml:space="preserve">  </v>
      </c>
      <c r="C697" s="133" t="s">
        <v>34</v>
      </c>
      <c r="D697" s="133"/>
      <c r="E697" s="133"/>
      <c r="F697" s="133"/>
      <c r="H697" s="14" t="s">
        <v>103</v>
      </c>
      <c r="J697" s="86" t="str">
        <f>IFERROR(VLOOKUP(B697,Calculations!$Z$10:$AB$448,3,FALSE),0)</f>
        <v xml:space="preserve">  </v>
      </c>
      <c r="K697" s="86"/>
      <c r="M697" s="14" t="s">
        <v>104</v>
      </c>
      <c r="O697" s="86" t="str">
        <f>J697</f>
        <v xml:space="preserve">  </v>
      </c>
      <c r="P697" s="92"/>
    </row>
    <row r="698" spans="2:16" ht="15.75" hidden="1" x14ac:dyDescent="0.25">
      <c r="B698" s="74"/>
      <c r="C698" s="133"/>
      <c r="D698" s="133"/>
      <c r="E698" s="133"/>
      <c r="F698" s="133"/>
      <c r="H698" s="77"/>
      <c r="I698" s="14" t="s">
        <v>91</v>
      </c>
      <c r="J698" s="86"/>
      <c r="K698" s="86" t="str">
        <f>J697</f>
        <v xml:space="preserve">  </v>
      </c>
      <c r="M698" s="77"/>
      <c r="N698" s="14" t="s">
        <v>91</v>
      </c>
      <c r="O698" s="86"/>
      <c r="P698" s="92" t="str">
        <f>O697</f>
        <v xml:space="preserve">  </v>
      </c>
    </row>
    <row r="699" spans="2:16" ht="15.75" hidden="1" x14ac:dyDescent="0.25">
      <c r="B699" s="74"/>
      <c r="C699" s="133"/>
      <c r="D699" s="133"/>
      <c r="E699" s="133"/>
      <c r="F699" s="133"/>
      <c r="H699" s="77"/>
      <c r="J699" s="86"/>
      <c r="K699" s="86"/>
      <c r="M699" s="77"/>
      <c r="O699" s="86"/>
      <c r="P699" s="92"/>
    </row>
    <row r="700" spans="2:16" ht="15.75" hidden="1" x14ac:dyDescent="0.25">
      <c r="B700" s="74"/>
      <c r="C700" s="81"/>
      <c r="D700" s="81"/>
      <c r="E700" s="81"/>
      <c r="F700" s="81"/>
      <c r="H700" s="77"/>
      <c r="J700" s="86"/>
      <c r="K700" s="86"/>
      <c r="M700" s="77"/>
      <c r="O700" s="86"/>
      <c r="P700" s="92"/>
    </row>
    <row r="701" spans="2:16" ht="15.75" hidden="1" x14ac:dyDescent="0.25">
      <c r="B701" s="70" t="str">
        <f>B697</f>
        <v xml:space="preserve">  </v>
      </c>
      <c r="C701" s="14" t="s">
        <v>106</v>
      </c>
      <c r="E701" s="86" t="str">
        <f>IFERROR(VLOOKUP(B701,Calculations!$G$10:$W$448,17,FALSE),0)</f>
        <v xml:space="preserve">  </v>
      </c>
      <c r="F701" s="86"/>
      <c r="H701" s="133" t="s">
        <v>34</v>
      </c>
      <c r="I701" s="133"/>
      <c r="J701" s="133"/>
      <c r="K701" s="133"/>
      <c r="M701" s="14" t="s">
        <v>105</v>
      </c>
      <c r="O701" s="86" t="str">
        <f>E701</f>
        <v xml:space="preserve">  </v>
      </c>
      <c r="P701" s="92"/>
    </row>
    <row r="702" spans="2:16" ht="15.75" hidden="1" x14ac:dyDescent="0.25">
      <c r="B702" s="75"/>
      <c r="C702" s="82"/>
      <c r="D702" s="76" t="s">
        <v>31</v>
      </c>
      <c r="E702" s="89"/>
      <c r="F702" s="89" t="str">
        <f>E701</f>
        <v xml:space="preserve">  </v>
      </c>
      <c r="G702" s="76"/>
      <c r="H702" s="134"/>
      <c r="I702" s="134"/>
      <c r="J702" s="134"/>
      <c r="K702" s="134"/>
      <c r="L702" s="76"/>
      <c r="M702" s="82"/>
      <c r="N702" s="76" t="s">
        <v>31</v>
      </c>
      <c r="O702" s="89"/>
      <c r="P702" s="90" t="str">
        <f>O701</f>
        <v xml:space="preserve">  </v>
      </c>
    </row>
    <row r="703" spans="2:16" ht="15.75" hidden="1" x14ac:dyDescent="0.25">
      <c r="B703" s="60" t="str">
        <f>IFERROR(IF(EOMONTH(B701,1)&gt;Questionnaire!$I$9,"  ",EOMONTH(B701,1)),"  ")</f>
        <v xml:space="preserve">  </v>
      </c>
      <c r="C703" s="61" t="s">
        <v>32</v>
      </c>
      <c r="D703" s="61"/>
      <c r="E703" s="84">
        <f>IFERROR(-VLOOKUP(B703,Calculations!$G$10:$N$448,8,FALSE),0)</f>
        <v>0</v>
      </c>
      <c r="F703" s="84"/>
      <c r="G703" s="61"/>
      <c r="H703" s="61" t="s">
        <v>102</v>
      </c>
      <c r="I703" s="61"/>
      <c r="J703" s="84">
        <f>K705</f>
        <v>0</v>
      </c>
      <c r="K703" s="84"/>
      <c r="L703" s="61"/>
      <c r="M703" s="61" t="s">
        <v>102</v>
      </c>
      <c r="N703" s="68"/>
      <c r="O703" s="84">
        <f>J703</f>
        <v>0</v>
      </c>
      <c r="P703" s="91"/>
    </row>
    <row r="704" spans="2:16" ht="15.75" hidden="1" x14ac:dyDescent="0.25">
      <c r="B704" s="74"/>
      <c r="C704" s="14" t="s">
        <v>33</v>
      </c>
      <c r="E704" s="86" t="str">
        <f>IFERROR(VLOOKUP(B703,Calculations!$G$10:$M$448,7,FALSE),0)</f>
        <v xml:space="preserve">  </v>
      </c>
      <c r="F704" s="86"/>
      <c r="H704" s="14" t="s">
        <v>35</v>
      </c>
      <c r="J704" s="86" t="str">
        <f>K706</f>
        <v xml:space="preserve">  </v>
      </c>
      <c r="K704" s="86"/>
      <c r="M704" s="14" t="s">
        <v>94</v>
      </c>
      <c r="N704" s="73"/>
      <c r="O704" s="86" t="str">
        <f>J704</f>
        <v xml:space="preserve">  </v>
      </c>
      <c r="P704" s="92"/>
    </row>
    <row r="705" spans="2:16" ht="15.75" hidden="1" x14ac:dyDescent="0.25">
      <c r="B705" s="74"/>
      <c r="C705" s="73"/>
      <c r="D705" s="14" t="s">
        <v>31</v>
      </c>
      <c r="E705" s="86"/>
      <c r="F705" s="86">
        <f>IFERROR(E703+E704,0)</f>
        <v>0</v>
      </c>
      <c r="H705" s="73"/>
      <c r="I705" s="14" t="s">
        <v>32</v>
      </c>
      <c r="J705" s="86"/>
      <c r="K705" s="86">
        <f>E703</f>
        <v>0</v>
      </c>
      <c r="M705" s="72"/>
      <c r="N705" s="14" t="s">
        <v>31</v>
      </c>
      <c r="O705" s="86"/>
      <c r="P705" s="92">
        <f>F705</f>
        <v>0</v>
      </c>
    </row>
    <row r="706" spans="2:16" ht="15.75" hidden="1" x14ac:dyDescent="0.25">
      <c r="B706" s="74"/>
      <c r="C706" s="73"/>
      <c r="E706" s="86"/>
      <c r="F706" s="86"/>
      <c r="H706" s="73"/>
      <c r="I706" s="14" t="s">
        <v>33</v>
      </c>
      <c r="J706" s="86"/>
      <c r="K706" s="86" t="str">
        <f>E704</f>
        <v xml:space="preserve">  </v>
      </c>
      <c r="M706" s="72"/>
      <c r="N706" s="73"/>
      <c r="O706" s="86"/>
      <c r="P706" s="92"/>
    </row>
    <row r="707" spans="2:16" ht="15.75" hidden="1" x14ac:dyDescent="0.25">
      <c r="B707" s="74"/>
      <c r="C707" s="73"/>
      <c r="E707" s="86"/>
      <c r="F707" s="86"/>
      <c r="H707" s="73"/>
      <c r="J707" s="86"/>
      <c r="K707" s="86"/>
      <c r="M707" s="72"/>
      <c r="N707" s="73"/>
      <c r="O707" s="86"/>
      <c r="P707" s="92"/>
    </row>
    <row r="708" spans="2:16" ht="15.75" hidden="1" x14ac:dyDescent="0.25">
      <c r="B708" s="70" t="str">
        <f>B703</f>
        <v xml:space="preserve">  </v>
      </c>
      <c r="C708" s="133" t="s">
        <v>34</v>
      </c>
      <c r="D708" s="133"/>
      <c r="E708" s="133"/>
      <c r="F708" s="133"/>
      <c r="H708" s="14" t="s">
        <v>103</v>
      </c>
      <c r="J708" s="86" t="str">
        <f>IFERROR(VLOOKUP(B708,Calculations!$Z$10:$AB$448,3,FALSE),0)</f>
        <v xml:space="preserve">  </v>
      </c>
      <c r="K708" s="86"/>
      <c r="M708" s="14" t="s">
        <v>104</v>
      </c>
      <c r="O708" s="86" t="str">
        <f>J708</f>
        <v xml:space="preserve">  </v>
      </c>
      <c r="P708" s="92"/>
    </row>
    <row r="709" spans="2:16" ht="15.75" hidden="1" x14ac:dyDescent="0.25">
      <c r="B709" s="74"/>
      <c r="C709" s="133"/>
      <c r="D709" s="133"/>
      <c r="E709" s="133"/>
      <c r="F709" s="133"/>
      <c r="H709" s="77"/>
      <c r="I709" s="14" t="s">
        <v>91</v>
      </c>
      <c r="J709" s="86"/>
      <c r="K709" s="86" t="str">
        <f>J708</f>
        <v xml:space="preserve">  </v>
      </c>
      <c r="M709" s="77"/>
      <c r="N709" s="14" t="s">
        <v>91</v>
      </c>
      <c r="O709" s="86"/>
      <c r="P709" s="92" t="str">
        <f>O708</f>
        <v xml:space="preserve">  </v>
      </c>
    </row>
    <row r="710" spans="2:16" ht="15.75" hidden="1" x14ac:dyDescent="0.25">
      <c r="B710" s="74"/>
      <c r="C710" s="133"/>
      <c r="D710" s="133"/>
      <c r="E710" s="133"/>
      <c r="F710" s="133"/>
      <c r="H710" s="77"/>
      <c r="J710" s="86"/>
      <c r="K710" s="86"/>
      <c r="M710" s="77"/>
      <c r="O710" s="86"/>
      <c r="P710" s="92"/>
    </row>
    <row r="711" spans="2:16" ht="15.75" hidden="1" x14ac:dyDescent="0.25">
      <c r="B711" s="74"/>
      <c r="C711" s="81"/>
      <c r="D711" s="81"/>
      <c r="E711" s="81"/>
      <c r="F711" s="81"/>
      <c r="H711" s="77"/>
      <c r="J711" s="86"/>
      <c r="K711" s="86"/>
      <c r="M711" s="77"/>
      <c r="O711" s="86"/>
      <c r="P711" s="92"/>
    </row>
    <row r="712" spans="2:16" ht="15.75" hidden="1" x14ac:dyDescent="0.25">
      <c r="B712" s="70" t="str">
        <f>B708</f>
        <v xml:space="preserve">  </v>
      </c>
      <c r="C712" s="14" t="s">
        <v>106</v>
      </c>
      <c r="E712" s="86" t="str">
        <f>IFERROR(VLOOKUP(B712,Calculations!$G$10:$W$448,17,FALSE),0)</f>
        <v xml:space="preserve">  </v>
      </c>
      <c r="F712" s="86"/>
      <c r="H712" s="133" t="s">
        <v>34</v>
      </c>
      <c r="I712" s="133"/>
      <c r="J712" s="133"/>
      <c r="K712" s="133"/>
      <c r="M712" s="14" t="s">
        <v>105</v>
      </c>
      <c r="O712" s="86" t="str">
        <f>E712</f>
        <v xml:space="preserve">  </v>
      </c>
      <c r="P712" s="92"/>
    </row>
    <row r="713" spans="2:16" ht="15.75" hidden="1" x14ac:dyDescent="0.25">
      <c r="B713" s="75"/>
      <c r="C713" s="82"/>
      <c r="D713" s="76" t="s">
        <v>31</v>
      </c>
      <c r="E713" s="89"/>
      <c r="F713" s="89" t="str">
        <f>E712</f>
        <v xml:space="preserve">  </v>
      </c>
      <c r="G713" s="76"/>
      <c r="H713" s="134"/>
      <c r="I713" s="134"/>
      <c r="J713" s="134"/>
      <c r="K713" s="134"/>
      <c r="L713" s="76"/>
      <c r="M713" s="82"/>
      <c r="N713" s="76" t="s">
        <v>31</v>
      </c>
      <c r="O713" s="89"/>
      <c r="P713" s="90" t="str">
        <f>O712</f>
        <v xml:space="preserve">  </v>
      </c>
    </row>
    <row r="714" spans="2:16" ht="15.75" hidden="1" x14ac:dyDescent="0.25">
      <c r="B714" s="60" t="str">
        <f>IFERROR(IF(EOMONTH(B712,1)&gt;Questionnaire!$I$9,"  ",EOMONTH(B712,1)),"  ")</f>
        <v xml:space="preserve">  </v>
      </c>
      <c r="C714" s="61" t="s">
        <v>32</v>
      </c>
      <c r="D714" s="61"/>
      <c r="E714" s="84">
        <f>IFERROR(-VLOOKUP(B714,Calculations!$G$10:$N$448,8,FALSE),0)</f>
        <v>0</v>
      </c>
      <c r="F714" s="84"/>
      <c r="G714" s="61"/>
      <c r="H714" s="61" t="s">
        <v>102</v>
      </c>
      <c r="I714" s="61"/>
      <c r="J714" s="84">
        <f>K716</f>
        <v>0</v>
      </c>
      <c r="K714" s="84"/>
      <c r="L714" s="61"/>
      <c r="M714" s="61" t="s">
        <v>102</v>
      </c>
      <c r="N714" s="68"/>
      <c r="O714" s="84">
        <f>J714</f>
        <v>0</v>
      </c>
      <c r="P714" s="91"/>
    </row>
    <row r="715" spans="2:16" ht="15.75" hidden="1" x14ac:dyDescent="0.25">
      <c r="B715" s="74"/>
      <c r="C715" s="14" t="s">
        <v>33</v>
      </c>
      <c r="E715" s="86" t="str">
        <f>IFERROR(VLOOKUP(B714,Calculations!$G$10:$M$448,7,FALSE),0)</f>
        <v xml:space="preserve">  </v>
      </c>
      <c r="F715" s="86"/>
      <c r="H715" s="14" t="s">
        <v>35</v>
      </c>
      <c r="J715" s="86" t="str">
        <f>K717</f>
        <v xml:space="preserve">  </v>
      </c>
      <c r="K715" s="86"/>
      <c r="M715" s="14" t="s">
        <v>94</v>
      </c>
      <c r="N715" s="73"/>
      <c r="O715" s="86" t="str">
        <f>J715</f>
        <v xml:space="preserve">  </v>
      </c>
      <c r="P715" s="92"/>
    </row>
    <row r="716" spans="2:16" ht="15.75" hidden="1" x14ac:dyDescent="0.25">
      <c r="B716" s="74"/>
      <c r="C716" s="73"/>
      <c r="D716" s="14" t="s">
        <v>31</v>
      </c>
      <c r="E716" s="86"/>
      <c r="F716" s="86">
        <f>IFERROR(E714+E715,0)</f>
        <v>0</v>
      </c>
      <c r="H716" s="73"/>
      <c r="I716" s="14" t="s">
        <v>32</v>
      </c>
      <c r="J716" s="86"/>
      <c r="K716" s="86">
        <f>E714</f>
        <v>0</v>
      </c>
      <c r="M716" s="72"/>
      <c r="N716" s="14" t="s">
        <v>31</v>
      </c>
      <c r="O716" s="86"/>
      <c r="P716" s="92">
        <f>F716</f>
        <v>0</v>
      </c>
    </row>
    <row r="717" spans="2:16" ht="15.75" hidden="1" x14ac:dyDescent="0.25">
      <c r="B717" s="74"/>
      <c r="C717" s="73"/>
      <c r="E717" s="86"/>
      <c r="F717" s="86"/>
      <c r="H717" s="73"/>
      <c r="I717" s="14" t="s">
        <v>33</v>
      </c>
      <c r="J717" s="86"/>
      <c r="K717" s="86" t="str">
        <f>E715</f>
        <v xml:space="preserve">  </v>
      </c>
      <c r="M717" s="72"/>
      <c r="N717" s="73"/>
      <c r="O717" s="86"/>
      <c r="P717" s="92"/>
    </row>
    <row r="718" spans="2:16" ht="15.75" hidden="1" x14ac:dyDescent="0.25">
      <c r="B718" s="74"/>
      <c r="C718" s="73"/>
      <c r="E718" s="86"/>
      <c r="F718" s="86"/>
      <c r="H718" s="73"/>
      <c r="J718" s="86"/>
      <c r="K718" s="86"/>
      <c r="M718" s="72"/>
      <c r="N718" s="73"/>
      <c r="O718" s="86"/>
      <c r="P718" s="92"/>
    </row>
    <row r="719" spans="2:16" ht="15.75" hidden="1" x14ac:dyDescent="0.25">
      <c r="B719" s="70" t="str">
        <f>B714</f>
        <v xml:space="preserve">  </v>
      </c>
      <c r="C719" s="133" t="s">
        <v>34</v>
      </c>
      <c r="D719" s="133"/>
      <c r="E719" s="133"/>
      <c r="F719" s="133"/>
      <c r="H719" s="14" t="s">
        <v>103</v>
      </c>
      <c r="J719" s="86" t="str">
        <f>IFERROR(VLOOKUP(B719,Calculations!$Z$10:$AB$448,3,FALSE),0)</f>
        <v xml:space="preserve">  </v>
      </c>
      <c r="K719" s="86"/>
      <c r="M719" s="14" t="s">
        <v>104</v>
      </c>
      <c r="O719" s="86" t="str">
        <f>J719</f>
        <v xml:space="preserve">  </v>
      </c>
      <c r="P719" s="92"/>
    </row>
    <row r="720" spans="2:16" ht="15.75" hidden="1" x14ac:dyDescent="0.25">
      <c r="B720" s="74"/>
      <c r="C720" s="133"/>
      <c r="D720" s="133"/>
      <c r="E720" s="133"/>
      <c r="F720" s="133"/>
      <c r="H720" s="77"/>
      <c r="I720" s="14" t="s">
        <v>91</v>
      </c>
      <c r="J720" s="86"/>
      <c r="K720" s="86" t="str">
        <f>J719</f>
        <v xml:space="preserve">  </v>
      </c>
      <c r="M720" s="77"/>
      <c r="N720" s="14" t="s">
        <v>91</v>
      </c>
      <c r="O720" s="86"/>
      <c r="P720" s="92" t="str">
        <f>O719</f>
        <v xml:space="preserve">  </v>
      </c>
    </row>
    <row r="721" spans="2:16" ht="15.75" hidden="1" x14ac:dyDescent="0.25">
      <c r="B721" s="74"/>
      <c r="C721" s="133"/>
      <c r="D721" s="133"/>
      <c r="E721" s="133"/>
      <c r="F721" s="133"/>
      <c r="H721" s="77"/>
      <c r="J721" s="86"/>
      <c r="K721" s="86"/>
      <c r="M721" s="77"/>
      <c r="O721" s="86"/>
      <c r="P721" s="92"/>
    </row>
    <row r="722" spans="2:16" ht="15.75" hidden="1" x14ac:dyDescent="0.25">
      <c r="B722" s="74"/>
      <c r="C722" s="81"/>
      <c r="D722" s="81"/>
      <c r="E722" s="81"/>
      <c r="F722" s="81"/>
      <c r="H722" s="77"/>
      <c r="J722" s="86"/>
      <c r="K722" s="86"/>
      <c r="M722" s="77"/>
      <c r="O722" s="86"/>
      <c r="P722" s="92"/>
    </row>
    <row r="723" spans="2:16" ht="15.75" hidden="1" x14ac:dyDescent="0.25">
      <c r="B723" s="70" t="str">
        <f>B719</f>
        <v xml:space="preserve">  </v>
      </c>
      <c r="C723" s="14" t="s">
        <v>106</v>
      </c>
      <c r="E723" s="86" t="str">
        <f>IFERROR(VLOOKUP(B723,Calculations!$G$10:$W$448,17,FALSE),0)</f>
        <v xml:space="preserve">  </v>
      </c>
      <c r="F723" s="86"/>
      <c r="H723" s="133" t="s">
        <v>34</v>
      </c>
      <c r="I723" s="133"/>
      <c r="J723" s="133"/>
      <c r="K723" s="133"/>
      <c r="M723" s="14" t="s">
        <v>105</v>
      </c>
      <c r="O723" s="86" t="str">
        <f>E723</f>
        <v xml:space="preserve">  </v>
      </c>
      <c r="P723" s="92"/>
    </row>
    <row r="724" spans="2:16" ht="15.75" hidden="1" x14ac:dyDescent="0.25">
      <c r="B724" s="75"/>
      <c r="C724" s="82"/>
      <c r="D724" s="76" t="s">
        <v>31</v>
      </c>
      <c r="E724" s="89"/>
      <c r="F724" s="89" t="str">
        <f>E723</f>
        <v xml:space="preserve">  </v>
      </c>
      <c r="G724" s="76"/>
      <c r="H724" s="134"/>
      <c r="I724" s="134"/>
      <c r="J724" s="134"/>
      <c r="K724" s="134"/>
      <c r="L724" s="76"/>
      <c r="M724" s="82"/>
      <c r="N724" s="76" t="s">
        <v>31</v>
      </c>
      <c r="O724" s="89"/>
      <c r="P724" s="90" t="str">
        <f>O723</f>
        <v xml:space="preserve">  </v>
      </c>
    </row>
    <row r="725" spans="2:16" ht="15.75" hidden="1" x14ac:dyDescent="0.25">
      <c r="B725" s="60" t="str">
        <f>IFERROR(IF(EOMONTH(B723,1)&gt;Questionnaire!$I$9,"  ",EOMONTH(B723,1)),"  ")</f>
        <v xml:space="preserve">  </v>
      </c>
      <c r="C725" s="61" t="s">
        <v>32</v>
      </c>
      <c r="D725" s="61"/>
      <c r="E725" s="84">
        <f>IFERROR(-VLOOKUP(B725,Calculations!$G$10:$N$448,8,FALSE),0)</f>
        <v>0</v>
      </c>
      <c r="F725" s="84"/>
      <c r="G725" s="61"/>
      <c r="H725" s="61" t="s">
        <v>102</v>
      </c>
      <c r="I725" s="61"/>
      <c r="J725" s="84">
        <f>K727</f>
        <v>0</v>
      </c>
      <c r="K725" s="84"/>
      <c r="L725" s="61"/>
      <c r="M725" s="61" t="s">
        <v>102</v>
      </c>
      <c r="N725" s="68"/>
      <c r="O725" s="84">
        <f>J725</f>
        <v>0</v>
      </c>
      <c r="P725" s="91"/>
    </row>
    <row r="726" spans="2:16" ht="15.75" hidden="1" x14ac:dyDescent="0.25">
      <c r="B726" s="74"/>
      <c r="C726" s="14" t="s">
        <v>33</v>
      </c>
      <c r="E726" s="86" t="str">
        <f>IFERROR(VLOOKUP(B725,Calculations!$G$10:$M$448,7,FALSE),0)</f>
        <v xml:space="preserve">  </v>
      </c>
      <c r="F726" s="86"/>
      <c r="H726" s="14" t="s">
        <v>35</v>
      </c>
      <c r="J726" s="86" t="str">
        <f>K728</f>
        <v xml:space="preserve">  </v>
      </c>
      <c r="K726" s="86"/>
      <c r="M726" s="14" t="s">
        <v>94</v>
      </c>
      <c r="N726" s="73"/>
      <c r="O726" s="86" t="str">
        <f>J726</f>
        <v xml:space="preserve">  </v>
      </c>
      <c r="P726" s="92"/>
    </row>
    <row r="727" spans="2:16" ht="15.75" hidden="1" x14ac:dyDescent="0.25">
      <c r="B727" s="74"/>
      <c r="C727" s="73"/>
      <c r="D727" s="14" t="s">
        <v>31</v>
      </c>
      <c r="E727" s="86"/>
      <c r="F727" s="86">
        <f>IFERROR(E725+E726,0)</f>
        <v>0</v>
      </c>
      <c r="H727" s="73"/>
      <c r="I727" s="14" t="s">
        <v>32</v>
      </c>
      <c r="J727" s="86"/>
      <c r="K727" s="86">
        <f>E725</f>
        <v>0</v>
      </c>
      <c r="M727" s="72"/>
      <c r="N727" s="14" t="s">
        <v>31</v>
      </c>
      <c r="O727" s="86"/>
      <c r="P727" s="92">
        <f>F727</f>
        <v>0</v>
      </c>
    </row>
    <row r="728" spans="2:16" ht="15.75" hidden="1" x14ac:dyDescent="0.25">
      <c r="B728" s="74"/>
      <c r="C728" s="73"/>
      <c r="E728" s="86"/>
      <c r="F728" s="86"/>
      <c r="H728" s="73"/>
      <c r="I728" s="14" t="s">
        <v>33</v>
      </c>
      <c r="J728" s="86"/>
      <c r="K728" s="86" t="str">
        <f>E726</f>
        <v xml:space="preserve">  </v>
      </c>
      <c r="M728" s="72"/>
      <c r="N728" s="73"/>
      <c r="O728" s="86"/>
      <c r="P728" s="92"/>
    </row>
    <row r="729" spans="2:16" ht="15.75" hidden="1" x14ac:dyDescent="0.25">
      <c r="B729" s="74"/>
      <c r="C729" s="73"/>
      <c r="E729" s="86"/>
      <c r="F729" s="86"/>
      <c r="H729" s="73"/>
      <c r="J729" s="86"/>
      <c r="K729" s="86"/>
      <c r="M729" s="72"/>
      <c r="N729" s="73"/>
      <c r="O729" s="86"/>
      <c r="P729" s="92"/>
    </row>
    <row r="730" spans="2:16" ht="15.75" hidden="1" x14ac:dyDescent="0.25">
      <c r="B730" s="70" t="str">
        <f>B725</f>
        <v xml:space="preserve">  </v>
      </c>
      <c r="C730" s="133" t="s">
        <v>34</v>
      </c>
      <c r="D730" s="133"/>
      <c r="E730" s="133"/>
      <c r="F730" s="133"/>
      <c r="H730" s="14" t="s">
        <v>103</v>
      </c>
      <c r="J730" s="86" t="str">
        <f>IFERROR(VLOOKUP(B730,Calculations!$Z$10:$AB$448,3,FALSE),0)</f>
        <v xml:space="preserve">  </v>
      </c>
      <c r="K730" s="86"/>
      <c r="M730" s="14" t="s">
        <v>104</v>
      </c>
      <c r="O730" s="86" t="str">
        <f>J730</f>
        <v xml:space="preserve">  </v>
      </c>
      <c r="P730" s="92"/>
    </row>
    <row r="731" spans="2:16" ht="15.75" hidden="1" x14ac:dyDescent="0.25">
      <c r="B731" s="74"/>
      <c r="C731" s="133"/>
      <c r="D731" s="133"/>
      <c r="E731" s="133"/>
      <c r="F731" s="133"/>
      <c r="H731" s="77"/>
      <c r="I731" s="14" t="s">
        <v>91</v>
      </c>
      <c r="J731" s="86"/>
      <c r="K731" s="86" t="str">
        <f>J730</f>
        <v xml:space="preserve">  </v>
      </c>
      <c r="M731" s="77"/>
      <c r="N731" s="14" t="s">
        <v>91</v>
      </c>
      <c r="O731" s="86"/>
      <c r="P731" s="92" t="str">
        <f>O730</f>
        <v xml:space="preserve">  </v>
      </c>
    </row>
    <row r="732" spans="2:16" ht="15.75" hidden="1" x14ac:dyDescent="0.25">
      <c r="B732" s="74"/>
      <c r="C732" s="133"/>
      <c r="D732" s="133"/>
      <c r="E732" s="133"/>
      <c r="F732" s="133"/>
      <c r="H732" s="77"/>
      <c r="J732" s="86"/>
      <c r="K732" s="86"/>
      <c r="M732" s="77"/>
      <c r="O732" s="86"/>
      <c r="P732" s="92"/>
    </row>
    <row r="733" spans="2:16" ht="15.75" hidden="1" x14ac:dyDescent="0.25">
      <c r="B733" s="74"/>
      <c r="C733" s="81"/>
      <c r="D733" s="81"/>
      <c r="E733" s="81"/>
      <c r="F733" s="81"/>
      <c r="H733" s="77"/>
      <c r="J733" s="86"/>
      <c r="K733" s="86"/>
      <c r="M733" s="77"/>
      <c r="O733" s="86"/>
      <c r="P733" s="92"/>
    </row>
    <row r="734" spans="2:16" ht="15.75" hidden="1" x14ac:dyDescent="0.25">
      <c r="B734" s="70" t="str">
        <f>B730</f>
        <v xml:space="preserve">  </v>
      </c>
      <c r="C734" s="14" t="s">
        <v>106</v>
      </c>
      <c r="E734" s="86" t="str">
        <f>IFERROR(VLOOKUP(B734,Calculations!$G$10:$W$448,17,FALSE),0)</f>
        <v xml:space="preserve">  </v>
      </c>
      <c r="F734" s="86"/>
      <c r="H734" s="133" t="s">
        <v>34</v>
      </c>
      <c r="I734" s="133"/>
      <c r="J734" s="133"/>
      <c r="K734" s="133"/>
      <c r="M734" s="14" t="s">
        <v>105</v>
      </c>
      <c r="O734" s="86" t="str">
        <f>E734</f>
        <v xml:space="preserve">  </v>
      </c>
      <c r="P734" s="92"/>
    </row>
    <row r="735" spans="2:16" ht="15.75" hidden="1" x14ac:dyDescent="0.25">
      <c r="B735" s="75"/>
      <c r="C735" s="82"/>
      <c r="D735" s="76" t="s">
        <v>31</v>
      </c>
      <c r="E735" s="89"/>
      <c r="F735" s="89" t="str">
        <f>E734</f>
        <v xml:space="preserve">  </v>
      </c>
      <c r="G735" s="76"/>
      <c r="H735" s="134"/>
      <c r="I735" s="134"/>
      <c r="J735" s="134"/>
      <c r="K735" s="134"/>
      <c r="L735" s="76"/>
      <c r="M735" s="82"/>
      <c r="N735" s="76" t="s">
        <v>31</v>
      </c>
      <c r="O735" s="89"/>
      <c r="P735" s="90" t="str">
        <f>O734</f>
        <v xml:space="preserve">  </v>
      </c>
    </row>
    <row r="736" spans="2:16" ht="15.75" hidden="1" x14ac:dyDescent="0.25">
      <c r="B736" s="60" t="str">
        <f>IFERROR(IF(EOMONTH(B734,1)&gt;Questionnaire!$I$9,"  ",EOMONTH(B734,1)),"  ")</f>
        <v xml:space="preserve">  </v>
      </c>
      <c r="C736" s="61" t="s">
        <v>32</v>
      </c>
      <c r="D736" s="61"/>
      <c r="E736" s="84">
        <f>IFERROR(-VLOOKUP(B736,Calculations!$G$10:$N$448,8,FALSE),0)</f>
        <v>0</v>
      </c>
      <c r="F736" s="84"/>
      <c r="G736" s="61"/>
      <c r="H736" s="61" t="s">
        <v>102</v>
      </c>
      <c r="I736" s="61"/>
      <c r="J736" s="84">
        <f>K738</f>
        <v>0</v>
      </c>
      <c r="K736" s="84"/>
      <c r="L736" s="61"/>
      <c r="M736" s="61" t="s">
        <v>102</v>
      </c>
      <c r="N736" s="68"/>
      <c r="O736" s="84">
        <f>J736</f>
        <v>0</v>
      </c>
      <c r="P736" s="91"/>
    </row>
    <row r="737" spans="2:16" ht="15.75" hidden="1" x14ac:dyDescent="0.25">
      <c r="B737" s="74"/>
      <c r="C737" s="14" t="s">
        <v>33</v>
      </c>
      <c r="E737" s="86" t="str">
        <f>IFERROR(VLOOKUP(B736,Calculations!$G$10:$M$448,7,FALSE),0)</f>
        <v xml:space="preserve">  </v>
      </c>
      <c r="F737" s="86"/>
      <c r="H737" s="14" t="s">
        <v>35</v>
      </c>
      <c r="J737" s="86" t="str">
        <f>K739</f>
        <v xml:space="preserve">  </v>
      </c>
      <c r="K737" s="86"/>
      <c r="M737" s="14" t="s">
        <v>94</v>
      </c>
      <c r="N737" s="73"/>
      <c r="O737" s="86" t="str">
        <f>J737</f>
        <v xml:space="preserve">  </v>
      </c>
      <c r="P737" s="92"/>
    </row>
    <row r="738" spans="2:16" ht="15.75" hidden="1" x14ac:dyDescent="0.25">
      <c r="B738" s="74"/>
      <c r="C738" s="73"/>
      <c r="D738" s="14" t="s">
        <v>31</v>
      </c>
      <c r="E738" s="86"/>
      <c r="F738" s="86">
        <f>IFERROR(E736+E737,0)</f>
        <v>0</v>
      </c>
      <c r="H738" s="73"/>
      <c r="I738" s="14" t="s">
        <v>32</v>
      </c>
      <c r="J738" s="86"/>
      <c r="K738" s="86">
        <f>E736</f>
        <v>0</v>
      </c>
      <c r="M738" s="72"/>
      <c r="N738" s="14" t="s">
        <v>31</v>
      </c>
      <c r="O738" s="86"/>
      <c r="P738" s="92">
        <f>F738</f>
        <v>0</v>
      </c>
    </row>
    <row r="739" spans="2:16" ht="15.75" hidden="1" x14ac:dyDescent="0.25">
      <c r="B739" s="74"/>
      <c r="C739" s="73"/>
      <c r="E739" s="86"/>
      <c r="F739" s="86"/>
      <c r="H739" s="73"/>
      <c r="I739" s="14" t="s">
        <v>33</v>
      </c>
      <c r="J739" s="86"/>
      <c r="K739" s="86" t="str">
        <f>E737</f>
        <v xml:space="preserve">  </v>
      </c>
      <c r="M739" s="72"/>
      <c r="N739" s="73"/>
      <c r="O739" s="86"/>
      <c r="P739" s="92"/>
    </row>
    <row r="740" spans="2:16" ht="15.75" hidden="1" x14ac:dyDescent="0.25">
      <c r="B740" s="74"/>
      <c r="C740" s="73"/>
      <c r="E740" s="86"/>
      <c r="F740" s="86"/>
      <c r="H740" s="73"/>
      <c r="J740" s="86"/>
      <c r="K740" s="86"/>
      <c r="M740" s="72"/>
      <c r="N740" s="73"/>
      <c r="O740" s="86"/>
      <c r="P740" s="92"/>
    </row>
    <row r="741" spans="2:16" ht="15.75" hidden="1" x14ac:dyDescent="0.25">
      <c r="B741" s="70" t="str">
        <f>B736</f>
        <v xml:space="preserve">  </v>
      </c>
      <c r="C741" s="133" t="s">
        <v>34</v>
      </c>
      <c r="D741" s="133"/>
      <c r="E741" s="133"/>
      <c r="F741" s="133"/>
      <c r="H741" s="14" t="s">
        <v>103</v>
      </c>
      <c r="J741" s="86" t="str">
        <f>IFERROR(VLOOKUP(B741,Calculations!$Z$10:$AB$448,3,FALSE),0)</f>
        <v xml:space="preserve">  </v>
      </c>
      <c r="K741" s="86"/>
      <c r="M741" s="14" t="s">
        <v>104</v>
      </c>
      <c r="O741" s="86" t="str">
        <f>J741</f>
        <v xml:space="preserve">  </v>
      </c>
      <c r="P741" s="92"/>
    </row>
    <row r="742" spans="2:16" ht="15.75" hidden="1" x14ac:dyDescent="0.25">
      <c r="B742" s="74"/>
      <c r="C742" s="133"/>
      <c r="D742" s="133"/>
      <c r="E742" s="133"/>
      <c r="F742" s="133"/>
      <c r="H742" s="77"/>
      <c r="I742" s="14" t="s">
        <v>91</v>
      </c>
      <c r="J742" s="86"/>
      <c r="K742" s="86" t="str">
        <f>J741</f>
        <v xml:space="preserve">  </v>
      </c>
      <c r="M742" s="77"/>
      <c r="N742" s="14" t="s">
        <v>91</v>
      </c>
      <c r="O742" s="86"/>
      <c r="P742" s="92" t="str">
        <f>O741</f>
        <v xml:space="preserve">  </v>
      </c>
    </row>
    <row r="743" spans="2:16" ht="15.75" hidden="1" x14ac:dyDescent="0.25">
      <c r="B743" s="74"/>
      <c r="C743" s="133"/>
      <c r="D743" s="133"/>
      <c r="E743" s="133"/>
      <c r="F743" s="133"/>
      <c r="H743" s="77"/>
      <c r="J743" s="86"/>
      <c r="K743" s="86"/>
      <c r="M743" s="77"/>
      <c r="O743" s="86"/>
      <c r="P743" s="92"/>
    </row>
    <row r="744" spans="2:16" ht="15.75" hidden="1" x14ac:dyDescent="0.25">
      <c r="B744" s="74"/>
      <c r="C744" s="81"/>
      <c r="D744" s="81"/>
      <c r="E744" s="81"/>
      <c r="F744" s="81"/>
      <c r="H744" s="77"/>
      <c r="J744" s="86"/>
      <c r="K744" s="86"/>
      <c r="M744" s="77"/>
      <c r="O744" s="86"/>
      <c r="P744" s="92"/>
    </row>
    <row r="745" spans="2:16" ht="15.75" hidden="1" x14ac:dyDescent="0.25">
      <c r="B745" s="70" t="str">
        <f>B741</f>
        <v xml:space="preserve">  </v>
      </c>
      <c r="C745" s="14" t="s">
        <v>106</v>
      </c>
      <c r="E745" s="86" t="str">
        <f>IFERROR(VLOOKUP(B745,Calculations!$G$10:$W$448,17,FALSE),0)</f>
        <v xml:space="preserve">  </v>
      </c>
      <c r="F745" s="86"/>
      <c r="H745" s="133" t="s">
        <v>34</v>
      </c>
      <c r="I745" s="133"/>
      <c r="J745" s="133"/>
      <c r="K745" s="133"/>
      <c r="M745" s="14" t="s">
        <v>105</v>
      </c>
      <c r="O745" s="86" t="str">
        <f>E745</f>
        <v xml:space="preserve">  </v>
      </c>
      <c r="P745" s="92"/>
    </row>
    <row r="746" spans="2:16" ht="15.75" hidden="1" x14ac:dyDescent="0.25">
      <c r="B746" s="75"/>
      <c r="C746" s="82"/>
      <c r="D746" s="76" t="s">
        <v>31</v>
      </c>
      <c r="E746" s="89"/>
      <c r="F746" s="89" t="str">
        <f>E745</f>
        <v xml:space="preserve">  </v>
      </c>
      <c r="G746" s="76"/>
      <c r="H746" s="134"/>
      <c r="I746" s="134"/>
      <c r="J746" s="134"/>
      <c r="K746" s="134"/>
      <c r="L746" s="76"/>
      <c r="M746" s="82"/>
      <c r="N746" s="76" t="s">
        <v>31</v>
      </c>
      <c r="O746" s="89"/>
      <c r="P746" s="90" t="str">
        <f>O745</f>
        <v xml:space="preserve">  </v>
      </c>
    </row>
    <row r="747" spans="2:16" ht="15.75" hidden="1" x14ac:dyDescent="0.25">
      <c r="B747" s="60" t="str">
        <f>IFERROR(IF(EOMONTH(B745,1)&gt;Questionnaire!$I$9,"  ",EOMONTH(B745,1)),"  ")</f>
        <v xml:space="preserve">  </v>
      </c>
      <c r="C747" s="61" t="s">
        <v>32</v>
      </c>
      <c r="D747" s="61"/>
      <c r="E747" s="84">
        <f>IFERROR(-VLOOKUP(B747,Calculations!$G$10:$N$448,8,FALSE),0)</f>
        <v>0</v>
      </c>
      <c r="F747" s="84"/>
      <c r="G747" s="61"/>
      <c r="H747" s="61" t="s">
        <v>102</v>
      </c>
      <c r="I747" s="61"/>
      <c r="J747" s="84">
        <f>K749</f>
        <v>0</v>
      </c>
      <c r="K747" s="84"/>
      <c r="L747" s="61"/>
      <c r="M747" s="61" t="s">
        <v>102</v>
      </c>
      <c r="N747" s="68"/>
      <c r="O747" s="84">
        <f>J747</f>
        <v>0</v>
      </c>
      <c r="P747" s="91"/>
    </row>
    <row r="748" spans="2:16" ht="15.75" hidden="1" x14ac:dyDescent="0.25">
      <c r="B748" s="74"/>
      <c r="C748" s="14" t="s">
        <v>33</v>
      </c>
      <c r="E748" s="86" t="str">
        <f>IFERROR(VLOOKUP(B747,Calculations!$G$10:$M$448,7,FALSE),0)</f>
        <v xml:space="preserve">  </v>
      </c>
      <c r="F748" s="86"/>
      <c r="H748" s="14" t="s">
        <v>35</v>
      </c>
      <c r="J748" s="86" t="str">
        <f>K750</f>
        <v xml:space="preserve">  </v>
      </c>
      <c r="K748" s="86"/>
      <c r="M748" s="14" t="s">
        <v>94</v>
      </c>
      <c r="N748" s="73"/>
      <c r="O748" s="86" t="str">
        <f>J748</f>
        <v xml:space="preserve">  </v>
      </c>
      <c r="P748" s="92"/>
    </row>
    <row r="749" spans="2:16" ht="15.75" hidden="1" x14ac:dyDescent="0.25">
      <c r="B749" s="74"/>
      <c r="C749" s="73"/>
      <c r="D749" s="14" t="s">
        <v>31</v>
      </c>
      <c r="E749" s="86"/>
      <c r="F749" s="86">
        <f>IFERROR(E747+E748,0)</f>
        <v>0</v>
      </c>
      <c r="H749" s="73"/>
      <c r="I749" s="14" t="s">
        <v>32</v>
      </c>
      <c r="J749" s="86"/>
      <c r="K749" s="86">
        <f>E747</f>
        <v>0</v>
      </c>
      <c r="M749" s="72"/>
      <c r="N749" s="14" t="s">
        <v>31</v>
      </c>
      <c r="O749" s="86"/>
      <c r="P749" s="92">
        <f>F749</f>
        <v>0</v>
      </c>
    </row>
    <row r="750" spans="2:16" ht="15.75" hidden="1" x14ac:dyDescent="0.25">
      <c r="B750" s="74"/>
      <c r="C750" s="73"/>
      <c r="E750" s="86"/>
      <c r="F750" s="86"/>
      <c r="H750" s="73"/>
      <c r="I750" s="14" t="s">
        <v>33</v>
      </c>
      <c r="J750" s="86"/>
      <c r="K750" s="86" t="str">
        <f>E748</f>
        <v xml:space="preserve">  </v>
      </c>
      <c r="M750" s="72"/>
      <c r="N750" s="73"/>
      <c r="O750" s="86"/>
      <c r="P750" s="92"/>
    </row>
    <row r="751" spans="2:16" ht="15.75" hidden="1" x14ac:dyDescent="0.25">
      <c r="B751" s="74"/>
      <c r="C751" s="73"/>
      <c r="E751" s="86"/>
      <c r="F751" s="86"/>
      <c r="H751" s="73"/>
      <c r="J751" s="86"/>
      <c r="K751" s="86"/>
      <c r="M751" s="72"/>
      <c r="N751" s="73"/>
      <c r="O751" s="86"/>
      <c r="P751" s="92"/>
    </row>
    <row r="752" spans="2:16" ht="15.75" hidden="1" x14ac:dyDescent="0.25">
      <c r="B752" s="70" t="str">
        <f>B747</f>
        <v xml:space="preserve">  </v>
      </c>
      <c r="C752" s="133" t="s">
        <v>34</v>
      </c>
      <c r="D752" s="133"/>
      <c r="E752" s="133"/>
      <c r="F752" s="133"/>
      <c r="H752" s="14" t="s">
        <v>103</v>
      </c>
      <c r="J752" s="86" t="str">
        <f>IFERROR(VLOOKUP(B752,Calculations!$Z$10:$AB$448,3,FALSE),0)</f>
        <v xml:space="preserve">  </v>
      </c>
      <c r="K752" s="86"/>
      <c r="M752" s="14" t="s">
        <v>104</v>
      </c>
      <c r="O752" s="86" t="str">
        <f>J752</f>
        <v xml:space="preserve">  </v>
      </c>
      <c r="P752" s="92"/>
    </row>
    <row r="753" spans="2:16" ht="15.75" hidden="1" x14ac:dyDescent="0.25">
      <c r="B753" s="74"/>
      <c r="C753" s="133"/>
      <c r="D753" s="133"/>
      <c r="E753" s="133"/>
      <c r="F753" s="133"/>
      <c r="H753" s="77"/>
      <c r="I753" s="14" t="s">
        <v>91</v>
      </c>
      <c r="J753" s="86"/>
      <c r="K753" s="86" t="str">
        <f>J752</f>
        <v xml:space="preserve">  </v>
      </c>
      <c r="M753" s="77"/>
      <c r="N753" s="14" t="s">
        <v>91</v>
      </c>
      <c r="O753" s="86"/>
      <c r="P753" s="92" t="str">
        <f>O752</f>
        <v xml:space="preserve">  </v>
      </c>
    </row>
    <row r="754" spans="2:16" ht="15.75" hidden="1" x14ac:dyDescent="0.25">
      <c r="B754" s="74"/>
      <c r="C754" s="133"/>
      <c r="D754" s="133"/>
      <c r="E754" s="133"/>
      <c r="F754" s="133"/>
      <c r="H754" s="77"/>
      <c r="J754" s="86"/>
      <c r="K754" s="86"/>
      <c r="M754" s="77"/>
      <c r="O754" s="86"/>
      <c r="P754" s="92"/>
    </row>
    <row r="755" spans="2:16" ht="15.75" hidden="1" x14ac:dyDescent="0.25">
      <c r="B755" s="74"/>
      <c r="C755" s="81"/>
      <c r="D755" s="81"/>
      <c r="E755" s="81"/>
      <c r="F755" s="81"/>
      <c r="H755" s="77"/>
      <c r="J755" s="86"/>
      <c r="K755" s="86"/>
      <c r="M755" s="77"/>
      <c r="O755" s="86"/>
      <c r="P755" s="92"/>
    </row>
    <row r="756" spans="2:16" ht="15.75" hidden="1" x14ac:dyDescent="0.25">
      <c r="B756" s="70" t="str">
        <f>B752</f>
        <v xml:space="preserve">  </v>
      </c>
      <c r="C756" s="14" t="s">
        <v>106</v>
      </c>
      <c r="E756" s="86" t="str">
        <f>IFERROR(VLOOKUP(B756,Calculations!$G$10:$W$448,17,FALSE),0)</f>
        <v xml:space="preserve">  </v>
      </c>
      <c r="F756" s="86"/>
      <c r="H756" s="133" t="s">
        <v>34</v>
      </c>
      <c r="I756" s="133"/>
      <c r="J756" s="133"/>
      <c r="K756" s="133"/>
      <c r="M756" s="14" t="s">
        <v>105</v>
      </c>
      <c r="O756" s="86" t="str">
        <f>E756</f>
        <v xml:space="preserve">  </v>
      </c>
      <c r="P756" s="92"/>
    </row>
    <row r="757" spans="2:16" ht="15.75" hidden="1" x14ac:dyDescent="0.25">
      <c r="B757" s="75"/>
      <c r="C757" s="82"/>
      <c r="D757" s="76" t="s">
        <v>31</v>
      </c>
      <c r="E757" s="89"/>
      <c r="F757" s="89" t="str">
        <f>E756</f>
        <v xml:space="preserve">  </v>
      </c>
      <c r="G757" s="76"/>
      <c r="H757" s="134"/>
      <c r="I757" s="134"/>
      <c r="J757" s="134"/>
      <c r="K757" s="134"/>
      <c r="L757" s="76"/>
      <c r="M757" s="82"/>
      <c r="N757" s="76" t="s">
        <v>31</v>
      </c>
      <c r="O757" s="89"/>
      <c r="P757" s="90" t="str">
        <f>O756</f>
        <v xml:space="preserve">  </v>
      </c>
    </row>
    <row r="758" spans="2:16" ht="15.75" hidden="1" x14ac:dyDescent="0.25">
      <c r="B758" s="60" t="str">
        <f>IFERROR(IF(EOMONTH(B756,1)&gt;Questionnaire!$I$9,"  ",EOMONTH(B756,1)),"  ")</f>
        <v xml:space="preserve">  </v>
      </c>
      <c r="C758" s="61" t="s">
        <v>32</v>
      </c>
      <c r="D758" s="61"/>
      <c r="E758" s="84">
        <f>IFERROR(-VLOOKUP(B758,Calculations!$G$10:$N$448,8,FALSE),0)</f>
        <v>0</v>
      </c>
      <c r="F758" s="84"/>
      <c r="G758" s="61"/>
      <c r="H758" s="61" t="s">
        <v>102</v>
      </c>
      <c r="I758" s="61"/>
      <c r="J758" s="84">
        <f>K760</f>
        <v>0</v>
      </c>
      <c r="K758" s="84"/>
      <c r="L758" s="61"/>
      <c r="M758" s="61" t="s">
        <v>102</v>
      </c>
      <c r="N758" s="68"/>
      <c r="O758" s="84">
        <f>J758</f>
        <v>0</v>
      </c>
      <c r="P758" s="91"/>
    </row>
    <row r="759" spans="2:16" ht="15.75" hidden="1" x14ac:dyDescent="0.25">
      <c r="B759" s="74"/>
      <c r="C759" s="14" t="s">
        <v>33</v>
      </c>
      <c r="E759" s="86" t="str">
        <f>IFERROR(VLOOKUP(B758,Calculations!$G$10:$M$448,7,FALSE),0)</f>
        <v xml:space="preserve">  </v>
      </c>
      <c r="F759" s="86"/>
      <c r="H759" s="14" t="s">
        <v>35</v>
      </c>
      <c r="J759" s="86" t="str">
        <f>K761</f>
        <v xml:space="preserve">  </v>
      </c>
      <c r="K759" s="86"/>
      <c r="M759" s="14" t="s">
        <v>94</v>
      </c>
      <c r="N759" s="73"/>
      <c r="O759" s="86" t="str">
        <f>J759</f>
        <v xml:space="preserve">  </v>
      </c>
      <c r="P759" s="92"/>
    </row>
    <row r="760" spans="2:16" ht="15.75" hidden="1" x14ac:dyDescent="0.25">
      <c r="B760" s="74"/>
      <c r="C760" s="73"/>
      <c r="D760" s="14" t="s">
        <v>31</v>
      </c>
      <c r="E760" s="86"/>
      <c r="F760" s="86">
        <f>IFERROR(E758+E759,0)</f>
        <v>0</v>
      </c>
      <c r="H760" s="73"/>
      <c r="I760" s="14" t="s">
        <v>32</v>
      </c>
      <c r="J760" s="86"/>
      <c r="K760" s="86">
        <f>E758</f>
        <v>0</v>
      </c>
      <c r="M760" s="72"/>
      <c r="N760" s="14" t="s">
        <v>31</v>
      </c>
      <c r="O760" s="86"/>
      <c r="P760" s="92">
        <f>F760</f>
        <v>0</v>
      </c>
    </row>
    <row r="761" spans="2:16" ht="15.75" hidden="1" x14ac:dyDescent="0.25">
      <c r="B761" s="74"/>
      <c r="C761" s="73"/>
      <c r="E761" s="86"/>
      <c r="F761" s="86"/>
      <c r="H761" s="73"/>
      <c r="I761" s="14" t="s">
        <v>33</v>
      </c>
      <c r="J761" s="86"/>
      <c r="K761" s="86" t="str">
        <f>E759</f>
        <v xml:space="preserve">  </v>
      </c>
      <c r="M761" s="72"/>
      <c r="N761" s="73"/>
      <c r="O761" s="86"/>
      <c r="P761" s="92"/>
    </row>
    <row r="762" spans="2:16" ht="15.75" hidden="1" x14ac:dyDescent="0.25">
      <c r="B762" s="74"/>
      <c r="C762" s="73"/>
      <c r="E762" s="86"/>
      <c r="F762" s="86"/>
      <c r="H762" s="73"/>
      <c r="J762" s="86"/>
      <c r="K762" s="86"/>
      <c r="M762" s="72"/>
      <c r="N762" s="73"/>
      <c r="O762" s="86"/>
      <c r="P762" s="92"/>
    </row>
    <row r="763" spans="2:16" ht="15.75" hidden="1" x14ac:dyDescent="0.25">
      <c r="B763" s="70" t="str">
        <f>B758</f>
        <v xml:space="preserve">  </v>
      </c>
      <c r="C763" s="133" t="s">
        <v>34</v>
      </c>
      <c r="D763" s="133"/>
      <c r="E763" s="133"/>
      <c r="F763" s="133"/>
      <c r="H763" s="14" t="s">
        <v>103</v>
      </c>
      <c r="J763" s="86" t="str">
        <f>IFERROR(VLOOKUP(B763,Calculations!$Z$10:$AB$448,3,FALSE),0)</f>
        <v xml:space="preserve">  </v>
      </c>
      <c r="K763" s="86"/>
      <c r="M763" s="14" t="s">
        <v>104</v>
      </c>
      <c r="O763" s="86" t="str">
        <f>J763</f>
        <v xml:space="preserve">  </v>
      </c>
      <c r="P763" s="92"/>
    </row>
    <row r="764" spans="2:16" ht="15.75" hidden="1" x14ac:dyDescent="0.25">
      <c r="B764" s="74"/>
      <c r="C764" s="133"/>
      <c r="D764" s="133"/>
      <c r="E764" s="133"/>
      <c r="F764" s="133"/>
      <c r="H764" s="77"/>
      <c r="I764" s="14" t="s">
        <v>91</v>
      </c>
      <c r="J764" s="86"/>
      <c r="K764" s="86" t="str">
        <f>J763</f>
        <v xml:space="preserve">  </v>
      </c>
      <c r="M764" s="77"/>
      <c r="N764" s="14" t="s">
        <v>91</v>
      </c>
      <c r="O764" s="86"/>
      <c r="P764" s="92" t="str">
        <f>O763</f>
        <v xml:space="preserve">  </v>
      </c>
    </row>
    <row r="765" spans="2:16" ht="15.75" hidden="1" x14ac:dyDescent="0.25">
      <c r="B765" s="74"/>
      <c r="C765" s="133"/>
      <c r="D765" s="133"/>
      <c r="E765" s="133"/>
      <c r="F765" s="133"/>
      <c r="H765" s="77"/>
      <c r="J765" s="86"/>
      <c r="K765" s="86"/>
      <c r="M765" s="77"/>
      <c r="O765" s="86"/>
      <c r="P765" s="92"/>
    </row>
    <row r="766" spans="2:16" ht="15.75" hidden="1" x14ac:dyDescent="0.25">
      <c r="B766" s="74"/>
      <c r="C766" s="81"/>
      <c r="D766" s="81"/>
      <c r="E766" s="81"/>
      <c r="F766" s="81"/>
      <c r="H766" s="77"/>
      <c r="J766" s="86"/>
      <c r="K766" s="86"/>
      <c r="M766" s="77"/>
      <c r="O766" s="86"/>
      <c r="P766" s="92"/>
    </row>
    <row r="767" spans="2:16" ht="15.75" hidden="1" x14ac:dyDescent="0.25">
      <c r="B767" s="70" t="str">
        <f>B763</f>
        <v xml:space="preserve">  </v>
      </c>
      <c r="C767" s="14" t="s">
        <v>106</v>
      </c>
      <c r="E767" s="86" t="str">
        <f>IFERROR(VLOOKUP(B767,Calculations!$G$10:$W$448,17,FALSE),0)</f>
        <v xml:space="preserve">  </v>
      </c>
      <c r="F767" s="86"/>
      <c r="H767" s="133" t="s">
        <v>34</v>
      </c>
      <c r="I767" s="133"/>
      <c r="J767" s="133"/>
      <c r="K767" s="133"/>
      <c r="M767" s="14" t="s">
        <v>105</v>
      </c>
      <c r="O767" s="86" t="str">
        <f>E767</f>
        <v xml:space="preserve">  </v>
      </c>
      <c r="P767" s="92"/>
    </row>
    <row r="768" spans="2:16" ht="15.75" hidden="1" x14ac:dyDescent="0.25">
      <c r="B768" s="75"/>
      <c r="C768" s="82"/>
      <c r="D768" s="76" t="s">
        <v>31</v>
      </c>
      <c r="E768" s="89"/>
      <c r="F768" s="89" t="str">
        <f>E767</f>
        <v xml:space="preserve">  </v>
      </c>
      <c r="G768" s="76"/>
      <c r="H768" s="134"/>
      <c r="I768" s="134"/>
      <c r="J768" s="134"/>
      <c r="K768" s="134"/>
      <c r="L768" s="76"/>
      <c r="M768" s="82"/>
      <c r="N768" s="76" t="s">
        <v>31</v>
      </c>
      <c r="O768" s="89"/>
      <c r="P768" s="90" t="str">
        <f>O767</f>
        <v xml:space="preserve">  </v>
      </c>
    </row>
    <row r="769" spans="2:16" ht="15.75" hidden="1" x14ac:dyDescent="0.25">
      <c r="B769" s="60" t="str">
        <f>IFERROR(IF(EOMONTH(B767,1)&gt;Questionnaire!$I$9,"  ",EOMONTH(B767,1)),"  ")</f>
        <v xml:space="preserve">  </v>
      </c>
      <c r="C769" s="61" t="s">
        <v>32</v>
      </c>
      <c r="D769" s="61"/>
      <c r="E769" s="84">
        <f>IFERROR(-VLOOKUP(B769,Calculations!$G$10:$N$448,8,FALSE),0)</f>
        <v>0</v>
      </c>
      <c r="F769" s="84"/>
      <c r="G769" s="61"/>
      <c r="H769" s="61" t="s">
        <v>102</v>
      </c>
      <c r="I769" s="61"/>
      <c r="J769" s="84">
        <f>K771</f>
        <v>0</v>
      </c>
      <c r="K769" s="84"/>
      <c r="L769" s="61"/>
      <c r="M769" s="61" t="s">
        <v>102</v>
      </c>
      <c r="N769" s="68"/>
      <c r="O769" s="84">
        <f>J769</f>
        <v>0</v>
      </c>
      <c r="P769" s="91"/>
    </row>
    <row r="770" spans="2:16" ht="15.75" hidden="1" x14ac:dyDescent="0.25">
      <c r="B770" s="74"/>
      <c r="C770" s="14" t="s">
        <v>33</v>
      </c>
      <c r="E770" s="86" t="str">
        <f>IFERROR(VLOOKUP(B769,Calculations!$G$10:$M$448,7,FALSE),0)</f>
        <v xml:space="preserve">  </v>
      </c>
      <c r="F770" s="86"/>
      <c r="H770" s="14" t="s">
        <v>35</v>
      </c>
      <c r="J770" s="86" t="str">
        <f>K772</f>
        <v xml:space="preserve">  </v>
      </c>
      <c r="K770" s="86"/>
      <c r="M770" s="14" t="s">
        <v>94</v>
      </c>
      <c r="N770" s="73"/>
      <c r="O770" s="86" t="str">
        <f>J770</f>
        <v xml:space="preserve">  </v>
      </c>
      <c r="P770" s="92"/>
    </row>
    <row r="771" spans="2:16" ht="15.75" hidden="1" x14ac:dyDescent="0.25">
      <c r="B771" s="74"/>
      <c r="C771" s="73"/>
      <c r="D771" s="14" t="s">
        <v>31</v>
      </c>
      <c r="E771" s="86"/>
      <c r="F771" s="86">
        <f>IFERROR(E769+E770,0)</f>
        <v>0</v>
      </c>
      <c r="H771" s="73"/>
      <c r="I771" s="14" t="s">
        <v>32</v>
      </c>
      <c r="J771" s="86"/>
      <c r="K771" s="86">
        <f>E769</f>
        <v>0</v>
      </c>
      <c r="M771" s="72"/>
      <c r="N771" s="14" t="s">
        <v>31</v>
      </c>
      <c r="O771" s="86"/>
      <c r="P771" s="92">
        <f>F771</f>
        <v>0</v>
      </c>
    </row>
    <row r="772" spans="2:16" ht="15.75" hidden="1" x14ac:dyDescent="0.25">
      <c r="B772" s="74"/>
      <c r="C772" s="73"/>
      <c r="E772" s="86"/>
      <c r="F772" s="86"/>
      <c r="H772" s="73"/>
      <c r="I772" s="14" t="s">
        <v>33</v>
      </c>
      <c r="J772" s="86"/>
      <c r="K772" s="86" t="str">
        <f>E770</f>
        <v xml:space="preserve">  </v>
      </c>
      <c r="M772" s="72"/>
      <c r="N772" s="73"/>
      <c r="O772" s="86"/>
      <c r="P772" s="92"/>
    </row>
    <row r="773" spans="2:16" ht="15.75" hidden="1" x14ac:dyDescent="0.25">
      <c r="B773" s="74"/>
      <c r="C773" s="73"/>
      <c r="E773" s="86"/>
      <c r="F773" s="86"/>
      <c r="H773" s="73"/>
      <c r="J773" s="86"/>
      <c r="K773" s="86"/>
      <c r="M773" s="72"/>
      <c r="N773" s="73"/>
      <c r="O773" s="86"/>
      <c r="P773" s="92"/>
    </row>
    <row r="774" spans="2:16" ht="15.75" hidden="1" x14ac:dyDescent="0.25">
      <c r="B774" s="70" t="str">
        <f>B769</f>
        <v xml:space="preserve">  </v>
      </c>
      <c r="C774" s="133" t="s">
        <v>34</v>
      </c>
      <c r="D774" s="133"/>
      <c r="E774" s="133"/>
      <c r="F774" s="133"/>
      <c r="H774" s="14" t="s">
        <v>103</v>
      </c>
      <c r="J774" s="86" t="str">
        <f>IFERROR(VLOOKUP(B774,Calculations!$Z$10:$AB$448,3,FALSE),0)</f>
        <v xml:space="preserve">  </v>
      </c>
      <c r="K774" s="86"/>
      <c r="M774" s="14" t="s">
        <v>104</v>
      </c>
      <c r="O774" s="86" t="str">
        <f>J774</f>
        <v xml:space="preserve">  </v>
      </c>
      <c r="P774" s="92"/>
    </row>
    <row r="775" spans="2:16" ht="15.75" hidden="1" x14ac:dyDescent="0.25">
      <c r="B775" s="74"/>
      <c r="C775" s="133"/>
      <c r="D775" s="133"/>
      <c r="E775" s="133"/>
      <c r="F775" s="133"/>
      <c r="H775" s="77"/>
      <c r="I775" s="14" t="s">
        <v>91</v>
      </c>
      <c r="J775" s="86"/>
      <c r="K775" s="86" t="str">
        <f>J774</f>
        <v xml:space="preserve">  </v>
      </c>
      <c r="M775" s="77"/>
      <c r="N775" s="14" t="s">
        <v>91</v>
      </c>
      <c r="O775" s="86"/>
      <c r="P775" s="92" t="str">
        <f>O774</f>
        <v xml:space="preserve">  </v>
      </c>
    </row>
    <row r="776" spans="2:16" ht="15.75" hidden="1" x14ac:dyDescent="0.25">
      <c r="B776" s="74"/>
      <c r="C776" s="133"/>
      <c r="D776" s="133"/>
      <c r="E776" s="133"/>
      <c r="F776" s="133"/>
      <c r="H776" s="77"/>
      <c r="J776" s="86"/>
      <c r="K776" s="86"/>
      <c r="M776" s="77"/>
      <c r="O776" s="86"/>
      <c r="P776" s="92"/>
    </row>
    <row r="777" spans="2:16" ht="15.75" hidden="1" x14ac:dyDescent="0.25">
      <c r="B777" s="74"/>
      <c r="C777" s="81"/>
      <c r="D777" s="81"/>
      <c r="E777" s="81"/>
      <c r="F777" s="81"/>
      <c r="H777" s="77"/>
      <c r="J777" s="86"/>
      <c r="K777" s="86"/>
      <c r="M777" s="77"/>
      <c r="O777" s="86"/>
      <c r="P777" s="92"/>
    </row>
    <row r="778" spans="2:16" ht="15.75" hidden="1" x14ac:dyDescent="0.25">
      <c r="B778" s="70" t="str">
        <f>B774</f>
        <v xml:space="preserve">  </v>
      </c>
      <c r="C778" s="14" t="s">
        <v>106</v>
      </c>
      <c r="E778" s="86" t="str">
        <f>IFERROR(VLOOKUP(B778,Calculations!$G$10:$W$448,17,FALSE),0)</f>
        <v xml:space="preserve">  </v>
      </c>
      <c r="F778" s="86"/>
      <c r="H778" s="133" t="s">
        <v>34</v>
      </c>
      <c r="I778" s="133"/>
      <c r="J778" s="133"/>
      <c r="K778" s="133"/>
      <c r="M778" s="14" t="s">
        <v>105</v>
      </c>
      <c r="O778" s="86" t="str">
        <f>E778</f>
        <v xml:space="preserve">  </v>
      </c>
      <c r="P778" s="92"/>
    </row>
    <row r="779" spans="2:16" ht="15.75" hidden="1" x14ac:dyDescent="0.25">
      <c r="B779" s="75"/>
      <c r="C779" s="82"/>
      <c r="D779" s="76" t="s">
        <v>31</v>
      </c>
      <c r="E779" s="89"/>
      <c r="F779" s="89" t="str">
        <f>E778</f>
        <v xml:space="preserve">  </v>
      </c>
      <c r="G779" s="76"/>
      <c r="H779" s="134"/>
      <c r="I779" s="134"/>
      <c r="J779" s="134"/>
      <c r="K779" s="134"/>
      <c r="L779" s="76"/>
      <c r="M779" s="82"/>
      <c r="N779" s="76" t="s">
        <v>31</v>
      </c>
      <c r="O779" s="89"/>
      <c r="P779" s="90" t="str">
        <f>O778</f>
        <v xml:space="preserve">  </v>
      </c>
    </row>
    <row r="780" spans="2:16" ht="15.75" hidden="1" x14ac:dyDescent="0.25">
      <c r="B780" s="60" t="str">
        <f>IFERROR(IF(EOMONTH(B778,1)&gt;Questionnaire!$I$9,"  ",EOMONTH(B778,1)),"  ")</f>
        <v xml:space="preserve">  </v>
      </c>
      <c r="C780" s="61" t="s">
        <v>32</v>
      </c>
      <c r="D780" s="61"/>
      <c r="E780" s="84">
        <f>IFERROR(-VLOOKUP(B780,Calculations!$G$10:$N$448,8,FALSE),0)</f>
        <v>0</v>
      </c>
      <c r="F780" s="84"/>
      <c r="G780" s="61"/>
      <c r="H780" s="61" t="s">
        <v>102</v>
      </c>
      <c r="I780" s="61"/>
      <c r="J780" s="84">
        <f>K782</f>
        <v>0</v>
      </c>
      <c r="K780" s="84"/>
      <c r="L780" s="61"/>
      <c r="M780" s="61" t="s">
        <v>102</v>
      </c>
      <c r="N780" s="68"/>
      <c r="O780" s="84">
        <f>J780</f>
        <v>0</v>
      </c>
      <c r="P780" s="91"/>
    </row>
    <row r="781" spans="2:16" ht="15.75" hidden="1" x14ac:dyDescent="0.25">
      <c r="B781" s="74"/>
      <c r="C781" s="14" t="s">
        <v>33</v>
      </c>
      <c r="E781" s="86" t="str">
        <f>IFERROR(VLOOKUP(B780,Calculations!$G$10:$M$448,7,FALSE),0)</f>
        <v xml:space="preserve">  </v>
      </c>
      <c r="F781" s="86"/>
      <c r="H781" s="14" t="s">
        <v>35</v>
      </c>
      <c r="J781" s="86" t="str">
        <f>K783</f>
        <v xml:space="preserve">  </v>
      </c>
      <c r="K781" s="86"/>
      <c r="M781" s="14" t="s">
        <v>94</v>
      </c>
      <c r="N781" s="73"/>
      <c r="O781" s="86" t="str">
        <f>J781</f>
        <v xml:space="preserve">  </v>
      </c>
      <c r="P781" s="92"/>
    </row>
    <row r="782" spans="2:16" ht="15.75" hidden="1" x14ac:dyDescent="0.25">
      <c r="B782" s="74"/>
      <c r="C782" s="73"/>
      <c r="D782" s="14" t="s">
        <v>31</v>
      </c>
      <c r="E782" s="86"/>
      <c r="F782" s="86">
        <f>IFERROR(E780+E781,0)</f>
        <v>0</v>
      </c>
      <c r="H782" s="73"/>
      <c r="I782" s="14" t="s">
        <v>32</v>
      </c>
      <c r="J782" s="86"/>
      <c r="K782" s="86">
        <f>E780</f>
        <v>0</v>
      </c>
      <c r="M782" s="72"/>
      <c r="N782" s="14" t="s">
        <v>31</v>
      </c>
      <c r="O782" s="86"/>
      <c r="P782" s="92">
        <f>F782</f>
        <v>0</v>
      </c>
    </row>
    <row r="783" spans="2:16" ht="15.75" hidden="1" x14ac:dyDescent="0.25">
      <c r="B783" s="74"/>
      <c r="C783" s="73"/>
      <c r="E783" s="86"/>
      <c r="F783" s="86"/>
      <c r="H783" s="73"/>
      <c r="I783" s="14" t="s">
        <v>33</v>
      </c>
      <c r="J783" s="86"/>
      <c r="K783" s="86" t="str">
        <f>E781</f>
        <v xml:space="preserve">  </v>
      </c>
      <c r="M783" s="72"/>
      <c r="N783" s="73"/>
      <c r="O783" s="86"/>
      <c r="P783" s="92"/>
    </row>
    <row r="784" spans="2:16" ht="15.75" hidden="1" x14ac:dyDescent="0.25">
      <c r="B784" s="74"/>
      <c r="C784" s="73"/>
      <c r="E784" s="86"/>
      <c r="F784" s="86"/>
      <c r="H784" s="73"/>
      <c r="J784" s="86"/>
      <c r="K784" s="86"/>
      <c r="M784" s="72"/>
      <c r="N784" s="73"/>
      <c r="O784" s="86"/>
      <c r="P784" s="92"/>
    </row>
    <row r="785" spans="2:16" ht="15.75" hidden="1" x14ac:dyDescent="0.25">
      <c r="B785" s="70" t="str">
        <f>B780</f>
        <v xml:space="preserve">  </v>
      </c>
      <c r="C785" s="133" t="s">
        <v>34</v>
      </c>
      <c r="D785" s="133"/>
      <c r="E785" s="133"/>
      <c r="F785" s="133"/>
      <c r="H785" s="14" t="s">
        <v>103</v>
      </c>
      <c r="J785" s="86" t="str">
        <f>IFERROR(VLOOKUP(B785,Calculations!$Z$10:$AB$448,3,FALSE),0)</f>
        <v xml:space="preserve">  </v>
      </c>
      <c r="K785" s="86"/>
      <c r="M785" s="14" t="s">
        <v>104</v>
      </c>
      <c r="O785" s="86" t="str">
        <f>J785</f>
        <v xml:space="preserve">  </v>
      </c>
      <c r="P785" s="92"/>
    </row>
    <row r="786" spans="2:16" ht="15.75" hidden="1" x14ac:dyDescent="0.25">
      <c r="B786" s="74"/>
      <c r="C786" s="133"/>
      <c r="D786" s="133"/>
      <c r="E786" s="133"/>
      <c r="F786" s="133"/>
      <c r="H786" s="77"/>
      <c r="I786" s="14" t="s">
        <v>91</v>
      </c>
      <c r="J786" s="86"/>
      <c r="K786" s="86" t="str">
        <f>J785</f>
        <v xml:space="preserve">  </v>
      </c>
      <c r="M786" s="77"/>
      <c r="N786" s="14" t="s">
        <v>91</v>
      </c>
      <c r="O786" s="86"/>
      <c r="P786" s="92" t="str">
        <f>O785</f>
        <v xml:space="preserve">  </v>
      </c>
    </row>
    <row r="787" spans="2:16" ht="15.75" hidden="1" x14ac:dyDescent="0.25">
      <c r="B787" s="74"/>
      <c r="C787" s="133"/>
      <c r="D787" s="133"/>
      <c r="E787" s="133"/>
      <c r="F787" s="133"/>
      <c r="H787" s="77"/>
      <c r="J787" s="86"/>
      <c r="K787" s="86"/>
      <c r="M787" s="77"/>
      <c r="O787" s="86"/>
      <c r="P787" s="92"/>
    </row>
    <row r="788" spans="2:16" ht="15.75" hidden="1" x14ac:dyDescent="0.25">
      <c r="B788" s="74"/>
      <c r="C788" s="81"/>
      <c r="D788" s="81"/>
      <c r="E788" s="81"/>
      <c r="F788" s="81"/>
      <c r="H788" s="77"/>
      <c r="J788" s="86"/>
      <c r="K788" s="86"/>
      <c r="M788" s="77"/>
      <c r="O788" s="86"/>
      <c r="P788" s="92"/>
    </row>
    <row r="789" spans="2:16" ht="15.75" hidden="1" x14ac:dyDescent="0.25">
      <c r="B789" s="70" t="str">
        <f>B785</f>
        <v xml:space="preserve">  </v>
      </c>
      <c r="C789" s="14" t="s">
        <v>106</v>
      </c>
      <c r="E789" s="86" t="str">
        <f>IFERROR(VLOOKUP(B789,Calculations!$G$10:$W$448,17,FALSE),0)</f>
        <v xml:space="preserve">  </v>
      </c>
      <c r="F789" s="86"/>
      <c r="H789" s="133" t="s">
        <v>34</v>
      </c>
      <c r="I789" s="133"/>
      <c r="J789" s="133"/>
      <c r="K789" s="133"/>
      <c r="M789" s="14" t="s">
        <v>105</v>
      </c>
      <c r="O789" s="86" t="str">
        <f>E789</f>
        <v xml:space="preserve">  </v>
      </c>
      <c r="P789" s="92"/>
    </row>
    <row r="790" spans="2:16" ht="15.75" hidden="1" x14ac:dyDescent="0.25">
      <c r="B790" s="75"/>
      <c r="C790" s="82"/>
      <c r="D790" s="76" t="s">
        <v>31</v>
      </c>
      <c r="E790" s="89"/>
      <c r="F790" s="89" t="str">
        <f>E789</f>
        <v xml:space="preserve">  </v>
      </c>
      <c r="G790" s="76"/>
      <c r="H790" s="134"/>
      <c r="I790" s="134"/>
      <c r="J790" s="134"/>
      <c r="K790" s="134"/>
      <c r="L790" s="76"/>
      <c r="M790" s="82"/>
      <c r="N790" s="76" t="s">
        <v>31</v>
      </c>
      <c r="O790" s="89"/>
      <c r="P790" s="90" t="str">
        <f>O789</f>
        <v xml:space="preserve">  </v>
      </c>
    </row>
    <row r="791" spans="2:16" ht="15.75" hidden="1" x14ac:dyDescent="0.25">
      <c r="B791" s="60" t="str">
        <f>IFERROR(IF(EOMONTH(B789,1)&gt;Questionnaire!$I$9,"  ",EOMONTH(B789,1)),"  ")</f>
        <v xml:space="preserve">  </v>
      </c>
      <c r="C791" s="61" t="s">
        <v>32</v>
      </c>
      <c r="D791" s="61"/>
      <c r="E791" s="84">
        <f>IFERROR(-VLOOKUP(B791,Calculations!$G$10:$N$448,8,FALSE),0)</f>
        <v>0</v>
      </c>
      <c r="F791" s="84"/>
      <c r="G791" s="61"/>
      <c r="H791" s="61" t="s">
        <v>102</v>
      </c>
      <c r="I791" s="61"/>
      <c r="J791" s="84">
        <f>K793</f>
        <v>0</v>
      </c>
      <c r="K791" s="84"/>
      <c r="L791" s="61"/>
      <c r="M791" s="61" t="s">
        <v>102</v>
      </c>
      <c r="N791" s="68"/>
      <c r="O791" s="84">
        <f>J791</f>
        <v>0</v>
      </c>
      <c r="P791" s="91"/>
    </row>
    <row r="792" spans="2:16" ht="15.75" hidden="1" x14ac:dyDescent="0.25">
      <c r="B792" s="74"/>
      <c r="C792" s="14" t="s">
        <v>33</v>
      </c>
      <c r="E792" s="86" t="str">
        <f>IFERROR(VLOOKUP(B791,Calculations!$G$10:$M$448,7,FALSE),0)</f>
        <v xml:space="preserve">  </v>
      </c>
      <c r="F792" s="86"/>
      <c r="H792" s="14" t="s">
        <v>35</v>
      </c>
      <c r="J792" s="86" t="str">
        <f>K794</f>
        <v xml:space="preserve">  </v>
      </c>
      <c r="K792" s="86"/>
      <c r="M792" s="14" t="s">
        <v>94</v>
      </c>
      <c r="N792" s="73"/>
      <c r="O792" s="86" t="str">
        <f>J792</f>
        <v xml:space="preserve">  </v>
      </c>
      <c r="P792" s="92"/>
    </row>
    <row r="793" spans="2:16" ht="15.75" hidden="1" x14ac:dyDescent="0.25">
      <c r="B793" s="74"/>
      <c r="C793" s="73"/>
      <c r="D793" s="14" t="s">
        <v>31</v>
      </c>
      <c r="E793" s="86"/>
      <c r="F793" s="86">
        <f>IFERROR(E791+E792,0)</f>
        <v>0</v>
      </c>
      <c r="H793" s="73"/>
      <c r="I793" s="14" t="s">
        <v>32</v>
      </c>
      <c r="J793" s="86"/>
      <c r="K793" s="86">
        <f>E791</f>
        <v>0</v>
      </c>
      <c r="M793" s="72"/>
      <c r="N793" s="14" t="s">
        <v>31</v>
      </c>
      <c r="O793" s="86"/>
      <c r="P793" s="92">
        <f>F793</f>
        <v>0</v>
      </c>
    </row>
    <row r="794" spans="2:16" ht="15.75" hidden="1" x14ac:dyDescent="0.25">
      <c r="B794" s="74"/>
      <c r="C794" s="73"/>
      <c r="E794" s="86"/>
      <c r="F794" s="86"/>
      <c r="H794" s="73"/>
      <c r="I794" s="14" t="s">
        <v>33</v>
      </c>
      <c r="J794" s="86"/>
      <c r="K794" s="86" t="str">
        <f>E792</f>
        <v xml:space="preserve">  </v>
      </c>
      <c r="M794" s="72"/>
      <c r="N794" s="73"/>
      <c r="O794" s="86"/>
      <c r="P794" s="92"/>
    </row>
    <row r="795" spans="2:16" ht="15.75" hidden="1" x14ac:dyDescent="0.25">
      <c r="B795" s="74"/>
      <c r="C795" s="73"/>
      <c r="E795" s="86"/>
      <c r="F795" s="86"/>
      <c r="H795" s="73"/>
      <c r="J795" s="86"/>
      <c r="K795" s="86"/>
      <c r="M795" s="72"/>
      <c r="N795" s="73"/>
      <c r="O795" s="86"/>
      <c r="P795" s="92"/>
    </row>
    <row r="796" spans="2:16" ht="15.75" hidden="1" x14ac:dyDescent="0.25">
      <c r="B796" s="70" t="str">
        <f>B791</f>
        <v xml:space="preserve">  </v>
      </c>
      <c r="C796" s="133" t="s">
        <v>34</v>
      </c>
      <c r="D796" s="133"/>
      <c r="E796" s="133"/>
      <c r="F796" s="133"/>
      <c r="H796" s="14" t="s">
        <v>103</v>
      </c>
      <c r="J796" s="86" t="str">
        <f>IFERROR(VLOOKUP(B796,Calculations!$Z$10:$AB$448,3,FALSE),0)</f>
        <v xml:space="preserve">  </v>
      </c>
      <c r="K796" s="86"/>
      <c r="M796" s="14" t="s">
        <v>104</v>
      </c>
      <c r="O796" s="86" t="str">
        <f>J796</f>
        <v xml:space="preserve">  </v>
      </c>
      <c r="P796" s="92"/>
    </row>
    <row r="797" spans="2:16" ht="15.75" hidden="1" x14ac:dyDescent="0.25">
      <c r="B797" s="74"/>
      <c r="C797" s="133"/>
      <c r="D797" s="133"/>
      <c r="E797" s="133"/>
      <c r="F797" s="133"/>
      <c r="H797" s="77"/>
      <c r="I797" s="14" t="s">
        <v>91</v>
      </c>
      <c r="J797" s="86"/>
      <c r="K797" s="86" t="str">
        <f>J796</f>
        <v xml:space="preserve">  </v>
      </c>
      <c r="M797" s="77"/>
      <c r="N797" s="14" t="s">
        <v>91</v>
      </c>
      <c r="O797" s="86"/>
      <c r="P797" s="92" t="str">
        <f>O796</f>
        <v xml:space="preserve">  </v>
      </c>
    </row>
    <row r="798" spans="2:16" ht="15.75" hidden="1" x14ac:dyDescent="0.25">
      <c r="B798" s="74"/>
      <c r="C798" s="133"/>
      <c r="D798" s="133"/>
      <c r="E798" s="133"/>
      <c r="F798" s="133"/>
      <c r="H798" s="77"/>
      <c r="J798" s="86"/>
      <c r="K798" s="86"/>
      <c r="M798" s="77"/>
      <c r="O798" s="86"/>
      <c r="P798" s="92"/>
    </row>
    <row r="799" spans="2:16" ht="15.75" hidden="1" x14ac:dyDescent="0.25">
      <c r="B799" s="74"/>
      <c r="C799" s="81"/>
      <c r="D799" s="81"/>
      <c r="E799" s="81"/>
      <c r="F799" s="81"/>
      <c r="H799" s="77"/>
      <c r="J799" s="86"/>
      <c r="K799" s="86"/>
      <c r="M799" s="77"/>
      <c r="O799" s="86"/>
      <c r="P799" s="92"/>
    </row>
    <row r="800" spans="2:16" ht="15.75" hidden="1" x14ac:dyDescent="0.25">
      <c r="B800" s="70" t="str">
        <f>B796</f>
        <v xml:space="preserve">  </v>
      </c>
      <c r="C800" s="14" t="s">
        <v>106</v>
      </c>
      <c r="E800" s="86" t="str">
        <f>IFERROR(VLOOKUP(B800,Calculations!$G$10:$W$448,17,FALSE),0)</f>
        <v xml:space="preserve">  </v>
      </c>
      <c r="F800" s="86"/>
      <c r="H800" s="133" t="s">
        <v>34</v>
      </c>
      <c r="I800" s="133"/>
      <c r="J800" s="133"/>
      <c r="K800" s="133"/>
      <c r="M800" s="14" t="s">
        <v>105</v>
      </c>
      <c r="O800" s="86" t="str">
        <f>E800</f>
        <v xml:space="preserve">  </v>
      </c>
      <c r="P800" s="92"/>
    </row>
    <row r="801" spans="2:16" ht="15.75" hidden="1" x14ac:dyDescent="0.25">
      <c r="B801" s="75"/>
      <c r="C801" s="82"/>
      <c r="D801" s="76" t="s">
        <v>31</v>
      </c>
      <c r="E801" s="89"/>
      <c r="F801" s="89" t="str">
        <f>E800</f>
        <v xml:space="preserve">  </v>
      </c>
      <c r="G801" s="76"/>
      <c r="H801" s="134"/>
      <c r="I801" s="134"/>
      <c r="J801" s="134"/>
      <c r="K801" s="134"/>
      <c r="L801" s="76"/>
      <c r="M801" s="82"/>
      <c r="N801" s="76" t="s">
        <v>31</v>
      </c>
      <c r="O801" s="89"/>
      <c r="P801" s="90" t="str">
        <f>O800</f>
        <v xml:space="preserve">  </v>
      </c>
    </row>
    <row r="802" spans="2:16" ht="15.75" hidden="1" x14ac:dyDescent="0.25">
      <c r="B802" s="60" t="str">
        <f>IFERROR(IF(EOMONTH(B800,1)&gt;Questionnaire!$I$9,"  ",EOMONTH(B800,1)),"  ")</f>
        <v xml:space="preserve">  </v>
      </c>
      <c r="C802" s="61" t="s">
        <v>32</v>
      </c>
      <c r="D802" s="61"/>
      <c r="E802" s="84">
        <f>IFERROR(-VLOOKUP(B802,Calculations!$G$10:$N$448,8,FALSE),0)</f>
        <v>0</v>
      </c>
      <c r="F802" s="84"/>
      <c r="G802" s="61"/>
      <c r="H802" s="61" t="s">
        <v>102</v>
      </c>
      <c r="I802" s="61"/>
      <c r="J802" s="84">
        <f>K804</f>
        <v>0</v>
      </c>
      <c r="K802" s="84"/>
      <c r="L802" s="61"/>
      <c r="M802" s="61" t="s">
        <v>102</v>
      </c>
      <c r="N802" s="68"/>
      <c r="O802" s="84">
        <f>J802</f>
        <v>0</v>
      </c>
      <c r="P802" s="91"/>
    </row>
    <row r="803" spans="2:16" ht="15.75" hidden="1" x14ac:dyDescent="0.25">
      <c r="B803" s="74"/>
      <c r="C803" s="14" t="s">
        <v>33</v>
      </c>
      <c r="E803" s="86" t="str">
        <f>IFERROR(VLOOKUP(B802,Calculations!$G$10:$M$448,7,FALSE),0)</f>
        <v xml:space="preserve">  </v>
      </c>
      <c r="F803" s="86"/>
      <c r="H803" s="14" t="s">
        <v>35</v>
      </c>
      <c r="J803" s="86" t="str">
        <f>K805</f>
        <v xml:space="preserve">  </v>
      </c>
      <c r="K803" s="86"/>
      <c r="M803" s="14" t="s">
        <v>94</v>
      </c>
      <c r="N803" s="73"/>
      <c r="O803" s="86" t="str">
        <f>J803</f>
        <v xml:space="preserve">  </v>
      </c>
      <c r="P803" s="92"/>
    </row>
    <row r="804" spans="2:16" ht="15.75" hidden="1" x14ac:dyDescent="0.25">
      <c r="B804" s="74"/>
      <c r="C804" s="73"/>
      <c r="D804" s="14" t="s">
        <v>31</v>
      </c>
      <c r="E804" s="86"/>
      <c r="F804" s="86">
        <f>IFERROR(E802+E803,0)</f>
        <v>0</v>
      </c>
      <c r="H804" s="73"/>
      <c r="I804" s="14" t="s">
        <v>32</v>
      </c>
      <c r="J804" s="86"/>
      <c r="K804" s="86">
        <f>E802</f>
        <v>0</v>
      </c>
      <c r="M804" s="72"/>
      <c r="N804" s="14" t="s">
        <v>31</v>
      </c>
      <c r="O804" s="86"/>
      <c r="P804" s="92">
        <f>F804</f>
        <v>0</v>
      </c>
    </row>
    <row r="805" spans="2:16" ht="15.75" hidden="1" x14ac:dyDescent="0.25">
      <c r="B805" s="74"/>
      <c r="C805" s="73"/>
      <c r="E805" s="86"/>
      <c r="F805" s="86"/>
      <c r="H805" s="73"/>
      <c r="I805" s="14" t="s">
        <v>33</v>
      </c>
      <c r="J805" s="86"/>
      <c r="K805" s="86" t="str">
        <f>E803</f>
        <v xml:space="preserve">  </v>
      </c>
      <c r="M805" s="72"/>
      <c r="N805" s="73"/>
      <c r="O805" s="86"/>
      <c r="P805" s="92"/>
    </row>
    <row r="806" spans="2:16" ht="15.75" hidden="1" x14ac:dyDescent="0.25">
      <c r="B806" s="74"/>
      <c r="C806" s="73"/>
      <c r="E806" s="86"/>
      <c r="F806" s="86"/>
      <c r="H806" s="73"/>
      <c r="J806" s="86"/>
      <c r="K806" s="86"/>
      <c r="M806" s="72"/>
      <c r="N806" s="73"/>
      <c r="O806" s="86"/>
      <c r="P806" s="92"/>
    </row>
    <row r="807" spans="2:16" ht="15.75" hidden="1" x14ac:dyDescent="0.25">
      <c r="B807" s="70" t="str">
        <f>B802</f>
        <v xml:space="preserve">  </v>
      </c>
      <c r="C807" s="133" t="s">
        <v>34</v>
      </c>
      <c r="D807" s="133"/>
      <c r="E807" s="133"/>
      <c r="F807" s="133"/>
      <c r="H807" s="14" t="s">
        <v>103</v>
      </c>
      <c r="J807" s="86" t="str">
        <f>IFERROR(VLOOKUP(B807,Calculations!$Z$10:$AB$448,3,FALSE),0)</f>
        <v xml:space="preserve">  </v>
      </c>
      <c r="K807" s="86"/>
      <c r="M807" s="14" t="s">
        <v>104</v>
      </c>
      <c r="O807" s="86" t="str">
        <f>J807</f>
        <v xml:space="preserve">  </v>
      </c>
      <c r="P807" s="92"/>
    </row>
    <row r="808" spans="2:16" ht="15.75" hidden="1" x14ac:dyDescent="0.25">
      <c r="B808" s="74"/>
      <c r="C808" s="133"/>
      <c r="D808" s="133"/>
      <c r="E808" s="133"/>
      <c r="F808" s="133"/>
      <c r="H808" s="77"/>
      <c r="I808" s="14" t="s">
        <v>91</v>
      </c>
      <c r="J808" s="86"/>
      <c r="K808" s="86" t="str">
        <f>J807</f>
        <v xml:space="preserve">  </v>
      </c>
      <c r="M808" s="77"/>
      <c r="N808" s="14" t="s">
        <v>91</v>
      </c>
      <c r="O808" s="86"/>
      <c r="P808" s="92" t="str">
        <f>O807</f>
        <v xml:space="preserve">  </v>
      </c>
    </row>
    <row r="809" spans="2:16" ht="15.75" hidden="1" x14ac:dyDescent="0.25">
      <c r="B809" s="74"/>
      <c r="C809" s="133"/>
      <c r="D809" s="133"/>
      <c r="E809" s="133"/>
      <c r="F809" s="133"/>
      <c r="H809" s="77"/>
      <c r="J809" s="86"/>
      <c r="K809" s="86"/>
      <c r="M809" s="77"/>
      <c r="O809" s="86"/>
      <c r="P809" s="92"/>
    </row>
    <row r="810" spans="2:16" ht="15.75" hidden="1" x14ac:dyDescent="0.25">
      <c r="B810" s="74"/>
      <c r="C810" s="81"/>
      <c r="D810" s="81"/>
      <c r="E810" s="81"/>
      <c r="F810" s="81"/>
      <c r="H810" s="77"/>
      <c r="J810" s="86"/>
      <c r="K810" s="86"/>
      <c r="M810" s="77"/>
      <c r="O810" s="86"/>
      <c r="P810" s="92"/>
    </row>
    <row r="811" spans="2:16" ht="15.75" hidden="1" x14ac:dyDescent="0.25">
      <c r="B811" s="70" t="str">
        <f>B807</f>
        <v xml:space="preserve">  </v>
      </c>
      <c r="C811" s="14" t="s">
        <v>106</v>
      </c>
      <c r="E811" s="86" t="str">
        <f>IFERROR(VLOOKUP(B811,Calculations!$G$10:$W$448,17,FALSE),0)</f>
        <v xml:space="preserve">  </v>
      </c>
      <c r="F811" s="86"/>
      <c r="H811" s="133" t="s">
        <v>34</v>
      </c>
      <c r="I811" s="133"/>
      <c r="J811" s="133"/>
      <c r="K811" s="133"/>
      <c r="M811" s="14" t="s">
        <v>105</v>
      </c>
      <c r="O811" s="86" t="str">
        <f>E811</f>
        <v xml:space="preserve">  </v>
      </c>
      <c r="P811" s="92"/>
    </row>
    <row r="812" spans="2:16" ht="15.75" hidden="1" x14ac:dyDescent="0.25">
      <c r="B812" s="75"/>
      <c r="C812" s="82"/>
      <c r="D812" s="76" t="s">
        <v>31</v>
      </c>
      <c r="E812" s="89"/>
      <c r="F812" s="89" t="str">
        <f>E811</f>
        <v xml:space="preserve">  </v>
      </c>
      <c r="G812" s="76"/>
      <c r="H812" s="134"/>
      <c r="I812" s="134"/>
      <c r="J812" s="134"/>
      <c r="K812" s="134"/>
      <c r="L812" s="76"/>
      <c r="M812" s="82"/>
      <c r="N812" s="76" t="s">
        <v>31</v>
      </c>
      <c r="O812" s="89"/>
      <c r="P812" s="90" t="str">
        <f>O811</f>
        <v xml:space="preserve">  </v>
      </c>
    </row>
    <row r="813" spans="2:16" ht="15.75" hidden="1" x14ac:dyDescent="0.25">
      <c r="B813" s="60" t="str">
        <f>IFERROR(IF(EOMONTH(B811,1)&gt;Questionnaire!$I$9,"  ",EOMONTH(B811,1)),"  ")</f>
        <v xml:space="preserve">  </v>
      </c>
      <c r="C813" s="61" t="s">
        <v>32</v>
      </c>
      <c r="D813" s="61"/>
      <c r="E813" s="84">
        <f>IFERROR(-VLOOKUP(B813,Calculations!$G$10:$N$448,8,FALSE),0)</f>
        <v>0</v>
      </c>
      <c r="F813" s="84"/>
      <c r="G813" s="61"/>
      <c r="H813" s="61" t="s">
        <v>102</v>
      </c>
      <c r="I813" s="61"/>
      <c r="J813" s="84">
        <f>K815</f>
        <v>0</v>
      </c>
      <c r="K813" s="84"/>
      <c r="L813" s="61"/>
      <c r="M813" s="61" t="s">
        <v>102</v>
      </c>
      <c r="N813" s="68"/>
      <c r="O813" s="84">
        <f>J813</f>
        <v>0</v>
      </c>
      <c r="P813" s="91"/>
    </row>
    <row r="814" spans="2:16" ht="15.75" hidden="1" x14ac:dyDescent="0.25">
      <c r="B814" s="74"/>
      <c r="C814" s="14" t="s">
        <v>33</v>
      </c>
      <c r="E814" s="86" t="str">
        <f>IFERROR(VLOOKUP(B813,Calculations!$G$10:$M$448,7,FALSE),0)</f>
        <v xml:space="preserve">  </v>
      </c>
      <c r="F814" s="86"/>
      <c r="H814" s="14" t="s">
        <v>35</v>
      </c>
      <c r="J814" s="86" t="str">
        <f>K816</f>
        <v xml:space="preserve">  </v>
      </c>
      <c r="K814" s="86"/>
      <c r="M814" s="14" t="s">
        <v>94</v>
      </c>
      <c r="N814" s="73"/>
      <c r="O814" s="86" t="str">
        <f>J814</f>
        <v xml:space="preserve">  </v>
      </c>
      <c r="P814" s="92"/>
    </row>
    <row r="815" spans="2:16" ht="15.75" hidden="1" x14ac:dyDescent="0.25">
      <c r="B815" s="74"/>
      <c r="C815" s="73"/>
      <c r="D815" s="14" t="s">
        <v>31</v>
      </c>
      <c r="E815" s="86"/>
      <c r="F815" s="86">
        <f>IFERROR(E813+E814,0)</f>
        <v>0</v>
      </c>
      <c r="H815" s="73"/>
      <c r="I815" s="14" t="s">
        <v>32</v>
      </c>
      <c r="J815" s="86"/>
      <c r="K815" s="86">
        <f>E813</f>
        <v>0</v>
      </c>
      <c r="M815" s="72"/>
      <c r="N815" s="14" t="s">
        <v>31</v>
      </c>
      <c r="O815" s="86"/>
      <c r="P815" s="92">
        <f>F815</f>
        <v>0</v>
      </c>
    </row>
    <row r="816" spans="2:16" ht="15.75" hidden="1" x14ac:dyDescent="0.25">
      <c r="B816" s="74"/>
      <c r="C816" s="73"/>
      <c r="E816" s="86"/>
      <c r="F816" s="86"/>
      <c r="H816" s="73"/>
      <c r="I816" s="14" t="s">
        <v>33</v>
      </c>
      <c r="J816" s="86"/>
      <c r="K816" s="86" t="str">
        <f>E814</f>
        <v xml:space="preserve">  </v>
      </c>
      <c r="M816" s="72"/>
      <c r="N816" s="73"/>
      <c r="O816" s="86"/>
      <c r="P816" s="92"/>
    </row>
    <row r="817" spans="2:16" ht="15.75" hidden="1" x14ac:dyDescent="0.25">
      <c r="B817" s="74"/>
      <c r="C817" s="73"/>
      <c r="E817" s="86"/>
      <c r="F817" s="86"/>
      <c r="H817" s="73"/>
      <c r="J817" s="86"/>
      <c r="K817" s="86"/>
      <c r="M817" s="72"/>
      <c r="N817" s="73"/>
      <c r="O817" s="86"/>
      <c r="P817" s="92"/>
    </row>
    <row r="818" spans="2:16" ht="15.75" hidden="1" x14ac:dyDescent="0.25">
      <c r="B818" s="70" t="str">
        <f>B813</f>
        <v xml:space="preserve">  </v>
      </c>
      <c r="C818" s="133" t="s">
        <v>34</v>
      </c>
      <c r="D818" s="133"/>
      <c r="E818" s="133"/>
      <c r="F818" s="133"/>
      <c r="H818" s="14" t="s">
        <v>103</v>
      </c>
      <c r="J818" s="86" t="str">
        <f>IFERROR(VLOOKUP(B818,Calculations!$Z$10:$AB$448,3,FALSE),0)</f>
        <v xml:space="preserve">  </v>
      </c>
      <c r="K818" s="86"/>
      <c r="M818" s="14" t="s">
        <v>104</v>
      </c>
      <c r="O818" s="86" t="str">
        <f>J818</f>
        <v xml:space="preserve">  </v>
      </c>
      <c r="P818" s="92"/>
    </row>
    <row r="819" spans="2:16" ht="15.75" hidden="1" x14ac:dyDescent="0.25">
      <c r="B819" s="74"/>
      <c r="C819" s="133"/>
      <c r="D819" s="133"/>
      <c r="E819" s="133"/>
      <c r="F819" s="133"/>
      <c r="H819" s="77"/>
      <c r="I819" s="14" t="s">
        <v>91</v>
      </c>
      <c r="J819" s="86"/>
      <c r="K819" s="86" t="str">
        <f>J818</f>
        <v xml:space="preserve">  </v>
      </c>
      <c r="M819" s="77"/>
      <c r="N819" s="14" t="s">
        <v>91</v>
      </c>
      <c r="O819" s="86"/>
      <c r="P819" s="92" t="str">
        <f>O818</f>
        <v xml:space="preserve">  </v>
      </c>
    </row>
    <row r="820" spans="2:16" ht="15.75" hidden="1" x14ac:dyDescent="0.25">
      <c r="B820" s="74"/>
      <c r="C820" s="133"/>
      <c r="D820" s="133"/>
      <c r="E820" s="133"/>
      <c r="F820" s="133"/>
      <c r="H820" s="77"/>
      <c r="J820" s="86"/>
      <c r="K820" s="86"/>
      <c r="M820" s="77"/>
      <c r="O820" s="86"/>
      <c r="P820" s="92"/>
    </row>
    <row r="821" spans="2:16" ht="15.75" hidden="1" x14ac:dyDescent="0.25">
      <c r="B821" s="74"/>
      <c r="C821" s="81"/>
      <c r="D821" s="81"/>
      <c r="E821" s="81"/>
      <c r="F821" s="81"/>
      <c r="H821" s="77"/>
      <c r="J821" s="86"/>
      <c r="K821" s="86"/>
      <c r="M821" s="77"/>
      <c r="O821" s="86"/>
      <c r="P821" s="92"/>
    </row>
    <row r="822" spans="2:16" ht="15.75" hidden="1" x14ac:dyDescent="0.25">
      <c r="B822" s="70" t="str">
        <f>B818</f>
        <v xml:space="preserve">  </v>
      </c>
      <c r="C822" s="14" t="s">
        <v>106</v>
      </c>
      <c r="E822" s="86" t="str">
        <f>IFERROR(VLOOKUP(B822,Calculations!$G$10:$W$448,17,FALSE),0)</f>
        <v xml:space="preserve">  </v>
      </c>
      <c r="F822" s="86"/>
      <c r="H822" s="133" t="s">
        <v>34</v>
      </c>
      <c r="I822" s="133"/>
      <c r="J822" s="133"/>
      <c r="K822" s="133"/>
      <c r="M822" s="14" t="s">
        <v>105</v>
      </c>
      <c r="O822" s="86" t="str">
        <f>E822</f>
        <v xml:space="preserve">  </v>
      </c>
      <c r="P822" s="92"/>
    </row>
    <row r="823" spans="2:16" ht="15.75" hidden="1" x14ac:dyDescent="0.25">
      <c r="B823" s="75"/>
      <c r="C823" s="82"/>
      <c r="D823" s="76" t="s">
        <v>31</v>
      </c>
      <c r="E823" s="89"/>
      <c r="F823" s="89" t="str">
        <f>E822</f>
        <v xml:space="preserve">  </v>
      </c>
      <c r="G823" s="76"/>
      <c r="H823" s="134"/>
      <c r="I823" s="134"/>
      <c r="J823" s="134"/>
      <c r="K823" s="134"/>
      <c r="L823" s="76"/>
      <c r="M823" s="82"/>
      <c r="N823" s="76" t="s">
        <v>31</v>
      </c>
      <c r="O823" s="89"/>
      <c r="P823" s="90" t="str">
        <f>O822</f>
        <v xml:space="preserve">  </v>
      </c>
    </row>
    <row r="824" spans="2:16" ht="15.75" hidden="1" x14ac:dyDescent="0.25">
      <c r="B824" s="60" t="str">
        <f>IFERROR(IF(EOMONTH(B822,1)&gt;Questionnaire!$I$9,"  ",EOMONTH(B822,1)),"  ")</f>
        <v xml:space="preserve">  </v>
      </c>
      <c r="C824" s="61" t="s">
        <v>32</v>
      </c>
      <c r="D824" s="61"/>
      <c r="E824" s="84">
        <f>IFERROR(-VLOOKUP(B824,Calculations!$G$10:$N$448,8,FALSE),0)</f>
        <v>0</v>
      </c>
      <c r="F824" s="84"/>
      <c r="G824" s="61"/>
      <c r="H824" s="61" t="s">
        <v>102</v>
      </c>
      <c r="I824" s="61"/>
      <c r="J824" s="84">
        <f>K826</f>
        <v>0</v>
      </c>
      <c r="K824" s="84"/>
      <c r="L824" s="61"/>
      <c r="M824" s="61" t="s">
        <v>102</v>
      </c>
      <c r="N824" s="68"/>
      <c r="O824" s="84">
        <f>J824</f>
        <v>0</v>
      </c>
      <c r="P824" s="91"/>
    </row>
    <row r="825" spans="2:16" ht="15.75" hidden="1" x14ac:dyDescent="0.25">
      <c r="B825" s="74"/>
      <c r="C825" s="14" t="s">
        <v>33</v>
      </c>
      <c r="E825" s="86" t="str">
        <f>IFERROR(VLOOKUP(B824,Calculations!$G$10:$M$448,7,FALSE),0)</f>
        <v xml:space="preserve">  </v>
      </c>
      <c r="F825" s="86"/>
      <c r="H825" s="14" t="s">
        <v>35</v>
      </c>
      <c r="J825" s="86" t="str">
        <f>K827</f>
        <v xml:space="preserve">  </v>
      </c>
      <c r="K825" s="86"/>
      <c r="M825" s="14" t="s">
        <v>94</v>
      </c>
      <c r="N825" s="73"/>
      <c r="O825" s="86" t="str">
        <f>J825</f>
        <v xml:space="preserve">  </v>
      </c>
      <c r="P825" s="92"/>
    </row>
    <row r="826" spans="2:16" ht="15.75" hidden="1" x14ac:dyDescent="0.25">
      <c r="B826" s="74"/>
      <c r="C826" s="73"/>
      <c r="D826" s="14" t="s">
        <v>31</v>
      </c>
      <c r="E826" s="86"/>
      <c r="F826" s="86">
        <f>IFERROR(E824+E825,0)</f>
        <v>0</v>
      </c>
      <c r="H826" s="73"/>
      <c r="I826" s="14" t="s">
        <v>32</v>
      </c>
      <c r="J826" s="86"/>
      <c r="K826" s="86">
        <f>E824</f>
        <v>0</v>
      </c>
      <c r="M826" s="72"/>
      <c r="N826" s="14" t="s">
        <v>31</v>
      </c>
      <c r="O826" s="86"/>
      <c r="P826" s="92">
        <f>F826</f>
        <v>0</v>
      </c>
    </row>
    <row r="827" spans="2:16" ht="15.75" hidden="1" x14ac:dyDescent="0.25">
      <c r="B827" s="74"/>
      <c r="C827" s="73"/>
      <c r="E827" s="86"/>
      <c r="F827" s="86"/>
      <c r="H827" s="73"/>
      <c r="I827" s="14" t="s">
        <v>33</v>
      </c>
      <c r="J827" s="86"/>
      <c r="K827" s="86" t="str">
        <f>E825</f>
        <v xml:space="preserve">  </v>
      </c>
      <c r="M827" s="72"/>
      <c r="N827" s="73"/>
      <c r="O827" s="86"/>
      <c r="P827" s="92"/>
    </row>
    <row r="828" spans="2:16" ht="15.75" hidden="1" x14ac:dyDescent="0.25">
      <c r="B828" s="74"/>
      <c r="C828" s="73"/>
      <c r="E828" s="86"/>
      <c r="F828" s="86"/>
      <c r="H828" s="73"/>
      <c r="J828" s="86"/>
      <c r="K828" s="86"/>
      <c r="M828" s="72"/>
      <c r="N828" s="73"/>
      <c r="O828" s="86"/>
      <c r="P828" s="92"/>
    </row>
    <row r="829" spans="2:16" ht="15.75" hidden="1" x14ac:dyDescent="0.25">
      <c r="B829" s="70" t="str">
        <f>B824</f>
        <v xml:space="preserve">  </v>
      </c>
      <c r="C829" s="133" t="s">
        <v>34</v>
      </c>
      <c r="D829" s="133"/>
      <c r="E829" s="133"/>
      <c r="F829" s="133"/>
      <c r="H829" s="14" t="s">
        <v>103</v>
      </c>
      <c r="J829" s="86" t="str">
        <f>IFERROR(VLOOKUP(B829,Calculations!$Z$10:$AB$448,3,FALSE),0)</f>
        <v xml:space="preserve">  </v>
      </c>
      <c r="K829" s="86"/>
      <c r="M829" s="14" t="s">
        <v>104</v>
      </c>
      <c r="O829" s="86" t="str">
        <f>J829</f>
        <v xml:space="preserve">  </v>
      </c>
      <c r="P829" s="92"/>
    </row>
    <row r="830" spans="2:16" ht="15.75" hidden="1" x14ac:dyDescent="0.25">
      <c r="B830" s="74"/>
      <c r="C830" s="133"/>
      <c r="D830" s="133"/>
      <c r="E830" s="133"/>
      <c r="F830" s="133"/>
      <c r="H830" s="77"/>
      <c r="I830" s="14" t="s">
        <v>91</v>
      </c>
      <c r="J830" s="86"/>
      <c r="K830" s="86" t="str">
        <f>J829</f>
        <v xml:space="preserve">  </v>
      </c>
      <c r="M830" s="77"/>
      <c r="N830" s="14" t="s">
        <v>91</v>
      </c>
      <c r="O830" s="86"/>
      <c r="P830" s="92" t="str">
        <f>O829</f>
        <v xml:space="preserve">  </v>
      </c>
    </row>
    <row r="831" spans="2:16" ht="15.75" hidden="1" x14ac:dyDescent="0.25">
      <c r="B831" s="74"/>
      <c r="C831" s="133"/>
      <c r="D831" s="133"/>
      <c r="E831" s="133"/>
      <c r="F831" s="133"/>
      <c r="H831" s="77"/>
      <c r="J831" s="86"/>
      <c r="K831" s="86"/>
      <c r="M831" s="77"/>
      <c r="O831" s="86"/>
      <c r="P831" s="92"/>
    </row>
    <row r="832" spans="2:16" ht="15.75" hidden="1" x14ac:dyDescent="0.25">
      <c r="B832" s="74"/>
      <c r="C832" s="81"/>
      <c r="D832" s="81"/>
      <c r="E832" s="81"/>
      <c r="F832" s="81"/>
      <c r="H832" s="77"/>
      <c r="J832" s="86"/>
      <c r="K832" s="86"/>
      <c r="M832" s="77"/>
      <c r="O832" s="86"/>
      <c r="P832" s="92"/>
    </row>
    <row r="833" spans="2:16" ht="15.75" hidden="1" x14ac:dyDescent="0.25">
      <c r="B833" s="70" t="str">
        <f>B829</f>
        <v xml:space="preserve">  </v>
      </c>
      <c r="C833" s="14" t="s">
        <v>106</v>
      </c>
      <c r="E833" s="86" t="str">
        <f>IFERROR(VLOOKUP(B833,Calculations!$G$10:$W$448,17,FALSE),0)</f>
        <v xml:space="preserve">  </v>
      </c>
      <c r="F833" s="86"/>
      <c r="H833" s="133" t="s">
        <v>34</v>
      </c>
      <c r="I833" s="133"/>
      <c r="J833" s="133"/>
      <c r="K833" s="133"/>
      <c r="M833" s="14" t="s">
        <v>105</v>
      </c>
      <c r="O833" s="86" t="str">
        <f>E833</f>
        <v xml:space="preserve">  </v>
      </c>
      <c r="P833" s="92"/>
    </row>
    <row r="834" spans="2:16" ht="15.75" hidden="1" x14ac:dyDescent="0.25">
      <c r="B834" s="75"/>
      <c r="C834" s="82"/>
      <c r="D834" s="76" t="s">
        <v>31</v>
      </c>
      <c r="E834" s="89"/>
      <c r="F834" s="89" t="str">
        <f>E833</f>
        <v xml:space="preserve">  </v>
      </c>
      <c r="G834" s="76"/>
      <c r="H834" s="134"/>
      <c r="I834" s="134"/>
      <c r="J834" s="134"/>
      <c r="K834" s="134"/>
      <c r="L834" s="76"/>
      <c r="M834" s="82"/>
      <c r="N834" s="76" t="s">
        <v>31</v>
      </c>
      <c r="O834" s="89"/>
      <c r="P834" s="90" t="str">
        <f>O833</f>
        <v xml:space="preserve">  </v>
      </c>
    </row>
    <row r="835" spans="2:16" ht="15.75" hidden="1" x14ac:dyDescent="0.25">
      <c r="B835" s="60" t="str">
        <f>IFERROR(IF(EOMONTH(B833,1)&gt;Questionnaire!$I$9,"  ",EOMONTH(B833,1)),"  ")</f>
        <v xml:space="preserve">  </v>
      </c>
      <c r="C835" s="61" t="s">
        <v>32</v>
      </c>
      <c r="D835" s="61"/>
      <c r="E835" s="84">
        <f>IFERROR(-VLOOKUP(B835,Calculations!$G$10:$N$448,8,FALSE),0)</f>
        <v>0</v>
      </c>
      <c r="F835" s="84"/>
      <c r="G835" s="61"/>
      <c r="H835" s="61" t="s">
        <v>102</v>
      </c>
      <c r="I835" s="61"/>
      <c r="J835" s="84">
        <f>K837</f>
        <v>0</v>
      </c>
      <c r="K835" s="84"/>
      <c r="L835" s="61"/>
      <c r="M835" s="61" t="s">
        <v>102</v>
      </c>
      <c r="N835" s="68"/>
      <c r="O835" s="84">
        <f>J835</f>
        <v>0</v>
      </c>
      <c r="P835" s="91"/>
    </row>
    <row r="836" spans="2:16" ht="15.75" hidden="1" x14ac:dyDescent="0.25">
      <c r="B836" s="74"/>
      <c r="C836" s="14" t="s">
        <v>33</v>
      </c>
      <c r="E836" s="86" t="str">
        <f>IFERROR(VLOOKUP(B835,Calculations!$G$10:$M$448,7,FALSE),0)</f>
        <v xml:space="preserve">  </v>
      </c>
      <c r="F836" s="86"/>
      <c r="H836" s="14" t="s">
        <v>35</v>
      </c>
      <c r="J836" s="86" t="str">
        <f>K838</f>
        <v xml:space="preserve">  </v>
      </c>
      <c r="K836" s="86"/>
      <c r="M836" s="14" t="s">
        <v>94</v>
      </c>
      <c r="N836" s="73"/>
      <c r="O836" s="86" t="str">
        <f>J836</f>
        <v xml:space="preserve">  </v>
      </c>
      <c r="P836" s="92"/>
    </row>
    <row r="837" spans="2:16" ht="15.75" hidden="1" x14ac:dyDescent="0.25">
      <c r="B837" s="74"/>
      <c r="C837" s="73"/>
      <c r="D837" s="14" t="s">
        <v>31</v>
      </c>
      <c r="E837" s="86"/>
      <c r="F837" s="86">
        <f>IFERROR(E835+E836,0)</f>
        <v>0</v>
      </c>
      <c r="H837" s="73"/>
      <c r="I837" s="14" t="s">
        <v>32</v>
      </c>
      <c r="J837" s="86"/>
      <c r="K837" s="86">
        <f>E835</f>
        <v>0</v>
      </c>
      <c r="M837" s="72"/>
      <c r="N837" s="14" t="s">
        <v>31</v>
      </c>
      <c r="O837" s="86"/>
      <c r="P837" s="92">
        <f>F837</f>
        <v>0</v>
      </c>
    </row>
    <row r="838" spans="2:16" ht="15.75" hidden="1" x14ac:dyDescent="0.25">
      <c r="B838" s="74"/>
      <c r="C838" s="73"/>
      <c r="E838" s="86"/>
      <c r="F838" s="86"/>
      <c r="H838" s="73"/>
      <c r="I838" s="14" t="s">
        <v>33</v>
      </c>
      <c r="J838" s="86"/>
      <c r="K838" s="86" t="str">
        <f>E836</f>
        <v xml:space="preserve">  </v>
      </c>
      <c r="M838" s="72"/>
      <c r="N838" s="73"/>
      <c r="O838" s="86"/>
      <c r="P838" s="92"/>
    </row>
    <row r="839" spans="2:16" ht="15.75" hidden="1" x14ac:dyDescent="0.25">
      <c r="B839" s="74"/>
      <c r="C839" s="73"/>
      <c r="E839" s="86"/>
      <c r="F839" s="86"/>
      <c r="H839" s="73"/>
      <c r="J839" s="86"/>
      <c r="K839" s="86"/>
      <c r="M839" s="72"/>
      <c r="N839" s="73"/>
      <c r="O839" s="86"/>
      <c r="P839" s="92"/>
    </row>
    <row r="840" spans="2:16" ht="15.75" hidden="1" x14ac:dyDescent="0.25">
      <c r="B840" s="70" t="str">
        <f>B835</f>
        <v xml:space="preserve">  </v>
      </c>
      <c r="C840" s="133" t="s">
        <v>34</v>
      </c>
      <c r="D840" s="133"/>
      <c r="E840" s="133"/>
      <c r="F840" s="133"/>
      <c r="H840" s="14" t="s">
        <v>103</v>
      </c>
      <c r="J840" s="86" t="str">
        <f>IFERROR(VLOOKUP(B840,Calculations!$Z$10:$AB$448,3,FALSE),0)</f>
        <v xml:space="preserve">  </v>
      </c>
      <c r="K840" s="86"/>
      <c r="M840" s="14" t="s">
        <v>104</v>
      </c>
      <c r="O840" s="86" t="str">
        <f>J840</f>
        <v xml:space="preserve">  </v>
      </c>
      <c r="P840" s="92"/>
    </row>
    <row r="841" spans="2:16" ht="15.75" hidden="1" x14ac:dyDescent="0.25">
      <c r="B841" s="74"/>
      <c r="C841" s="133"/>
      <c r="D841" s="133"/>
      <c r="E841" s="133"/>
      <c r="F841" s="133"/>
      <c r="H841" s="77"/>
      <c r="I841" s="14" t="s">
        <v>91</v>
      </c>
      <c r="J841" s="86"/>
      <c r="K841" s="86" t="str">
        <f>J840</f>
        <v xml:space="preserve">  </v>
      </c>
      <c r="M841" s="77"/>
      <c r="N841" s="14" t="s">
        <v>91</v>
      </c>
      <c r="O841" s="86"/>
      <c r="P841" s="92" t="str">
        <f>O840</f>
        <v xml:space="preserve">  </v>
      </c>
    </row>
    <row r="842" spans="2:16" ht="15.75" hidden="1" x14ac:dyDescent="0.25">
      <c r="B842" s="74"/>
      <c r="C842" s="133"/>
      <c r="D842" s="133"/>
      <c r="E842" s="133"/>
      <c r="F842" s="133"/>
      <c r="H842" s="77"/>
      <c r="J842" s="86"/>
      <c r="K842" s="86"/>
      <c r="M842" s="77"/>
      <c r="O842" s="86"/>
      <c r="P842" s="92"/>
    </row>
    <row r="843" spans="2:16" ht="15.75" hidden="1" x14ac:dyDescent="0.25">
      <c r="B843" s="74"/>
      <c r="C843" s="81"/>
      <c r="D843" s="81"/>
      <c r="E843" s="81"/>
      <c r="F843" s="81"/>
      <c r="H843" s="77"/>
      <c r="J843" s="86"/>
      <c r="K843" s="86"/>
      <c r="M843" s="77"/>
      <c r="O843" s="86"/>
      <c r="P843" s="92"/>
    </row>
    <row r="844" spans="2:16" ht="15.75" hidden="1" x14ac:dyDescent="0.25">
      <c r="B844" s="70" t="str">
        <f>B840</f>
        <v xml:space="preserve">  </v>
      </c>
      <c r="C844" s="14" t="s">
        <v>106</v>
      </c>
      <c r="E844" s="86" t="str">
        <f>IFERROR(VLOOKUP(B844,Calculations!$G$10:$W$448,17,FALSE),0)</f>
        <v xml:space="preserve">  </v>
      </c>
      <c r="F844" s="86"/>
      <c r="H844" s="133" t="s">
        <v>34</v>
      </c>
      <c r="I844" s="133"/>
      <c r="J844" s="133"/>
      <c r="K844" s="133"/>
      <c r="M844" s="14" t="s">
        <v>105</v>
      </c>
      <c r="O844" s="86" t="str">
        <f>E844</f>
        <v xml:space="preserve">  </v>
      </c>
      <c r="P844" s="92"/>
    </row>
    <row r="845" spans="2:16" ht="15.75" hidden="1" x14ac:dyDescent="0.25">
      <c r="B845" s="75"/>
      <c r="C845" s="82"/>
      <c r="D845" s="76" t="s">
        <v>31</v>
      </c>
      <c r="E845" s="89"/>
      <c r="F845" s="89" t="str">
        <f>E844</f>
        <v xml:space="preserve">  </v>
      </c>
      <c r="G845" s="76"/>
      <c r="H845" s="134"/>
      <c r="I845" s="134"/>
      <c r="J845" s="134"/>
      <c r="K845" s="134"/>
      <c r="L845" s="76"/>
      <c r="M845" s="82"/>
      <c r="N845" s="76" t="s">
        <v>31</v>
      </c>
      <c r="O845" s="89"/>
      <c r="P845" s="90" t="str">
        <f>O844</f>
        <v xml:space="preserve">  </v>
      </c>
    </row>
    <row r="846" spans="2:16" ht="15.75" hidden="1" x14ac:dyDescent="0.25">
      <c r="B846" s="60" t="str">
        <f>IFERROR(IF(EOMONTH(B844,1)&gt;Questionnaire!$I$9,"  ",EOMONTH(B844,1)),"  ")</f>
        <v xml:space="preserve">  </v>
      </c>
      <c r="C846" s="61" t="s">
        <v>32</v>
      </c>
      <c r="D846" s="61"/>
      <c r="E846" s="84">
        <f>IFERROR(-VLOOKUP(B846,Calculations!$G$10:$N$448,8,FALSE),0)</f>
        <v>0</v>
      </c>
      <c r="F846" s="84"/>
      <c r="G846" s="61"/>
      <c r="H846" s="61" t="s">
        <v>102</v>
      </c>
      <c r="I846" s="61"/>
      <c r="J846" s="84">
        <f>K848</f>
        <v>0</v>
      </c>
      <c r="K846" s="84"/>
      <c r="L846" s="61"/>
      <c r="M846" s="61" t="s">
        <v>102</v>
      </c>
      <c r="N846" s="68"/>
      <c r="O846" s="84">
        <f>J846</f>
        <v>0</v>
      </c>
      <c r="P846" s="91"/>
    </row>
    <row r="847" spans="2:16" ht="15.75" hidden="1" x14ac:dyDescent="0.25">
      <c r="B847" s="74"/>
      <c r="C847" s="14" t="s">
        <v>33</v>
      </c>
      <c r="E847" s="86" t="str">
        <f>IFERROR(VLOOKUP(B846,Calculations!$G$10:$M$448,7,FALSE),0)</f>
        <v xml:space="preserve">  </v>
      </c>
      <c r="F847" s="86"/>
      <c r="H847" s="14" t="s">
        <v>35</v>
      </c>
      <c r="J847" s="86" t="str">
        <f>K849</f>
        <v xml:space="preserve">  </v>
      </c>
      <c r="K847" s="86"/>
      <c r="M847" s="14" t="s">
        <v>94</v>
      </c>
      <c r="N847" s="73"/>
      <c r="O847" s="86" t="str">
        <f>J847</f>
        <v xml:space="preserve">  </v>
      </c>
      <c r="P847" s="92"/>
    </row>
    <row r="848" spans="2:16" ht="15.75" hidden="1" x14ac:dyDescent="0.25">
      <c r="B848" s="74"/>
      <c r="C848" s="73"/>
      <c r="D848" s="14" t="s">
        <v>31</v>
      </c>
      <c r="E848" s="86"/>
      <c r="F848" s="86">
        <f>IFERROR(E846+E847,0)</f>
        <v>0</v>
      </c>
      <c r="H848" s="73"/>
      <c r="I848" s="14" t="s">
        <v>32</v>
      </c>
      <c r="J848" s="86"/>
      <c r="K848" s="86">
        <f>E846</f>
        <v>0</v>
      </c>
      <c r="M848" s="72"/>
      <c r="N848" s="14" t="s">
        <v>31</v>
      </c>
      <c r="O848" s="86"/>
      <c r="P848" s="92">
        <f>F848</f>
        <v>0</v>
      </c>
    </row>
    <row r="849" spans="2:16" ht="15.75" hidden="1" x14ac:dyDescent="0.25">
      <c r="B849" s="74"/>
      <c r="C849" s="73"/>
      <c r="E849" s="86"/>
      <c r="F849" s="86"/>
      <c r="H849" s="73"/>
      <c r="I849" s="14" t="s">
        <v>33</v>
      </c>
      <c r="J849" s="86"/>
      <c r="K849" s="86" t="str">
        <f>E847</f>
        <v xml:space="preserve">  </v>
      </c>
      <c r="M849" s="72"/>
      <c r="N849" s="73"/>
      <c r="O849" s="86"/>
      <c r="P849" s="92"/>
    </row>
    <row r="850" spans="2:16" ht="15.75" hidden="1" x14ac:dyDescent="0.25">
      <c r="B850" s="74"/>
      <c r="C850" s="73"/>
      <c r="E850" s="86"/>
      <c r="F850" s="86"/>
      <c r="H850" s="73"/>
      <c r="J850" s="86"/>
      <c r="K850" s="86"/>
      <c r="M850" s="72"/>
      <c r="N850" s="73"/>
      <c r="O850" s="86"/>
      <c r="P850" s="92"/>
    </row>
    <row r="851" spans="2:16" ht="15.75" hidden="1" x14ac:dyDescent="0.25">
      <c r="B851" s="70" t="str">
        <f>B846</f>
        <v xml:space="preserve">  </v>
      </c>
      <c r="C851" s="133" t="s">
        <v>34</v>
      </c>
      <c r="D851" s="133"/>
      <c r="E851" s="133"/>
      <c r="F851" s="133"/>
      <c r="H851" s="14" t="s">
        <v>103</v>
      </c>
      <c r="J851" s="86" t="str">
        <f>IFERROR(VLOOKUP(B851,Calculations!$Z$10:$AB$448,3,FALSE),0)</f>
        <v xml:space="preserve">  </v>
      </c>
      <c r="K851" s="86"/>
      <c r="M851" s="14" t="s">
        <v>104</v>
      </c>
      <c r="O851" s="86" t="str">
        <f>J851</f>
        <v xml:space="preserve">  </v>
      </c>
      <c r="P851" s="92"/>
    </row>
    <row r="852" spans="2:16" ht="15.75" hidden="1" x14ac:dyDescent="0.25">
      <c r="B852" s="74"/>
      <c r="C852" s="133"/>
      <c r="D852" s="133"/>
      <c r="E852" s="133"/>
      <c r="F852" s="133"/>
      <c r="H852" s="77"/>
      <c r="I852" s="14" t="s">
        <v>91</v>
      </c>
      <c r="J852" s="86"/>
      <c r="K852" s="86" t="str">
        <f>J851</f>
        <v xml:space="preserve">  </v>
      </c>
      <c r="M852" s="77"/>
      <c r="N852" s="14" t="s">
        <v>91</v>
      </c>
      <c r="O852" s="86"/>
      <c r="P852" s="92" t="str">
        <f>O851</f>
        <v xml:space="preserve">  </v>
      </c>
    </row>
    <row r="853" spans="2:16" ht="15.75" hidden="1" x14ac:dyDescent="0.25">
      <c r="B853" s="74"/>
      <c r="C853" s="133"/>
      <c r="D853" s="133"/>
      <c r="E853" s="133"/>
      <c r="F853" s="133"/>
      <c r="H853" s="77"/>
      <c r="J853" s="86"/>
      <c r="K853" s="86"/>
      <c r="M853" s="77"/>
      <c r="O853" s="86"/>
      <c r="P853" s="92"/>
    </row>
    <row r="854" spans="2:16" ht="15.75" hidden="1" x14ac:dyDescent="0.25">
      <c r="B854" s="74"/>
      <c r="C854" s="81"/>
      <c r="D854" s="81"/>
      <c r="E854" s="81"/>
      <c r="F854" s="81"/>
      <c r="H854" s="77"/>
      <c r="J854" s="86"/>
      <c r="K854" s="86"/>
      <c r="M854" s="77"/>
      <c r="O854" s="86"/>
      <c r="P854" s="92"/>
    </row>
    <row r="855" spans="2:16" ht="15.75" hidden="1" x14ac:dyDescent="0.25">
      <c r="B855" s="70" t="str">
        <f>B851</f>
        <v xml:space="preserve">  </v>
      </c>
      <c r="C855" s="14" t="s">
        <v>106</v>
      </c>
      <c r="E855" s="86" t="str">
        <f>IFERROR(VLOOKUP(B855,Calculations!$G$10:$W$448,17,FALSE),0)</f>
        <v xml:space="preserve">  </v>
      </c>
      <c r="F855" s="86"/>
      <c r="H855" s="133" t="s">
        <v>34</v>
      </c>
      <c r="I855" s="133"/>
      <c r="J855" s="133"/>
      <c r="K855" s="133"/>
      <c r="M855" s="14" t="s">
        <v>105</v>
      </c>
      <c r="O855" s="86" t="str">
        <f>E855</f>
        <v xml:space="preserve">  </v>
      </c>
      <c r="P855" s="92"/>
    </row>
    <row r="856" spans="2:16" ht="15.75" hidden="1" x14ac:dyDescent="0.25">
      <c r="B856" s="75"/>
      <c r="C856" s="82"/>
      <c r="D856" s="76" t="s">
        <v>31</v>
      </c>
      <c r="E856" s="89"/>
      <c r="F856" s="89" t="str">
        <f>E855</f>
        <v xml:space="preserve">  </v>
      </c>
      <c r="G856" s="76"/>
      <c r="H856" s="134"/>
      <c r="I856" s="134"/>
      <c r="J856" s="134"/>
      <c r="K856" s="134"/>
      <c r="L856" s="76"/>
      <c r="M856" s="82"/>
      <c r="N856" s="76" t="s">
        <v>31</v>
      </c>
      <c r="O856" s="89"/>
      <c r="P856" s="90" t="str">
        <f>O855</f>
        <v xml:space="preserve">  </v>
      </c>
    </row>
    <row r="857" spans="2:16" ht="15.75" hidden="1" x14ac:dyDescent="0.25">
      <c r="B857" s="60" t="str">
        <f>IFERROR(IF(EOMONTH(B855,1)&gt;Questionnaire!$I$9,"  ",EOMONTH(B855,1)),"  ")</f>
        <v xml:space="preserve">  </v>
      </c>
      <c r="C857" s="61" t="s">
        <v>32</v>
      </c>
      <c r="D857" s="61"/>
      <c r="E857" s="84">
        <f>IFERROR(-VLOOKUP(B857,Calculations!$G$10:$N$448,8,FALSE),0)</f>
        <v>0</v>
      </c>
      <c r="F857" s="84"/>
      <c r="G857" s="61"/>
      <c r="H857" s="61" t="s">
        <v>102</v>
      </c>
      <c r="I857" s="61"/>
      <c r="J857" s="84">
        <f>K859</f>
        <v>0</v>
      </c>
      <c r="K857" s="84"/>
      <c r="L857" s="61"/>
      <c r="M857" s="61" t="s">
        <v>102</v>
      </c>
      <c r="N857" s="68"/>
      <c r="O857" s="84">
        <f>J857</f>
        <v>0</v>
      </c>
      <c r="P857" s="91"/>
    </row>
    <row r="858" spans="2:16" ht="15.75" hidden="1" x14ac:dyDescent="0.25">
      <c r="B858" s="74"/>
      <c r="C858" s="14" t="s">
        <v>33</v>
      </c>
      <c r="E858" s="86" t="str">
        <f>IFERROR(VLOOKUP(B857,Calculations!$G$10:$M$448,7,FALSE),0)</f>
        <v xml:space="preserve">  </v>
      </c>
      <c r="F858" s="86"/>
      <c r="H858" s="14" t="s">
        <v>35</v>
      </c>
      <c r="J858" s="86" t="str">
        <f>K860</f>
        <v xml:space="preserve">  </v>
      </c>
      <c r="K858" s="86"/>
      <c r="M858" s="14" t="s">
        <v>94</v>
      </c>
      <c r="N858" s="73"/>
      <c r="O858" s="86" t="str">
        <f>J858</f>
        <v xml:space="preserve">  </v>
      </c>
      <c r="P858" s="92"/>
    </row>
    <row r="859" spans="2:16" ht="15.75" hidden="1" x14ac:dyDescent="0.25">
      <c r="B859" s="74"/>
      <c r="C859" s="73"/>
      <c r="D859" s="14" t="s">
        <v>31</v>
      </c>
      <c r="E859" s="86"/>
      <c r="F859" s="86">
        <f>IFERROR(E857+E858,0)</f>
        <v>0</v>
      </c>
      <c r="H859" s="73"/>
      <c r="I859" s="14" t="s">
        <v>32</v>
      </c>
      <c r="J859" s="86"/>
      <c r="K859" s="86">
        <f>E857</f>
        <v>0</v>
      </c>
      <c r="M859" s="72"/>
      <c r="N859" s="14" t="s">
        <v>31</v>
      </c>
      <c r="O859" s="86"/>
      <c r="P859" s="92">
        <f>F859</f>
        <v>0</v>
      </c>
    </row>
    <row r="860" spans="2:16" ht="15.75" hidden="1" x14ac:dyDescent="0.25">
      <c r="B860" s="74"/>
      <c r="C860" s="73"/>
      <c r="E860" s="86"/>
      <c r="F860" s="86"/>
      <c r="H860" s="73"/>
      <c r="I860" s="14" t="s">
        <v>33</v>
      </c>
      <c r="J860" s="86"/>
      <c r="K860" s="86" t="str">
        <f>E858</f>
        <v xml:space="preserve">  </v>
      </c>
      <c r="M860" s="72"/>
      <c r="N860" s="73"/>
      <c r="O860" s="86"/>
      <c r="P860" s="92"/>
    </row>
    <row r="861" spans="2:16" ht="15.75" hidden="1" x14ac:dyDescent="0.25">
      <c r="B861" s="74"/>
      <c r="C861" s="73"/>
      <c r="E861" s="86"/>
      <c r="F861" s="86"/>
      <c r="H861" s="73"/>
      <c r="J861" s="86"/>
      <c r="K861" s="86"/>
      <c r="M861" s="72"/>
      <c r="N861" s="73"/>
      <c r="O861" s="86"/>
      <c r="P861" s="92"/>
    </row>
    <row r="862" spans="2:16" ht="15.75" hidden="1" x14ac:dyDescent="0.25">
      <c r="B862" s="70" t="str">
        <f>B857</f>
        <v xml:space="preserve">  </v>
      </c>
      <c r="C862" s="133" t="s">
        <v>34</v>
      </c>
      <c r="D862" s="133"/>
      <c r="E862" s="133"/>
      <c r="F862" s="133"/>
      <c r="H862" s="14" t="s">
        <v>103</v>
      </c>
      <c r="J862" s="86" t="str">
        <f>IFERROR(VLOOKUP(B862,Calculations!$Z$10:$AB$448,3,FALSE),0)</f>
        <v xml:space="preserve">  </v>
      </c>
      <c r="K862" s="86"/>
      <c r="M862" s="14" t="s">
        <v>104</v>
      </c>
      <c r="O862" s="86" t="str">
        <f>J862</f>
        <v xml:space="preserve">  </v>
      </c>
      <c r="P862" s="92"/>
    </row>
    <row r="863" spans="2:16" ht="15.75" hidden="1" x14ac:dyDescent="0.25">
      <c r="B863" s="74"/>
      <c r="C863" s="133"/>
      <c r="D863" s="133"/>
      <c r="E863" s="133"/>
      <c r="F863" s="133"/>
      <c r="H863" s="77"/>
      <c r="I863" s="14" t="s">
        <v>91</v>
      </c>
      <c r="J863" s="86"/>
      <c r="K863" s="86" t="str">
        <f>J862</f>
        <v xml:space="preserve">  </v>
      </c>
      <c r="M863" s="77"/>
      <c r="N863" s="14" t="s">
        <v>91</v>
      </c>
      <c r="O863" s="86"/>
      <c r="P863" s="92" t="str">
        <f>O862</f>
        <v xml:space="preserve">  </v>
      </c>
    </row>
    <row r="864" spans="2:16" ht="15.75" hidden="1" x14ac:dyDescent="0.25">
      <c r="B864" s="74"/>
      <c r="C864" s="133"/>
      <c r="D864" s="133"/>
      <c r="E864" s="133"/>
      <c r="F864" s="133"/>
      <c r="H864" s="77"/>
      <c r="J864" s="86"/>
      <c r="K864" s="86"/>
      <c r="M864" s="77"/>
      <c r="O864" s="86"/>
      <c r="P864" s="92"/>
    </row>
    <row r="865" spans="2:16" ht="15.75" hidden="1" x14ac:dyDescent="0.25">
      <c r="B865" s="74"/>
      <c r="C865" s="81"/>
      <c r="D865" s="81"/>
      <c r="E865" s="81"/>
      <c r="F865" s="81"/>
      <c r="H865" s="77"/>
      <c r="J865" s="86"/>
      <c r="K865" s="86"/>
      <c r="M865" s="77"/>
      <c r="O865" s="86"/>
      <c r="P865" s="92"/>
    </row>
    <row r="866" spans="2:16" ht="15.75" hidden="1" x14ac:dyDescent="0.25">
      <c r="B866" s="70" t="str">
        <f>B862</f>
        <v xml:space="preserve">  </v>
      </c>
      <c r="C866" s="14" t="s">
        <v>106</v>
      </c>
      <c r="E866" s="86" t="str">
        <f>IFERROR(VLOOKUP(B866,Calculations!$G$10:$W$448,17,FALSE),0)</f>
        <v xml:space="preserve">  </v>
      </c>
      <c r="F866" s="86"/>
      <c r="H866" s="133" t="s">
        <v>34</v>
      </c>
      <c r="I866" s="133"/>
      <c r="J866" s="133"/>
      <c r="K866" s="133"/>
      <c r="M866" s="14" t="s">
        <v>105</v>
      </c>
      <c r="O866" s="86" t="str">
        <f>E866</f>
        <v xml:space="preserve">  </v>
      </c>
      <c r="P866" s="92"/>
    </row>
    <row r="867" spans="2:16" ht="15.75" hidden="1" x14ac:dyDescent="0.25">
      <c r="B867" s="75"/>
      <c r="C867" s="82"/>
      <c r="D867" s="76" t="s">
        <v>31</v>
      </c>
      <c r="E867" s="89"/>
      <c r="F867" s="89" t="str">
        <f>E866</f>
        <v xml:space="preserve">  </v>
      </c>
      <c r="G867" s="76"/>
      <c r="H867" s="134"/>
      <c r="I867" s="134"/>
      <c r="J867" s="134"/>
      <c r="K867" s="134"/>
      <c r="L867" s="76"/>
      <c r="M867" s="82"/>
      <c r="N867" s="76" t="s">
        <v>31</v>
      </c>
      <c r="O867" s="89"/>
      <c r="P867" s="90" t="str">
        <f>O866</f>
        <v xml:space="preserve">  </v>
      </c>
    </row>
    <row r="868" spans="2:16" ht="15.75" hidden="1" x14ac:dyDescent="0.25">
      <c r="B868" s="60" t="str">
        <f>IFERROR(IF(EOMONTH(B866,1)&gt;Questionnaire!$I$9,"  ",EOMONTH(B866,1)),"  ")</f>
        <v xml:space="preserve">  </v>
      </c>
      <c r="C868" s="61" t="s">
        <v>32</v>
      </c>
      <c r="D868" s="61"/>
      <c r="E868" s="84">
        <f>IFERROR(-VLOOKUP(B868,Calculations!$G$10:$N$448,8,FALSE),0)</f>
        <v>0</v>
      </c>
      <c r="F868" s="84"/>
      <c r="G868" s="61"/>
      <c r="H868" s="61" t="s">
        <v>102</v>
      </c>
      <c r="I868" s="61"/>
      <c r="J868" s="84">
        <f>K960</f>
        <v>0</v>
      </c>
      <c r="K868" s="84"/>
      <c r="L868" s="61"/>
      <c r="M868" s="61" t="s">
        <v>102</v>
      </c>
      <c r="N868" s="68"/>
      <c r="O868" s="84">
        <f>J868</f>
        <v>0</v>
      </c>
      <c r="P868" s="91"/>
    </row>
    <row r="869" spans="2:16" ht="15.75" hidden="1" x14ac:dyDescent="0.25">
      <c r="B869" s="74"/>
      <c r="C869" s="14" t="s">
        <v>33</v>
      </c>
      <c r="E869" s="86" t="str">
        <f>IFERROR(VLOOKUP(B868,Calculations!$G$10:$M$448,7,FALSE),0)</f>
        <v xml:space="preserve">  </v>
      </c>
      <c r="F869" s="86"/>
      <c r="H869" s="14" t="s">
        <v>35</v>
      </c>
      <c r="J869" s="86">
        <f>K961</f>
        <v>0</v>
      </c>
      <c r="K869" s="86"/>
      <c r="M869" s="14" t="s">
        <v>94</v>
      </c>
      <c r="N869" s="73"/>
      <c r="O869" s="86">
        <f>J869</f>
        <v>0</v>
      </c>
      <c r="P869" s="92"/>
    </row>
    <row r="870" spans="2:16" ht="15.75" hidden="1" x14ac:dyDescent="0.25">
      <c r="B870" s="74"/>
      <c r="C870" s="73"/>
      <c r="D870" s="14" t="s">
        <v>31</v>
      </c>
      <c r="E870" s="86"/>
      <c r="F870" s="86">
        <f>IFERROR(E868+E869,0)</f>
        <v>0</v>
      </c>
      <c r="H870" s="73"/>
      <c r="I870" s="14" t="s">
        <v>32</v>
      </c>
      <c r="J870" s="86"/>
      <c r="K870" s="86">
        <f>E868</f>
        <v>0</v>
      </c>
      <c r="M870" s="72"/>
      <c r="N870" s="14" t="s">
        <v>31</v>
      </c>
      <c r="O870" s="86"/>
      <c r="P870" s="92">
        <f>F960</f>
        <v>0</v>
      </c>
    </row>
    <row r="871" spans="2:16" ht="15.75" hidden="1" x14ac:dyDescent="0.25">
      <c r="B871" s="74"/>
      <c r="C871" s="73"/>
      <c r="E871" s="86"/>
      <c r="F871" s="86"/>
      <c r="H871" s="73"/>
      <c r="I871" s="14" t="s">
        <v>33</v>
      </c>
      <c r="J871" s="86"/>
      <c r="K871" s="86" t="str">
        <f>E869</f>
        <v xml:space="preserve">  </v>
      </c>
      <c r="M871" s="72"/>
      <c r="N871" s="73"/>
      <c r="O871" s="86"/>
      <c r="P871" s="92"/>
    </row>
    <row r="872" spans="2:16" ht="15.75" hidden="1" x14ac:dyDescent="0.25">
      <c r="B872" s="74"/>
      <c r="C872" s="73"/>
      <c r="E872" s="86"/>
      <c r="F872" s="86"/>
      <c r="H872" s="73"/>
      <c r="J872" s="86"/>
      <c r="K872" s="86"/>
      <c r="M872" s="72"/>
      <c r="N872" s="73"/>
      <c r="O872" s="86"/>
      <c r="P872" s="92"/>
    </row>
    <row r="873" spans="2:16" ht="15.75" hidden="1" x14ac:dyDescent="0.25">
      <c r="B873" s="70" t="str">
        <f>B868</f>
        <v xml:space="preserve">  </v>
      </c>
      <c r="C873" s="133" t="s">
        <v>34</v>
      </c>
      <c r="D873" s="133"/>
      <c r="E873" s="133"/>
      <c r="F873" s="133"/>
      <c r="H873" s="14" t="s">
        <v>103</v>
      </c>
      <c r="J873" s="86">
        <f>IFERROR(VLOOKUP(B963,Calculations!$Z$10:$AB$448,3,FALSE),0)</f>
        <v>0</v>
      </c>
      <c r="K873" s="86"/>
      <c r="M873" s="14" t="s">
        <v>104</v>
      </c>
      <c r="O873" s="86">
        <f>J963</f>
        <v>0</v>
      </c>
      <c r="P873" s="92"/>
    </row>
    <row r="874" spans="2:16" ht="15.75" hidden="1" x14ac:dyDescent="0.25">
      <c r="B874" s="74"/>
      <c r="C874" s="133"/>
      <c r="D874" s="133"/>
      <c r="E874" s="133"/>
      <c r="F874" s="133"/>
      <c r="H874" s="77"/>
      <c r="I874" s="14" t="s">
        <v>91</v>
      </c>
      <c r="J874" s="86"/>
      <c r="K874" s="86">
        <f>J963</f>
        <v>0</v>
      </c>
      <c r="M874" s="77"/>
      <c r="N874" s="14" t="s">
        <v>91</v>
      </c>
      <c r="O874" s="86"/>
      <c r="P874" s="92">
        <f>O963</f>
        <v>0</v>
      </c>
    </row>
    <row r="875" spans="2:16" ht="15.75" hidden="1" x14ac:dyDescent="0.25">
      <c r="B875" s="74"/>
      <c r="C875" s="133"/>
      <c r="D875" s="133"/>
      <c r="E875" s="133"/>
      <c r="F875" s="133"/>
      <c r="H875" s="77"/>
      <c r="J875" s="86"/>
      <c r="K875" s="86"/>
      <c r="M875" s="77"/>
      <c r="O875" s="86"/>
      <c r="P875" s="92"/>
    </row>
    <row r="876" spans="2:16" ht="15.75" hidden="1" x14ac:dyDescent="0.25">
      <c r="B876" s="74"/>
      <c r="C876" s="81"/>
      <c r="D876" s="81"/>
      <c r="E876" s="81"/>
      <c r="F876" s="81"/>
      <c r="H876" s="77"/>
      <c r="J876" s="86"/>
      <c r="K876" s="86"/>
      <c r="M876" s="77"/>
      <c r="O876" s="86"/>
      <c r="P876" s="92"/>
    </row>
    <row r="877" spans="2:16" ht="15.75" hidden="1" x14ac:dyDescent="0.25">
      <c r="B877" s="70">
        <f>B963</f>
        <v>0</v>
      </c>
      <c r="C877" s="14" t="s">
        <v>106</v>
      </c>
      <c r="E877" s="86" t="str">
        <f>IFERROR(VLOOKUP(B967,Calculations!$G$10:$W$448,17,FALSE),0)</f>
        <v xml:space="preserve">  </v>
      </c>
      <c r="F877" s="86"/>
      <c r="H877" s="133" t="s">
        <v>34</v>
      </c>
      <c r="I877" s="133"/>
      <c r="J877" s="133"/>
      <c r="K877" s="133"/>
      <c r="M877" s="14" t="s">
        <v>105</v>
      </c>
      <c r="O877" s="86">
        <f>E967</f>
        <v>0</v>
      </c>
      <c r="P877" s="92"/>
    </row>
    <row r="878" spans="2:16" ht="15.75" hidden="1" x14ac:dyDescent="0.25">
      <c r="B878" s="75"/>
      <c r="C878" s="82"/>
      <c r="D878" s="76" t="s">
        <v>31</v>
      </c>
      <c r="E878" s="89"/>
      <c r="F878" s="89">
        <f>E967</f>
        <v>0</v>
      </c>
      <c r="G878" s="76"/>
      <c r="H878" s="134"/>
      <c r="I878" s="134"/>
      <c r="J878" s="134"/>
      <c r="K878" s="134"/>
      <c r="L878" s="76"/>
      <c r="M878" s="82"/>
      <c r="N878" s="76" t="s">
        <v>31</v>
      </c>
      <c r="O878" s="89"/>
      <c r="P878" s="90">
        <f>O967</f>
        <v>0</v>
      </c>
    </row>
    <row r="879" spans="2:16" ht="15.75" hidden="1" x14ac:dyDescent="0.25">
      <c r="B879" s="60" t="str">
        <f>IFERROR(IF(EOMONTH(B967,1)&gt;Questionnaire!$I$9,"  ",EOMONTH(B967,1)),"  ")</f>
        <v xml:space="preserve">  </v>
      </c>
      <c r="C879" s="61" t="s">
        <v>32</v>
      </c>
      <c r="D879" s="61"/>
      <c r="E879" s="84">
        <f>IFERROR(-VLOOKUP(B969,Calculations!$G$10:$N$448,8,FALSE),0)</f>
        <v>0</v>
      </c>
      <c r="F879" s="84"/>
      <c r="G879" s="61"/>
      <c r="H879" s="61" t="s">
        <v>102</v>
      </c>
      <c r="I879" s="61"/>
      <c r="J879" s="84">
        <f>K881</f>
        <v>0</v>
      </c>
      <c r="K879" s="84"/>
      <c r="L879" s="61"/>
      <c r="M879" s="61" t="s">
        <v>102</v>
      </c>
      <c r="N879" s="68"/>
      <c r="O879" s="84">
        <f>J969</f>
        <v>0</v>
      </c>
      <c r="P879" s="91"/>
    </row>
    <row r="880" spans="2:16" ht="15.75" hidden="1" x14ac:dyDescent="0.25">
      <c r="B880" s="74"/>
      <c r="C880" s="14" t="s">
        <v>33</v>
      </c>
      <c r="E880" s="86">
        <f>IFERROR(VLOOKUP(B969,Calculations!$G$10:$M$448,7,FALSE),0)</f>
        <v>0</v>
      </c>
      <c r="F880" s="86"/>
      <c r="H880" s="14" t="s">
        <v>35</v>
      </c>
      <c r="J880" s="86">
        <f>K882</f>
        <v>0</v>
      </c>
      <c r="K880" s="86"/>
      <c r="M880" s="14" t="s">
        <v>94</v>
      </c>
      <c r="N880" s="73"/>
      <c r="O880" s="86">
        <f>J880</f>
        <v>0</v>
      </c>
      <c r="P880" s="92"/>
    </row>
    <row r="881" spans="2:16" ht="15.75" hidden="1" x14ac:dyDescent="0.25">
      <c r="B881" s="74"/>
      <c r="C881" s="73"/>
      <c r="D881" s="14" t="s">
        <v>31</v>
      </c>
      <c r="E881" s="86"/>
      <c r="F881" s="86">
        <f>IFERROR(E969+E880,0)</f>
        <v>0</v>
      </c>
      <c r="H881" s="73"/>
      <c r="I881" s="14" t="s">
        <v>32</v>
      </c>
      <c r="J881" s="86"/>
      <c r="K881" s="86">
        <f>E969</f>
        <v>0</v>
      </c>
      <c r="M881" s="72"/>
      <c r="N881" s="14" t="s">
        <v>31</v>
      </c>
      <c r="O881" s="86"/>
      <c r="P881" s="92">
        <f>F881</f>
        <v>0</v>
      </c>
    </row>
    <row r="882" spans="2:16" ht="15.75" hidden="1" x14ac:dyDescent="0.25">
      <c r="B882" s="74"/>
      <c r="C882" s="73"/>
      <c r="E882" s="86"/>
      <c r="F882" s="86"/>
      <c r="H882" s="73"/>
      <c r="I882" s="14" t="s">
        <v>33</v>
      </c>
      <c r="J882" s="86"/>
      <c r="K882" s="86">
        <f>E880</f>
        <v>0</v>
      </c>
      <c r="M882" s="72"/>
      <c r="N882" s="73"/>
      <c r="O882" s="86"/>
      <c r="P882" s="92"/>
    </row>
    <row r="883" spans="2:16" ht="15.75" hidden="1" x14ac:dyDescent="0.25">
      <c r="B883" s="74"/>
      <c r="C883" s="73"/>
      <c r="E883" s="86"/>
      <c r="F883" s="86"/>
      <c r="H883" s="73"/>
      <c r="J883" s="86"/>
      <c r="K883" s="86"/>
      <c r="M883" s="72"/>
      <c r="N883" s="73"/>
      <c r="O883" s="86"/>
      <c r="P883" s="92"/>
    </row>
    <row r="884" spans="2:16" ht="15.75" hidden="1" x14ac:dyDescent="0.25">
      <c r="B884" s="70">
        <f>B969</f>
        <v>0</v>
      </c>
      <c r="C884" s="133" t="s">
        <v>34</v>
      </c>
      <c r="D884" s="133"/>
      <c r="E884" s="133"/>
      <c r="F884" s="133"/>
      <c r="H884" s="14" t="s">
        <v>103</v>
      </c>
      <c r="J884" s="86">
        <f>IFERROR(VLOOKUP(B884,Calculations!$Z$10:$AB$448,3,FALSE),0)</f>
        <v>0</v>
      </c>
      <c r="K884" s="86"/>
      <c r="M884" s="14" t="s">
        <v>104</v>
      </c>
      <c r="O884" s="86">
        <f>J884</f>
        <v>0</v>
      </c>
      <c r="P884" s="92"/>
    </row>
    <row r="885" spans="2:16" ht="15.75" hidden="1" x14ac:dyDescent="0.25">
      <c r="B885" s="74"/>
      <c r="C885" s="133"/>
      <c r="D885" s="133"/>
      <c r="E885" s="133"/>
      <c r="F885" s="133"/>
      <c r="H885" s="77"/>
      <c r="I885" s="14" t="s">
        <v>91</v>
      </c>
      <c r="J885" s="86"/>
      <c r="K885" s="86">
        <f>J884</f>
        <v>0</v>
      </c>
      <c r="M885" s="77"/>
      <c r="N885" s="14" t="s">
        <v>91</v>
      </c>
      <c r="O885" s="86"/>
      <c r="P885" s="92">
        <f>O884</f>
        <v>0</v>
      </c>
    </row>
    <row r="886" spans="2:16" ht="15.75" hidden="1" x14ac:dyDescent="0.25">
      <c r="B886" s="74"/>
      <c r="C886" s="133"/>
      <c r="D886" s="133"/>
      <c r="E886" s="133"/>
      <c r="F886" s="133"/>
      <c r="H886" s="77"/>
      <c r="J886" s="86"/>
      <c r="K886" s="86"/>
      <c r="M886" s="77"/>
      <c r="O886" s="86"/>
      <c r="P886" s="92"/>
    </row>
    <row r="887" spans="2:16" ht="15.75" hidden="1" x14ac:dyDescent="0.25">
      <c r="B887" s="74"/>
      <c r="C887" s="81"/>
      <c r="D887" s="81"/>
      <c r="E887" s="81"/>
      <c r="F887" s="81"/>
      <c r="H887" s="77"/>
      <c r="J887" s="86"/>
      <c r="K887" s="86"/>
      <c r="M887" s="77"/>
      <c r="O887" s="86"/>
      <c r="P887" s="92"/>
    </row>
    <row r="888" spans="2:16" ht="15.75" hidden="1" x14ac:dyDescent="0.25">
      <c r="B888" s="70">
        <f>B884</f>
        <v>0</v>
      </c>
      <c r="C888" s="14" t="s">
        <v>106</v>
      </c>
      <c r="E888" s="86">
        <f>IFERROR(VLOOKUP(B888,Calculations!$G$10:$W$448,17,FALSE),0)</f>
        <v>0</v>
      </c>
      <c r="F888" s="86"/>
      <c r="H888" s="133" t="s">
        <v>34</v>
      </c>
      <c r="I888" s="133"/>
      <c r="J888" s="133"/>
      <c r="K888" s="133"/>
      <c r="M888" s="14" t="s">
        <v>105</v>
      </c>
      <c r="O888" s="86">
        <f>E888</f>
        <v>0</v>
      </c>
      <c r="P888" s="92"/>
    </row>
    <row r="889" spans="2:16" ht="15.75" hidden="1" x14ac:dyDescent="0.25">
      <c r="B889" s="75"/>
      <c r="C889" s="82"/>
      <c r="D889" s="76" t="s">
        <v>31</v>
      </c>
      <c r="E889" s="89"/>
      <c r="F889" s="89">
        <f>E888</f>
        <v>0</v>
      </c>
      <c r="G889" s="76"/>
      <c r="H889" s="134"/>
      <c r="I889" s="134"/>
      <c r="J889" s="134"/>
      <c r="K889" s="134"/>
      <c r="L889" s="76"/>
      <c r="M889" s="82"/>
      <c r="N889" s="76" t="s">
        <v>31</v>
      </c>
      <c r="O889" s="89"/>
      <c r="P889" s="90">
        <f>O888</f>
        <v>0</v>
      </c>
    </row>
    <row r="890" spans="2:16" ht="15.75" hidden="1" x14ac:dyDescent="0.25">
      <c r="B890" s="60" t="str">
        <f>IFERROR(IF(EOMONTH(B888,1)&gt;Questionnaire!$I$9,"  ",EOMONTH(B888,1)),"  ")</f>
        <v xml:space="preserve">  </v>
      </c>
      <c r="C890" s="61" t="s">
        <v>32</v>
      </c>
      <c r="D890" s="61"/>
      <c r="E890" s="84">
        <f>IFERROR(-VLOOKUP(B890,Calculations!$G$10:$N$448,8,FALSE),0)</f>
        <v>0</v>
      </c>
      <c r="F890" s="84"/>
      <c r="G890" s="61"/>
      <c r="H890" s="61" t="s">
        <v>102</v>
      </c>
      <c r="I890" s="61"/>
      <c r="J890" s="84">
        <f>K892</f>
        <v>0</v>
      </c>
      <c r="K890" s="84"/>
      <c r="L890" s="61"/>
      <c r="M890" s="61" t="s">
        <v>102</v>
      </c>
      <c r="N890" s="68"/>
      <c r="O890" s="84">
        <f>J890</f>
        <v>0</v>
      </c>
      <c r="P890" s="91"/>
    </row>
    <row r="891" spans="2:16" ht="15.75" hidden="1" x14ac:dyDescent="0.25">
      <c r="B891" s="74"/>
      <c r="C891" s="14" t="s">
        <v>33</v>
      </c>
      <c r="E891" s="86" t="str">
        <f>IFERROR(VLOOKUP(B890,Calculations!$G$10:$M$448,7,FALSE),0)</f>
        <v xml:space="preserve">  </v>
      </c>
      <c r="F891" s="86"/>
      <c r="H891" s="14" t="s">
        <v>35</v>
      </c>
      <c r="J891" s="86" t="str">
        <f>K893</f>
        <v xml:space="preserve">  </v>
      </c>
      <c r="K891" s="86"/>
      <c r="M891" s="14" t="s">
        <v>94</v>
      </c>
      <c r="N891" s="73"/>
      <c r="O891" s="86" t="str">
        <f>J891</f>
        <v xml:space="preserve">  </v>
      </c>
      <c r="P891" s="92"/>
    </row>
    <row r="892" spans="2:16" ht="15.75" hidden="1" x14ac:dyDescent="0.25">
      <c r="B892" s="74"/>
      <c r="C892" s="73"/>
      <c r="D892" s="14" t="s">
        <v>31</v>
      </c>
      <c r="E892" s="86"/>
      <c r="F892" s="86">
        <f>IFERROR(E890+E891,0)</f>
        <v>0</v>
      </c>
      <c r="H892" s="73"/>
      <c r="I892" s="14" t="s">
        <v>32</v>
      </c>
      <c r="J892" s="86"/>
      <c r="K892" s="86">
        <f>E890</f>
        <v>0</v>
      </c>
      <c r="M892" s="72"/>
      <c r="N892" s="14" t="s">
        <v>31</v>
      </c>
      <c r="O892" s="86"/>
      <c r="P892" s="92">
        <f>F892</f>
        <v>0</v>
      </c>
    </row>
    <row r="893" spans="2:16" ht="15.75" hidden="1" x14ac:dyDescent="0.25">
      <c r="B893" s="74"/>
      <c r="C893" s="73"/>
      <c r="E893" s="86"/>
      <c r="F893" s="86"/>
      <c r="H893" s="73"/>
      <c r="I893" s="14" t="s">
        <v>33</v>
      </c>
      <c r="J893" s="86"/>
      <c r="K893" s="86" t="str">
        <f>E891</f>
        <v xml:space="preserve">  </v>
      </c>
      <c r="M893" s="72"/>
      <c r="N893" s="73"/>
      <c r="O893" s="86"/>
      <c r="P893" s="92"/>
    </row>
    <row r="894" spans="2:16" ht="15.75" hidden="1" x14ac:dyDescent="0.25">
      <c r="B894" s="74"/>
      <c r="C894" s="73"/>
      <c r="E894" s="86"/>
      <c r="F894" s="86"/>
      <c r="H894" s="73"/>
      <c r="J894" s="86"/>
      <c r="K894" s="86"/>
      <c r="M894" s="72"/>
      <c r="N894" s="73"/>
      <c r="O894" s="86"/>
      <c r="P894" s="92"/>
    </row>
    <row r="895" spans="2:16" ht="15.75" hidden="1" x14ac:dyDescent="0.25">
      <c r="B895" s="70" t="str">
        <f>B890</f>
        <v xml:space="preserve">  </v>
      </c>
      <c r="C895" s="133" t="s">
        <v>34</v>
      </c>
      <c r="D895" s="133"/>
      <c r="E895" s="133"/>
      <c r="F895" s="133"/>
      <c r="H895" s="14" t="s">
        <v>103</v>
      </c>
      <c r="J895" s="86" t="str">
        <f>IFERROR(VLOOKUP(B895,Calculations!$Z$10:$AB$448,3,FALSE),0)</f>
        <v xml:space="preserve">  </v>
      </c>
      <c r="K895" s="86"/>
      <c r="M895" s="14" t="s">
        <v>104</v>
      </c>
      <c r="O895" s="86" t="str">
        <f>J895</f>
        <v xml:space="preserve">  </v>
      </c>
      <c r="P895" s="92"/>
    </row>
    <row r="896" spans="2:16" ht="15.75" hidden="1" x14ac:dyDescent="0.25">
      <c r="B896" s="74"/>
      <c r="C896" s="133"/>
      <c r="D896" s="133"/>
      <c r="E896" s="133"/>
      <c r="F896" s="133"/>
      <c r="H896" s="77"/>
      <c r="I896" s="14" t="s">
        <v>91</v>
      </c>
      <c r="J896" s="86"/>
      <c r="K896" s="86" t="str">
        <f>J895</f>
        <v xml:space="preserve">  </v>
      </c>
      <c r="M896" s="77"/>
      <c r="N896" s="14" t="s">
        <v>91</v>
      </c>
      <c r="O896" s="86"/>
      <c r="P896" s="92" t="str">
        <f>O895</f>
        <v xml:space="preserve">  </v>
      </c>
    </row>
    <row r="897" spans="2:16" ht="15.75" hidden="1" x14ac:dyDescent="0.25">
      <c r="B897" s="74"/>
      <c r="C897" s="133"/>
      <c r="D897" s="133"/>
      <c r="E897" s="133"/>
      <c r="F897" s="133"/>
      <c r="H897" s="77"/>
      <c r="J897" s="86"/>
      <c r="K897" s="86"/>
      <c r="M897" s="77"/>
      <c r="O897" s="86"/>
      <c r="P897" s="92"/>
    </row>
    <row r="898" spans="2:16" ht="15.75" hidden="1" x14ac:dyDescent="0.25">
      <c r="B898" s="74"/>
      <c r="C898" s="81"/>
      <c r="D898" s="81"/>
      <c r="E898" s="81"/>
      <c r="F898" s="81"/>
      <c r="H898" s="77"/>
      <c r="J898" s="86"/>
      <c r="K898" s="86"/>
      <c r="M898" s="77"/>
      <c r="O898" s="86"/>
      <c r="P898" s="92"/>
    </row>
    <row r="899" spans="2:16" ht="15.75" hidden="1" x14ac:dyDescent="0.25">
      <c r="B899" s="70" t="str">
        <f>B895</f>
        <v xml:space="preserve">  </v>
      </c>
      <c r="C899" s="14" t="s">
        <v>106</v>
      </c>
      <c r="E899" s="86" t="str">
        <f>IFERROR(VLOOKUP(B899,Calculations!$G$10:$W$448,17,FALSE),0)</f>
        <v xml:space="preserve">  </v>
      </c>
      <c r="F899" s="86"/>
      <c r="H899" s="133" t="s">
        <v>34</v>
      </c>
      <c r="I899" s="133"/>
      <c r="J899" s="133"/>
      <c r="K899" s="133"/>
      <c r="M899" s="14" t="s">
        <v>105</v>
      </c>
      <c r="O899" s="86" t="str">
        <f>E899</f>
        <v xml:space="preserve">  </v>
      </c>
      <c r="P899" s="92"/>
    </row>
    <row r="900" spans="2:16" ht="15.75" hidden="1" x14ac:dyDescent="0.25">
      <c r="B900" s="75"/>
      <c r="C900" s="82"/>
      <c r="D900" s="76" t="s">
        <v>31</v>
      </c>
      <c r="E900" s="89"/>
      <c r="F900" s="89" t="str">
        <f>E899</f>
        <v xml:space="preserve">  </v>
      </c>
      <c r="G900" s="76"/>
      <c r="H900" s="134"/>
      <c r="I900" s="134"/>
      <c r="J900" s="134"/>
      <c r="K900" s="134"/>
      <c r="L900" s="76"/>
      <c r="M900" s="82"/>
      <c r="N900" s="76" t="s">
        <v>31</v>
      </c>
      <c r="O900" s="89"/>
      <c r="P900" s="90" t="str">
        <f>O899</f>
        <v xml:space="preserve">  </v>
      </c>
    </row>
    <row r="901" spans="2:16" ht="15.75" hidden="1" x14ac:dyDescent="0.25">
      <c r="B901" s="60" t="str">
        <f>IFERROR(IF(EOMONTH(B899,1)&gt;Questionnaire!$I$9,"  ",EOMONTH(B899,1)),"  ")</f>
        <v xml:space="preserve">  </v>
      </c>
      <c r="C901" s="61" t="s">
        <v>32</v>
      </c>
      <c r="D901" s="61"/>
      <c r="E901" s="84">
        <f>IFERROR(-VLOOKUP(B901,Calculations!$G$10:$N$448,8,FALSE),0)</f>
        <v>0</v>
      </c>
      <c r="F901" s="84"/>
      <c r="G901" s="61"/>
      <c r="H901" s="61" t="s">
        <v>102</v>
      </c>
      <c r="I901" s="61"/>
      <c r="J901" s="84">
        <f>K903</f>
        <v>0</v>
      </c>
      <c r="K901" s="84"/>
      <c r="L901" s="61"/>
      <c r="M901" s="61" t="s">
        <v>102</v>
      </c>
      <c r="N901" s="68"/>
      <c r="O901" s="84">
        <f>J901</f>
        <v>0</v>
      </c>
      <c r="P901" s="91"/>
    </row>
    <row r="902" spans="2:16" ht="15.75" hidden="1" x14ac:dyDescent="0.25">
      <c r="B902" s="74"/>
      <c r="C902" s="14" t="s">
        <v>33</v>
      </c>
      <c r="E902" s="86" t="str">
        <f>IFERROR(VLOOKUP(B901,Calculations!$G$10:$M$448,7,FALSE),0)</f>
        <v xml:space="preserve">  </v>
      </c>
      <c r="F902" s="86"/>
      <c r="H902" s="14" t="s">
        <v>35</v>
      </c>
      <c r="J902" s="86" t="str">
        <f>K904</f>
        <v xml:space="preserve">  </v>
      </c>
      <c r="K902" s="86"/>
      <c r="M902" s="14" t="s">
        <v>94</v>
      </c>
      <c r="N902" s="73"/>
      <c r="O902" s="86" t="str">
        <f>J902</f>
        <v xml:space="preserve">  </v>
      </c>
      <c r="P902" s="92"/>
    </row>
    <row r="903" spans="2:16" ht="15.75" hidden="1" x14ac:dyDescent="0.25">
      <c r="B903" s="74"/>
      <c r="C903" s="73"/>
      <c r="D903" s="14" t="s">
        <v>31</v>
      </c>
      <c r="E903" s="86"/>
      <c r="F903" s="86">
        <f>IFERROR(E901+E902,0)</f>
        <v>0</v>
      </c>
      <c r="H903" s="73"/>
      <c r="I903" s="14" t="s">
        <v>32</v>
      </c>
      <c r="J903" s="86"/>
      <c r="K903" s="86">
        <f>E901</f>
        <v>0</v>
      </c>
      <c r="M903" s="72"/>
      <c r="N903" s="14" t="s">
        <v>31</v>
      </c>
      <c r="O903" s="86"/>
      <c r="P903" s="92">
        <f>F903</f>
        <v>0</v>
      </c>
    </row>
    <row r="904" spans="2:16" ht="15.75" hidden="1" x14ac:dyDescent="0.25">
      <c r="B904" s="74"/>
      <c r="C904" s="73"/>
      <c r="E904" s="86"/>
      <c r="F904" s="86"/>
      <c r="H904" s="73"/>
      <c r="I904" s="14" t="s">
        <v>33</v>
      </c>
      <c r="J904" s="86"/>
      <c r="K904" s="86" t="str">
        <f>E902</f>
        <v xml:space="preserve">  </v>
      </c>
      <c r="M904" s="72"/>
      <c r="N904" s="73"/>
      <c r="O904" s="86"/>
      <c r="P904" s="92"/>
    </row>
    <row r="905" spans="2:16" ht="15.75" hidden="1" x14ac:dyDescent="0.25">
      <c r="B905" s="74"/>
      <c r="C905" s="73"/>
      <c r="E905" s="86"/>
      <c r="F905" s="86"/>
      <c r="H905" s="73"/>
      <c r="J905" s="86"/>
      <c r="K905" s="86"/>
      <c r="M905" s="72"/>
      <c r="N905" s="73"/>
      <c r="O905" s="86"/>
      <c r="P905" s="92"/>
    </row>
    <row r="906" spans="2:16" ht="15.75" hidden="1" x14ac:dyDescent="0.25">
      <c r="B906" s="70" t="str">
        <f>B901</f>
        <v xml:space="preserve">  </v>
      </c>
      <c r="C906" s="133" t="s">
        <v>34</v>
      </c>
      <c r="D906" s="133"/>
      <c r="E906" s="133"/>
      <c r="F906" s="133"/>
      <c r="H906" s="14" t="s">
        <v>103</v>
      </c>
      <c r="J906" s="86" t="str">
        <f>IFERROR(VLOOKUP(B906,Calculations!$Z$10:$AB$448,3,FALSE),0)</f>
        <v xml:space="preserve">  </v>
      </c>
      <c r="K906" s="86"/>
      <c r="M906" s="14" t="s">
        <v>104</v>
      </c>
      <c r="O906" s="86" t="str">
        <f>J906</f>
        <v xml:space="preserve">  </v>
      </c>
      <c r="P906" s="92"/>
    </row>
    <row r="907" spans="2:16" ht="15.75" hidden="1" x14ac:dyDescent="0.25">
      <c r="B907" s="74"/>
      <c r="C907" s="133"/>
      <c r="D907" s="133"/>
      <c r="E907" s="133"/>
      <c r="F907" s="133"/>
      <c r="H907" s="77"/>
      <c r="I907" s="14" t="s">
        <v>91</v>
      </c>
      <c r="J907" s="86"/>
      <c r="K907" s="86" t="str">
        <f>J906</f>
        <v xml:space="preserve">  </v>
      </c>
      <c r="M907" s="77"/>
      <c r="N907" s="14" t="s">
        <v>91</v>
      </c>
      <c r="O907" s="86"/>
      <c r="P907" s="92" t="str">
        <f>O906</f>
        <v xml:space="preserve">  </v>
      </c>
    </row>
    <row r="908" spans="2:16" ht="15.75" hidden="1" x14ac:dyDescent="0.25">
      <c r="B908" s="74"/>
      <c r="C908" s="133"/>
      <c r="D908" s="133"/>
      <c r="E908" s="133"/>
      <c r="F908" s="133"/>
      <c r="H908" s="77"/>
      <c r="J908" s="86"/>
      <c r="K908" s="86"/>
      <c r="M908" s="77"/>
      <c r="O908" s="86"/>
      <c r="P908" s="92"/>
    </row>
    <row r="909" spans="2:16" ht="15.75" hidden="1" x14ac:dyDescent="0.25">
      <c r="B909" s="74"/>
      <c r="C909" s="81"/>
      <c r="D909" s="81"/>
      <c r="E909" s="81"/>
      <c r="F909" s="81"/>
      <c r="H909" s="77"/>
      <c r="J909" s="86"/>
      <c r="K909" s="86"/>
      <c r="M909" s="77"/>
      <c r="O909" s="86"/>
      <c r="P909" s="92"/>
    </row>
    <row r="910" spans="2:16" ht="15.75" hidden="1" x14ac:dyDescent="0.25">
      <c r="B910" s="70" t="str">
        <f>B906</f>
        <v xml:space="preserve">  </v>
      </c>
      <c r="C910" s="14" t="s">
        <v>106</v>
      </c>
      <c r="E910" s="86" t="str">
        <f>IFERROR(VLOOKUP(B910,Calculations!$G$10:$W$448,17,FALSE),0)</f>
        <v xml:space="preserve">  </v>
      </c>
      <c r="F910" s="86"/>
      <c r="H910" s="133" t="s">
        <v>34</v>
      </c>
      <c r="I910" s="133"/>
      <c r="J910" s="133"/>
      <c r="K910" s="133"/>
      <c r="M910" s="14" t="s">
        <v>105</v>
      </c>
      <c r="O910" s="86" t="str">
        <f>E910</f>
        <v xml:space="preserve">  </v>
      </c>
      <c r="P910" s="92"/>
    </row>
    <row r="911" spans="2:16" ht="15.75" hidden="1" x14ac:dyDescent="0.25">
      <c r="B911" s="75"/>
      <c r="C911" s="82"/>
      <c r="D911" s="76" t="s">
        <v>31</v>
      </c>
      <c r="E911" s="89"/>
      <c r="F911" s="89" t="str">
        <f>E910</f>
        <v xml:space="preserve">  </v>
      </c>
      <c r="G911" s="76"/>
      <c r="H911" s="134"/>
      <c r="I911" s="134"/>
      <c r="J911" s="134"/>
      <c r="K911" s="134"/>
      <c r="L911" s="76"/>
      <c r="M911" s="82"/>
      <c r="N911" s="76" t="s">
        <v>31</v>
      </c>
      <c r="O911" s="89"/>
      <c r="P911" s="90" t="str">
        <f>O910</f>
        <v xml:space="preserve">  </v>
      </c>
    </row>
    <row r="912" spans="2:16" ht="15.75" hidden="1" x14ac:dyDescent="0.25">
      <c r="B912" s="60" t="str">
        <f>IFERROR(IF(EOMONTH(B910,1)&gt;Questionnaire!$I$9,"  ",EOMONTH(B910,1)),"  ")</f>
        <v xml:space="preserve">  </v>
      </c>
      <c r="C912" s="61" t="s">
        <v>32</v>
      </c>
      <c r="D912" s="61"/>
      <c r="E912" s="84">
        <f>IFERROR(-VLOOKUP(B912,Calculations!$G$10:$N$448,8,FALSE),0)</f>
        <v>0</v>
      </c>
      <c r="F912" s="84"/>
      <c r="G912" s="61"/>
      <c r="H912" s="61" t="s">
        <v>102</v>
      </c>
      <c r="I912" s="61"/>
      <c r="J912" s="84">
        <f>K914</f>
        <v>0</v>
      </c>
      <c r="K912" s="84"/>
      <c r="L912" s="61"/>
      <c r="M912" s="61" t="s">
        <v>102</v>
      </c>
      <c r="N912" s="68"/>
      <c r="O912" s="84">
        <f>J912</f>
        <v>0</v>
      </c>
      <c r="P912" s="91"/>
    </row>
    <row r="913" spans="2:16" ht="15.75" hidden="1" x14ac:dyDescent="0.25">
      <c r="B913" s="74"/>
      <c r="C913" s="14" t="s">
        <v>33</v>
      </c>
      <c r="E913" s="86" t="str">
        <f>IFERROR(VLOOKUP(B912,Calculations!$G$10:$M$448,7,FALSE),0)</f>
        <v xml:space="preserve">  </v>
      </c>
      <c r="F913" s="86"/>
      <c r="H913" s="14" t="s">
        <v>35</v>
      </c>
      <c r="J913" s="86" t="str">
        <f>K915</f>
        <v xml:space="preserve">  </v>
      </c>
      <c r="K913" s="86"/>
      <c r="M913" s="14" t="s">
        <v>94</v>
      </c>
      <c r="N913" s="73"/>
      <c r="O913" s="86" t="str">
        <f>J913</f>
        <v xml:space="preserve">  </v>
      </c>
      <c r="P913" s="92"/>
    </row>
    <row r="914" spans="2:16" ht="15.75" hidden="1" x14ac:dyDescent="0.25">
      <c r="B914" s="74"/>
      <c r="C914" s="73"/>
      <c r="D914" s="14" t="s">
        <v>31</v>
      </c>
      <c r="E914" s="86"/>
      <c r="F914" s="86">
        <f>IFERROR(E912+E913,0)</f>
        <v>0</v>
      </c>
      <c r="H914" s="73"/>
      <c r="I914" s="14" t="s">
        <v>32</v>
      </c>
      <c r="J914" s="86"/>
      <c r="K914" s="86">
        <f>E912</f>
        <v>0</v>
      </c>
      <c r="M914" s="72"/>
      <c r="N914" s="14" t="s">
        <v>31</v>
      </c>
      <c r="O914" s="86"/>
      <c r="P914" s="92">
        <f>F914</f>
        <v>0</v>
      </c>
    </row>
    <row r="915" spans="2:16" ht="15.75" hidden="1" x14ac:dyDescent="0.25">
      <c r="B915" s="74"/>
      <c r="C915" s="73"/>
      <c r="E915" s="86"/>
      <c r="F915" s="86"/>
      <c r="H915" s="73"/>
      <c r="I915" s="14" t="s">
        <v>33</v>
      </c>
      <c r="J915" s="86"/>
      <c r="K915" s="86" t="str">
        <f>E913</f>
        <v xml:space="preserve">  </v>
      </c>
      <c r="M915" s="72"/>
      <c r="N915" s="73"/>
      <c r="O915" s="86"/>
      <c r="P915" s="92"/>
    </row>
    <row r="916" spans="2:16" ht="15.75" hidden="1" x14ac:dyDescent="0.25">
      <c r="B916" s="74"/>
      <c r="C916" s="73"/>
      <c r="E916" s="86"/>
      <c r="F916" s="86"/>
      <c r="H916" s="73"/>
      <c r="J916" s="86"/>
      <c r="K916" s="86"/>
      <c r="M916" s="72"/>
      <c r="N916" s="73"/>
      <c r="O916" s="86"/>
      <c r="P916" s="92"/>
    </row>
    <row r="917" spans="2:16" ht="15.75" hidden="1" x14ac:dyDescent="0.25">
      <c r="B917" s="70" t="str">
        <f>B912</f>
        <v xml:space="preserve">  </v>
      </c>
      <c r="C917" s="133" t="s">
        <v>34</v>
      </c>
      <c r="D917" s="133"/>
      <c r="E917" s="133"/>
      <c r="F917" s="133"/>
      <c r="H917" s="14" t="s">
        <v>103</v>
      </c>
      <c r="J917" s="86" t="str">
        <f>IFERROR(VLOOKUP(B917,Calculations!$Z$10:$AB$448,3,FALSE),0)</f>
        <v xml:space="preserve">  </v>
      </c>
      <c r="K917" s="86"/>
      <c r="M917" s="14" t="s">
        <v>104</v>
      </c>
      <c r="O917" s="86" t="str">
        <f>J917</f>
        <v xml:space="preserve">  </v>
      </c>
      <c r="P917" s="92"/>
    </row>
    <row r="918" spans="2:16" ht="15.75" hidden="1" x14ac:dyDescent="0.25">
      <c r="B918" s="74"/>
      <c r="C918" s="133"/>
      <c r="D918" s="133"/>
      <c r="E918" s="133"/>
      <c r="F918" s="133"/>
      <c r="H918" s="77"/>
      <c r="I918" s="14" t="s">
        <v>91</v>
      </c>
      <c r="J918" s="86"/>
      <c r="K918" s="86" t="str">
        <f>J917</f>
        <v xml:space="preserve">  </v>
      </c>
      <c r="M918" s="77"/>
      <c r="N918" s="14" t="s">
        <v>91</v>
      </c>
      <c r="O918" s="86"/>
      <c r="P918" s="92" t="str">
        <f>O917</f>
        <v xml:space="preserve">  </v>
      </c>
    </row>
    <row r="919" spans="2:16" ht="15.75" hidden="1" x14ac:dyDescent="0.25">
      <c r="B919" s="74"/>
      <c r="C919" s="133"/>
      <c r="D919" s="133"/>
      <c r="E919" s="133"/>
      <c r="F919" s="133"/>
      <c r="H919" s="77"/>
      <c r="J919" s="86"/>
      <c r="K919" s="86"/>
      <c r="M919" s="77"/>
      <c r="O919" s="86"/>
      <c r="P919" s="92"/>
    </row>
    <row r="920" spans="2:16" ht="15.75" hidden="1" x14ac:dyDescent="0.25">
      <c r="B920" s="74"/>
      <c r="C920" s="81"/>
      <c r="D920" s="81"/>
      <c r="E920" s="81"/>
      <c r="F920" s="81"/>
      <c r="H920" s="77"/>
      <c r="J920" s="86"/>
      <c r="K920" s="86"/>
      <c r="M920" s="77"/>
      <c r="O920" s="86"/>
      <c r="P920" s="92"/>
    </row>
    <row r="921" spans="2:16" ht="15.75" hidden="1" x14ac:dyDescent="0.25">
      <c r="B921" s="70" t="str">
        <f>B917</f>
        <v xml:space="preserve">  </v>
      </c>
      <c r="C921" s="14" t="s">
        <v>106</v>
      </c>
      <c r="E921" s="86" t="str">
        <f>IFERROR(VLOOKUP(B921,Calculations!$G$10:$W$448,17,FALSE),0)</f>
        <v xml:space="preserve">  </v>
      </c>
      <c r="F921" s="86"/>
      <c r="H921" s="133" t="s">
        <v>34</v>
      </c>
      <c r="I921" s="133"/>
      <c r="J921" s="133"/>
      <c r="K921" s="133"/>
      <c r="M921" s="14" t="s">
        <v>105</v>
      </c>
      <c r="O921" s="86" t="str">
        <f>E921</f>
        <v xml:space="preserve">  </v>
      </c>
      <c r="P921" s="92"/>
    </row>
    <row r="922" spans="2:16" ht="15.75" hidden="1" x14ac:dyDescent="0.25">
      <c r="B922" s="75"/>
      <c r="C922" s="82"/>
      <c r="D922" s="76" t="s">
        <v>31</v>
      </c>
      <c r="E922" s="89"/>
      <c r="F922" s="89" t="str">
        <f>E921</f>
        <v xml:space="preserve">  </v>
      </c>
      <c r="G922" s="76"/>
      <c r="H922" s="134"/>
      <c r="I922" s="134"/>
      <c r="J922" s="134"/>
      <c r="K922" s="134"/>
      <c r="L922" s="76"/>
      <c r="M922" s="82"/>
      <c r="N922" s="76" t="s">
        <v>31</v>
      </c>
      <c r="O922" s="89"/>
      <c r="P922" s="90" t="str">
        <f>O921</f>
        <v xml:space="preserve">  </v>
      </c>
    </row>
    <row r="923" spans="2:16" ht="15.75" hidden="1" x14ac:dyDescent="0.25">
      <c r="B923" s="60" t="str">
        <f>IFERROR(IF(EOMONTH(B921,1)&gt;Questionnaire!$I$9,"  ",EOMONTH(B921,1)),"  ")</f>
        <v xml:space="preserve">  </v>
      </c>
      <c r="C923" s="61" t="s">
        <v>32</v>
      </c>
      <c r="D923" s="61"/>
      <c r="E923" s="84">
        <f>IFERROR(-VLOOKUP(B923,Calculations!$G$10:$N$448,8,FALSE),0)</f>
        <v>0</v>
      </c>
      <c r="F923" s="84"/>
      <c r="G923" s="61"/>
      <c r="H923" s="61" t="s">
        <v>102</v>
      </c>
      <c r="I923" s="61"/>
      <c r="J923" s="84">
        <f>K925</f>
        <v>0</v>
      </c>
      <c r="K923" s="84"/>
      <c r="L923" s="61"/>
      <c r="M923" s="61" t="s">
        <v>102</v>
      </c>
      <c r="N923" s="68"/>
      <c r="O923" s="84">
        <f>J923</f>
        <v>0</v>
      </c>
      <c r="P923" s="91"/>
    </row>
    <row r="924" spans="2:16" ht="15.75" hidden="1" x14ac:dyDescent="0.25">
      <c r="B924" s="74"/>
      <c r="C924" s="14" t="s">
        <v>33</v>
      </c>
      <c r="E924" s="86" t="str">
        <f>IFERROR(VLOOKUP(B923,Calculations!$G$10:$M$448,7,FALSE),0)</f>
        <v xml:space="preserve">  </v>
      </c>
      <c r="F924" s="86"/>
      <c r="H924" s="14" t="s">
        <v>35</v>
      </c>
      <c r="J924" s="86" t="str">
        <f>K926</f>
        <v xml:space="preserve">  </v>
      </c>
      <c r="K924" s="86"/>
      <c r="M924" s="14" t="s">
        <v>94</v>
      </c>
      <c r="N924" s="73"/>
      <c r="O924" s="86" t="str">
        <f>J924</f>
        <v xml:space="preserve">  </v>
      </c>
      <c r="P924" s="92"/>
    </row>
    <row r="925" spans="2:16" ht="15.75" hidden="1" x14ac:dyDescent="0.25">
      <c r="B925" s="74"/>
      <c r="C925" s="73"/>
      <c r="D925" s="14" t="s">
        <v>31</v>
      </c>
      <c r="E925" s="86"/>
      <c r="F925" s="86">
        <f>IFERROR(E923+E924,0)</f>
        <v>0</v>
      </c>
      <c r="H925" s="73"/>
      <c r="I925" s="14" t="s">
        <v>32</v>
      </c>
      <c r="J925" s="86"/>
      <c r="K925" s="86">
        <f>E923</f>
        <v>0</v>
      </c>
      <c r="M925" s="72"/>
      <c r="N925" s="14" t="s">
        <v>31</v>
      </c>
      <c r="O925" s="86"/>
      <c r="P925" s="92">
        <f>F925</f>
        <v>0</v>
      </c>
    </row>
    <row r="926" spans="2:16" ht="15.75" hidden="1" x14ac:dyDescent="0.25">
      <c r="B926" s="74"/>
      <c r="C926" s="73"/>
      <c r="E926" s="86"/>
      <c r="F926" s="86"/>
      <c r="H926" s="73"/>
      <c r="I926" s="14" t="s">
        <v>33</v>
      </c>
      <c r="J926" s="86"/>
      <c r="K926" s="86" t="str">
        <f>E924</f>
        <v xml:space="preserve">  </v>
      </c>
      <c r="M926" s="72"/>
      <c r="N926" s="73"/>
      <c r="O926" s="86"/>
      <c r="P926" s="92"/>
    </row>
    <row r="927" spans="2:16" ht="15.75" hidden="1" x14ac:dyDescent="0.25">
      <c r="B927" s="74"/>
      <c r="C927" s="73"/>
      <c r="E927" s="86"/>
      <c r="F927" s="86"/>
      <c r="H927" s="73"/>
      <c r="J927" s="86"/>
      <c r="K927" s="86"/>
      <c r="M927" s="72"/>
      <c r="N927" s="73"/>
      <c r="O927" s="86"/>
      <c r="P927" s="92"/>
    </row>
    <row r="928" spans="2:16" ht="15.75" hidden="1" x14ac:dyDescent="0.25">
      <c r="B928" s="70" t="str">
        <f>B923</f>
        <v xml:space="preserve">  </v>
      </c>
      <c r="C928" s="133" t="s">
        <v>34</v>
      </c>
      <c r="D928" s="133"/>
      <c r="E928" s="133"/>
      <c r="F928" s="133"/>
      <c r="H928" s="14" t="s">
        <v>103</v>
      </c>
      <c r="J928" s="86" t="str">
        <f>IFERROR(VLOOKUP(B928,Calculations!$Z$10:$AB$448,3,FALSE),0)</f>
        <v xml:space="preserve">  </v>
      </c>
      <c r="K928" s="86"/>
      <c r="M928" s="14" t="s">
        <v>104</v>
      </c>
      <c r="O928" s="86" t="str">
        <f>J928</f>
        <v xml:space="preserve">  </v>
      </c>
      <c r="P928" s="92"/>
    </row>
    <row r="929" spans="2:16" ht="15.75" hidden="1" x14ac:dyDescent="0.25">
      <c r="B929" s="74"/>
      <c r="C929" s="133"/>
      <c r="D929" s="133"/>
      <c r="E929" s="133"/>
      <c r="F929" s="133"/>
      <c r="H929" s="77"/>
      <c r="I929" s="14" t="s">
        <v>91</v>
      </c>
      <c r="J929" s="86"/>
      <c r="K929" s="86" t="str">
        <f>J928</f>
        <v xml:space="preserve">  </v>
      </c>
      <c r="M929" s="77"/>
      <c r="N929" s="14" t="s">
        <v>91</v>
      </c>
      <c r="O929" s="86"/>
      <c r="P929" s="92" t="str">
        <f>O928</f>
        <v xml:space="preserve">  </v>
      </c>
    </row>
    <row r="930" spans="2:16" ht="15.75" hidden="1" x14ac:dyDescent="0.25">
      <c r="B930" s="74"/>
      <c r="C930" s="133"/>
      <c r="D930" s="133"/>
      <c r="E930" s="133"/>
      <c r="F930" s="133"/>
      <c r="H930" s="77"/>
      <c r="J930" s="86"/>
      <c r="K930" s="86"/>
      <c r="M930" s="77"/>
      <c r="O930" s="86"/>
      <c r="P930" s="92"/>
    </row>
    <row r="931" spans="2:16" ht="15.75" hidden="1" x14ac:dyDescent="0.25">
      <c r="B931" s="74"/>
      <c r="C931" s="81"/>
      <c r="D931" s="81"/>
      <c r="E931" s="81"/>
      <c r="F931" s="81"/>
      <c r="H931" s="77"/>
      <c r="J931" s="86"/>
      <c r="K931" s="86"/>
      <c r="M931" s="77"/>
      <c r="O931" s="86"/>
      <c r="P931" s="92"/>
    </row>
    <row r="932" spans="2:16" ht="15.75" hidden="1" x14ac:dyDescent="0.25">
      <c r="B932" s="70" t="str">
        <f>B928</f>
        <v xml:space="preserve">  </v>
      </c>
      <c r="C932" s="14" t="s">
        <v>106</v>
      </c>
      <c r="E932" s="86" t="str">
        <f>IFERROR(VLOOKUP(B932,Calculations!$G$10:$W$448,17,FALSE),0)</f>
        <v xml:space="preserve">  </v>
      </c>
      <c r="F932" s="86"/>
      <c r="H932" s="133" t="s">
        <v>34</v>
      </c>
      <c r="I932" s="133"/>
      <c r="J932" s="133"/>
      <c r="K932" s="133"/>
      <c r="M932" s="14" t="s">
        <v>105</v>
      </c>
      <c r="O932" s="86" t="str">
        <f>E932</f>
        <v xml:space="preserve">  </v>
      </c>
      <c r="P932" s="92"/>
    </row>
    <row r="933" spans="2:16" ht="15.75" hidden="1" x14ac:dyDescent="0.25">
      <c r="B933" s="75"/>
      <c r="C933" s="82"/>
      <c r="D933" s="76" t="s">
        <v>31</v>
      </c>
      <c r="E933" s="89"/>
      <c r="F933" s="89" t="str">
        <f>E932</f>
        <v xml:space="preserve">  </v>
      </c>
      <c r="G933" s="76"/>
      <c r="H933" s="134"/>
      <c r="I933" s="134"/>
      <c r="J933" s="134"/>
      <c r="K933" s="134"/>
      <c r="L933" s="76"/>
      <c r="M933" s="82"/>
      <c r="N933" s="76" t="s">
        <v>31</v>
      </c>
      <c r="O933" s="89"/>
      <c r="P933" s="90" t="str">
        <f>O932</f>
        <v xml:space="preserve">  </v>
      </c>
    </row>
    <row r="934" spans="2:16" ht="15.75" hidden="1" x14ac:dyDescent="0.25">
      <c r="B934" s="60" t="str">
        <f>IFERROR(IF(EOMONTH(B932,1)&gt;Questionnaire!$I$9,"  ",EOMONTH(B932,1)),"  ")</f>
        <v xml:space="preserve">  </v>
      </c>
      <c r="C934" s="61" t="s">
        <v>32</v>
      </c>
      <c r="D934" s="61"/>
      <c r="E934" s="84">
        <f>IFERROR(-VLOOKUP(B934,Calculations!$G$10:$N$448,8,FALSE),0)</f>
        <v>0</v>
      </c>
      <c r="F934" s="84"/>
      <c r="G934" s="61"/>
      <c r="H934" s="61" t="s">
        <v>102</v>
      </c>
      <c r="I934" s="61"/>
      <c r="J934" s="84">
        <f>K936</f>
        <v>0</v>
      </c>
      <c r="K934" s="84"/>
      <c r="L934" s="61"/>
      <c r="M934" s="61" t="s">
        <v>102</v>
      </c>
      <c r="N934" s="68"/>
      <c r="O934" s="84">
        <f>J934</f>
        <v>0</v>
      </c>
      <c r="P934" s="91"/>
    </row>
    <row r="935" spans="2:16" ht="15.75" hidden="1" x14ac:dyDescent="0.25">
      <c r="B935" s="74"/>
      <c r="C935" s="14" t="s">
        <v>33</v>
      </c>
      <c r="E935" s="86" t="str">
        <f>IFERROR(VLOOKUP(B934,Calculations!$G$10:$M$448,7,FALSE),0)</f>
        <v xml:space="preserve">  </v>
      </c>
      <c r="F935" s="86"/>
      <c r="H935" s="14" t="s">
        <v>35</v>
      </c>
      <c r="J935" s="86" t="str">
        <f>K937</f>
        <v xml:space="preserve">  </v>
      </c>
      <c r="K935" s="86"/>
      <c r="M935" s="14" t="s">
        <v>94</v>
      </c>
      <c r="N935" s="73"/>
      <c r="O935" s="86" t="str">
        <f>J935</f>
        <v xml:space="preserve">  </v>
      </c>
      <c r="P935" s="92"/>
    </row>
    <row r="936" spans="2:16" ht="15.75" hidden="1" x14ac:dyDescent="0.25">
      <c r="B936" s="74"/>
      <c r="C936" s="73"/>
      <c r="D936" s="14" t="s">
        <v>31</v>
      </c>
      <c r="E936" s="86"/>
      <c r="F936" s="86">
        <f>IFERROR(E934+E935,0)</f>
        <v>0</v>
      </c>
      <c r="H936" s="73"/>
      <c r="I936" s="14" t="s">
        <v>32</v>
      </c>
      <c r="J936" s="86"/>
      <c r="K936" s="86">
        <f>E934</f>
        <v>0</v>
      </c>
      <c r="M936" s="72"/>
      <c r="N936" s="14" t="s">
        <v>31</v>
      </c>
      <c r="O936" s="86"/>
      <c r="P936" s="92">
        <f>F936</f>
        <v>0</v>
      </c>
    </row>
    <row r="937" spans="2:16" ht="15.75" hidden="1" x14ac:dyDescent="0.25">
      <c r="B937" s="74"/>
      <c r="C937" s="73"/>
      <c r="E937" s="86"/>
      <c r="F937" s="86"/>
      <c r="H937" s="73"/>
      <c r="I937" s="14" t="s">
        <v>33</v>
      </c>
      <c r="J937" s="86"/>
      <c r="K937" s="86" t="str">
        <f>E935</f>
        <v xml:space="preserve">  </v>
      </c>
      <c r="M937" s="72"/>
      <c r="N937" s="73"/>
      <c r="O937" s="86"/>
      <c r="P937" s="92"/>
    </row>
    <row r="938" spans="2:16" ht="15.75" hidden="1" x14ac:dyDescent="0.25">
      <c r="B938" s="74"/>
      <c r="C938" s="73"/>
      <c r="E938" s="86"/>
      <c r="F938" s="86"/>
      <c r="H938" s="73"/>
      <c r="J938" s="86"/>
      <c r="K938" s="86"/>
      <c r="M938" s="72"/>
      <c r="N938" s="73"/>
      <c r="O938" s="86"/>
      <c r="P938" s="92"/>
    </row>
    <row r="939" spans="2:16" ht="15.75" hidden="1" x14ac:dyDescent="0.25">
      <c r="B939" s="70" t="str">
        <f>B934</f>
        <v xml:space="preserve">  </v>
      </c>
      <c r="C939" s="133" t="s">
        <v>34</v>
      </c>
      <c r="D939" s="133"/>
      <c r="E939" s="133"/>
      <c r="F939" s="133"/>
      <c r="H939" s="14" t="s">
        <v>103</v>
      </c>
      <c r="J939" s="86" t="str">
        <f>IFERROR(VLOOKUP(B939,Calculations!$Z$10:$AB$448,3,FALSE),0)</f>
        <v xml:space="preserve">  </v>
      </c>
      <c r="K939" s="86"/>
      <c r="M939" s="14" t="s">
        <v>104</v>
      </c>
      <c r="O939" s="86" t="str">
        <f>J939</f>
        <v xml:space="preserve">  </v>
      </c>
      <c r="P939" s="92"/>
    </row>
    <row r="940" spans="2:16" ht="15.75" hidden="1" x14ac:dyDescent="0.25">
      <c r="B940" s="74"/>
      <c r="C940" s="133"/>
      <c r="D940" s="133"/>
      <c r="E940" s="133"/>
      <c r="F940" s="133"/>
      <c r="H940" s="77"/>
      <c r="I940" s="14" t="s">
        <v>91</v>
      </c>
      <c r="J940" s="86"/>
      <c r="K940" s="86" t="str">
        <f>J939</f>
        <v xml:space="preserve">  </v>
      </c>
      <c r="M940" s="77"/>
      <c r="N940" s="14" t="s">
        <v>91</v>
      </c>
      <c r="O940" s="86"/>
      <c r="P940" s="92" t="str">
        <f>O939</f>
        <v xml:space="preserve">  </v>
      </c>
    </row>
    <row r="941" spans="2:16" ht="15.75" hidden="1" x14ac:dyDescent="0.25">
      <c r="B941" s="74"/>
      <c r="C941" s="133"/>
      <c r="D941" s="133"/>
      <c r="E941" s="133"/>
      <c r="F941" s="133"/>
      <c r="H941" s="77"/>
      <c r="J941" s="86"/>
      <c r="K941" s="86"/>
      <c r="M941" s="77"/>
      <c r="O941" s="86"/>
      <c r="P941" s="92"/>
    </row>
    <row r="942" spans="2:16" ht="15.75" hidden="1" x14ac:dyDescent="0.25">
      <c r="B942" s="74"/>
      <c r="C942" s="81"/>
      <c r="D942" s="81"/>
      <c r="E942" s="81"/>
      <c r="F942" s="81"/>
      <c r="H942" s="77"/>
      <c r="J942" s="86"/>
      <c r="K942" s="86"/>
      <c r="M942" s="77"/>
      <c r="O942" s="86"/>
      <c r="P942" s="92"/>
    </row>
    <row r="943" spans="2:16" ht="15.75" hidden="1" x14ac:dyDescent="0.25">
      <c r="B943" s="70" t="str">
        <f>B939</f>
        <v xml:space="preserve">  </v>
      </c>
      <c r="C943" s="14" t="s">
        <v>106</v>
      </c>
      <c r="E943" s="86" t="str">
        <f>IFERROR(VLOOKUP(B943,Calculations!$G$10:$W$448,17,FALSE),0)</f>
        <v xml:space="preserve">  </v>
      </c>
      <c r="F943" s="86"/>
      <c r="H943" s="133" t="s">
        <v>34</v>
      </c>
      <c r="I943" s="133"/>
      <c r="J943" s="133"/>
      <c r="K943" s="133"/>
      <c r="M943" s="14" t="s">
        <v>105</v>
      </c>
      <c r="O943" s="86" t="str">
        <f>E943</f>
        <v xml:space="preserve">  </v>
      </c>
      <c r="P943" s="92"/>
    </row>
    <row r="944" spans="2:16" ht="15.75" hidden="1" x14ac:dyDescent="0.25">
      <c r="B944" s="75"/>
      <c r="C944" s="82"/>
      <c r="D944" s="76" t="s">
        <v>31</v>
      </c>
      <c r="E944" s="89"/>
      <c r="F944" s="89" t="str">
        <f>E943</f>
        <v xml:space="preserve">  </v>
      </c>
      <c r="G944" s="76"/>
      <c r="H944" s="134"/>
      <c r="I944" s="134"/>
      <c r="J944" s="134"/>
      <c r="K944" s="134"/>
      <c r="L944" s="76"/>
      <c r="M944" s="82"/>
      <c r="N944" s="76" t="s">
        <v>31</v>
      </c>
      <c r="O944" s="89"/>
      <c r="P944" s="90" t="str">
        <f>O943</f>
        <v xml:space="preserve">  </v>
      </c>
    </row>
    <row r="945" spans="2:16" ht="15.75" hidden="1" x14ac:dyDescent="0.25">
      <c r="B945" s="60" t="str">
        <f>IFERROR(IF(EOMONTH(B943,1)&gt;Questionnaire!$I$9,"  ",EOMONTH(B943,1)),"  ")</f>
        <v xml:space="preserve">  </v>
      </c>
      <c r="C945" s="61" t="s">
        <v>32</v>
      </c>
      <c r="D945" s="61"/>
      <c r="E945" s="84">
        <f>IFERROR(-VLOOKUP(B945,Calculations!$G$10:$N$448,8,FALSE),0)</f>
        <v>0</v>
      </c>
      <c r="F945" s="84"/>
      <c r="G945" s="61"/>
      <c r="H945" s="61" t="s">
        <v>102</v>
      </c>
      <c r="I945" s="61"/>
      <c r="J945" s="84">
        <f>K947</f>
        <v>0</v>
      </c>
      <c r="K945" s="84"/>
      <c r="L945" s="61"/>
      <c r="M945" s="61" t="s">
        <v>102</v>
      </c>
      <c r="N945" s="68"/>
      <c r="O945" s="84">
        <f>J945</f>
        <v>0</v>
      </c>
      <c r="P945" s="91"/>
    </row>
    <row r="946" spans="2:16" ht="15.75" hidden="1" x14ac:dyDescent="0.25">
      <c r="B946" s="74"/>
      <c r="C946" s="14" t="s">
        <v>33</v>
      </c>
      <c r="E946" s="86" t="str">
        <f>IFERROR(VLOOKUP(B945,Calculations!$G$10:$M$448,7,FALSE),0)</f>
        <v xml:space="preserve">  </v>
      </c>
      <c r="F946" s="86"/>
      <c r="H946" s="14" t="s">
        <v>35</v>
      </c>
      <c r="J946" s="86" t="str">
        <f>K948</f>
        <v xml:space="preserve">  </v>
      </c>
      <c r="K946" s="86"/>
      <c r="M946" s="14" t="s">
        <v>94</v>
      </c>
      <c r="N946" s="73"/>
      <c r="O946" s="86" t="str">
        <f>J946</f>
        <v xml:space="preserve">  </v>
      </c>
      <c r="P946" s="92"/>
    </row>
    <row r="947" spans="2:16" ht="15.75" hidden="1" x14ac:dyDescent="0.25">
      <c r="B947" s="74"/>
      <c r="C947" s="73"/>
      <c r="D947" s="14" t="s">
        <v>31</v>
      </c>
      <c r="E947" s="86"/>
      <c r="F947" s="86">
        <f>IFERROR(E945+E946,0)</f>
        <v>0</v>
      </c>
      <c r="H947" s="73"/>
      <c r="I947" s="14" t="s">
        <v>32</v>
      </c>
      <c r="J947" s="86"/>
      <c r="K947" s="86">
        <f>E945</f>
        <v>0</v>
      </c>
      <c r="M947" s="72"/>
      <c r="N947" s="14" t="s">
        <v>31</v>
      </c>
      <c r="O947" s="86"/>
      <c r="P947" s="92">
        <f>F947</f>
        <v>0</v>
      </c>
    </row>
    <row r="948" spans="2:16" ht="15.75" hidden="1" x14ac:dyDescent="0.25">
      <c r="B948" s="74"/>
      <c r="C948" s="73"/>
      <c r="E948" s="86"/>
      <c r="F948" s="86"/>
      <c r="H948" s="73"/>
      <c r="I948" s="14" t="s">
        <v>33</v>
      </c>
      <c r="J948" s="86"/>
      <c r="K948" s="86" t="str">
        <f>E946</f>
        <v xml:space="preserve">  </v>
      </c>
      <c r="M948" s="72"/>
      <c r="N948" s="73"/>
      <c r="O948" s="86"/>
      <c r="P948" s="92"/>
    </row>
    <row r="949" spans="2:16" ht="15.75" hidden="1" x14ac:dyDescent="0.25">
      <c r="B949" s="74"/>
      <c r="C949" s="73"/>
      <c r="E949" s="86"/>
      <c r="F949" s="86"/>
      <c r="H949" s="73"/>
      <c r="J949" s="86"/>
      <c r="K949" s="86"/>
      <c r="M949" s="72"/>
      <c r="N949" s="73"/>
      <c r="O949" s="86"/>
      <c r="P949" s="92"/>
    </row>
    <row r="950" spans="2:16" ht="15.75" hidden="1" x14ac:dyDescent="0.25">
      <c r="B950" s="70" t="str">
        <f>B945</f>
        <v xml:space="preserve">  </v>
      </c>
      <c r="C950" s="133" t="s">
        <v>34</v>
      </c>
      <c r="D950" s="133"/>
      <c r="E950" s="133"/>
      <c r="F950" s="133"/>
      <c r="H950" s="14" t="s">
        <v>103</v>
      </c>
      <c r="J950" s="86" t="str">
        <f>IFERROR(VLOOKUP(B950,Calculations!$Z$10:$AB$448,3,FALSE),0)</f>
        <v xml:space="preserve">  </v>
      </c>
      <c r="K950" s="86"/>
      <c r="M950" s="14" t="s">
        <v>104</v>
      </c>
      <c r="O950" s="86" t="str">
        <f>J950</f>
        <v xml:space="preserve">  </v>
      </c>
      <c r="P950" s="92"/>
    </row>
    <row r="951" spans="2:16" ht="15.75" hidden="1" x14ac:dyDescent="0.25">
      <c r="B951" s="74"/>
      <c r="C951" s="133"/>
      <c r="D951" s="133"/>
      <c r="E951" s="133"/>
      <c r="F951" s="133"/>
      <c r="H951" s="77"/>
      <c r="I951" s="14" t="s">
        <v>91</v>
      </c>
      <c r="J951" s="86"/>
      <c r="K951" s="86" t="str">
        <f>J950</f>
        <v xml:space="preserve">  </v>
      </c>
      <c r="M951" s="77"/>
      <c r="N951" s="14" t="s">
        <v>91</v>
      </c>
      <c r="O951" s="86"/>
      <c r="P951" s="92" t="str">
        <f>O950</f>
        <v xml:space="preserve">  </v>
      </c>
    </row>
    <row r="952" spans="2:16" ht="15.75" hidden="1" x14ac:dyDescent="0.25">
      <c r="B952" s="74"/>
      <c r="C952" s="133"/>
      <c r="D952" s="133"/>
      <c r="E952" s="133"/>
      <c r="F952" s="133"/>
      <c r="H952" s="77"/>
      <c r="J952" s="86"/>
      <c r="K952" s="86"/>
      <c r="M952" s="77"/>
      <c r="O952" s="86"/>
      <c r="P952" s="92"/>
    </row>
    <row r="953" spans="2:16" ht="15.75" hidden="1" x14ac:dyDescent="0.25">
      <c r="B953" s="74"/>
      <c r="C953" s="81"/>
      <c r="D953" s="81"/>
      <c r="E953" s="81"/>
      <c r="F953" s="81"/>
      <c r="H953" s="77"/>
      <c r="J953" s="86"/>
      <c r="K953" s="86"/>
      <c r="M953" s="77"/>
      <c r="O953" s="86"/>
      <c r="P953" s="92"/>
    </row>
    <row r="954" spans="2:16" ht="15.75" hidden="1" x14ac:dyDescent="0.25">
      <c r="B954" s="70" t="str">
        <f>B950</f>
        <v xml:space="preserve">  </v>
      </c>
      <c r="C954" s="14" t="s">
        <v>106</v>
      </c>
      <c r="E954" s="86" t="str">
        <f>IFERROR(VLOOKUP(B954,Calculations!$G$10:$W$448,17,FALSE),0)</f>
        <v xml:space="preserve">  </v>
      </c>
      <c r="F954" s="86"/>
      <c r="H954" s="133" t="s">
        <v>34</v>
      </c>
      <c r="I954" s="133"/>
      <c r="J954" s="133"/>
      <c r="K954" s="133"/>
      <c r="M954" s="14" t="s">
        <v>105</v>
      </c>
      <c r="O954" s="86" t="str">
        <f>E954</f>
        <v xml:space="preserve">  </v>
      </c>
      <c r="P954" s="92"/>
    </row>
    <row r="955" spans="2:16" ht="15.75" hidden="1" x14ac:dyDescent="0.25">
      <c r="B955" s="75"/>
      <c r="C955" s="82"/>
      <c r="D955" s="76" t="s">
        <v>31</v>
      </c>
      <c r="E955" s="89"/>
      <c r="F955" s="89" t="str">
        <f>E954</f>
        <v xml:space="preserve">  </v>
      </c>
      <c r="G955" s="76"/>
      <c r="H955" s="134"/>
      <c r="I955" s="134"/>
      <c r="J955" s="134"/>
      <c r="K955" s="134"/>
      <c r="L955" s="76"/>
      <c r="M955" s="82"/>
      <c r="N955" s="76" t="s">
        <v>31</v>
      </c>
      <c r="O955" s="89"/>
      <c r="P955" s="90" t="str">
        <f>O954</f>
        <v xml:space="preserve">  </v>
      </c>
    </row>
    <row r="956" spans="2:16" ht="15.75" hidden="1" x14ac:dyDescent="0.25">
      <c r="B956" s="60" t="str">
        <f>IFERROR(IF(EOMONTH(B954,1)&gt;Questionnaire!$I$9,"  ",EOMONTH(B954,1)),"  ")</f>
        <v xml:space="preserve">  </v>
      </c>
      <c r="C956" s="61" t="s">
        <v>32</v>
      </c>
      <c r="D956" s="61"/>
      <c r="E956" s="84">
        <f>IFERROR(-VLOOKUP(B956,Calculations!$G$10:$N$448,8,FALSE),0)</f>
        <v>0</v>
      </c>
      <c r="F956" s="84"/>
      <c r="G956" s="61"/>
      <c r="H956" s="61" t="s">
        <v>102</v>
      </c>
      <c r="I956" s="61"/>
      <c r="J956" s="84">
        <f>K958</f>
        <v>0</v>
      </c>
      <c r="K956" s="84"/>
      <c r="L956" s="61"/>
      <c r="M956" s="61" t="s">
        <v>102</v>
      </c>
      <c r="N956" s="68"/>
      <c r="O956" s="84">
        <f>J956</f>
        <v>0</v>
      </c>
      <c r="P956" s="91"/>
    </row>
    <row r="957" spans="2:16" ht="15.75" hidden="1" x14ac:dyDescent="0.25">
      <c r="B957" s="74"/>
      <c r="C957" s="14" t="s">
        <v>33</v>
      </c>
      <c r="E957" s="86" t="str">
        <f>IFERROR(VLOOKUP(B956,Calculations!$G$10:$M$448,7,FALSE),0)</f>
        <v xml:space="preserve">  </v>
      </c>
      <c r="F957" s="86"/>
      <c r="H957" s="14" t="s">
        <v>35</v>
      </c>
      <c r="J957" s="86" t="str">
        <f>K959</f>
        <v xml:space="preserve">  </v>
      </c>
      <c r="K957" s="86"/>
      <c r="M957" s="14" t="s">
        <v>94</v>
      </c>
      <c r="N957" s="73"/>
      <c r="O957" s="86" t="str">
        <f>J957</f>
        <v xml:space="preserve">  </v>
      </c>
      <c r="P957" s="92"/>
    </row>
    <row r="958" spans="2:16" ht="15.75" hidden="1" x14ac:dyDescent="0.25">
      <c r="B958" s="74"/>
      <c r="C958" s="73"/>
      <c r="D958" s="14" t="s">
        <v>31</v>
      </c>
      <c r="E958" s="86"/>
      <c r="F958" s="86">
        <f>IFERROR(E956+E957,0)</f>
        <v>0</v>
      </c>
      <c r="H958" s="73"/>
      <c r="I958" s="14" t="s">
        <v>32</v>
      </c>
      <c r="J958" s="86"/>
      <c r="K958" s="86">
        <f>E956</f>
        <v>0</v>
      </c>
      <c r="M958" s="72"/>
      <c r="N958" s="14" t="s">
        <v>31</v>
      </c>
      <c r="O958" s="86"/>
      <c r="P958" s="92">
        <f>F958</f>
        <v>0</v>
      </c>
    </row>
    <row r="959" spans="2:16" ht="15.75" hidden="1" x14ac:dyDescent="0.25">
      <c r="B959" s="74"/>
      <c r="C959" s="73"/>
      <c r="E959" s="86"/>
      <c r="F959" s="86"/>
      <c r="H959" s="73"/>
      <c r="I959" s="14" t="s">
        <v>33</v>
      </c>
      <c r="J959" s="86"/>
      <c r="K959" s="86" t="str">
        <f>E957</f>
        <v xml:space="preserve">  </v>
      </c>
      <c r="M959" s="72"/>
      <c r="N959" s="73"/>
      <c r="O959" s="86"/>
      <c r="P959" s="92"/>
    </row>
    <row r="960" spans="2:16" ht="15.75" hidden="1" x14ac:dyDescent="0.25">
      <c r="B960" s="74"/>
      <c r="C960" s="73"/>
      <c r="E960" s="86"/>
      <c r="F960" s="86"/>
      <c r="H960" s="73"/>
      <c r="J960" s="86"/>
      <c r="K960" s="86"/>
      <c r="M960" s="72"/>
      <c r="N960" s="73"/>
      <c r="O960" s="86"/>
      <c r="P960" s="92"/>
    </row>
    <row r="961" spans="2:16" ht="15.75" hidden="1" x14ac:dyDescent="0.25">
      <c r="B961" s="70" t="str">
        <f>B956</f>
        <v xml:space="preserve">  </v>
      </c>
      <c r="C961" s="133" t="s">
        <v>34</v>
      </c>
      <c r="D961" s="133"/>
      <c r="E961" s="133"/>
      <c r="F961" s="133"/>
      <c r="H961" s="14" t="s">
        <v>103</v>
      </c>
      <c r="J961" s="86" t="str">
        <f>IFERROR(VLOOKUP(B961,Calculations!$Z$10:$AB$448,3,FALSE),0)</f>
        <v xml:space="preserve">  </v>
      </c>
      <c r="K961" s="86"/>
      <c r="M961" s="14" t="s">
        <v>104</v>
      </c>
      <c r="O961" s="86" t="str">
        <f>J961</f>
        <v xml:space="preserve">  </v>
      </c>
      <c r="P961" s="92"/>
    </row>
    <row r="962" spans="2:16" ht="15.75" hidden="1" x14ac:dyDescent="0.25">
      <c r="B962" s="74"/>
      <c r="C962" s="133"/>
      <c r="D962" s="133"/>
      <c r="E962" s="133"/>
      <c r="F962" s="133"/>
      <c r="H962" s="77"/>
      <c r="I962" s="14" t="s">
        <v>91</v>
      </c>
      <c r="J962" s="86"/>
      <c r="K962" s="86" t="str">
        <f>J961</f>
        <v xml:space="preserve">  </v>
      </c>
      <c r="M962" s="77"/>
      <c r="N962" s="14" t="s">
        <v>91</v>
      </c>
      <c r="O962" s="86"/>
      <c r="P962" s="92" t="str">
        <f>O961</f>
        <v xml:space="preserve">  </v>
      </c>
    </row>
    <row r="963" spans="2:16" ht="15.75" hidden="1" x14ac:dyDescent="0.25">
      <c r="B963" s="74"/>
      <c r="C963" s="133"/>
      <c r="D963" s="133"/>
      <c r="E963" s="133"/>
      <c r="F963" s="133"/>
      <c r="H963" s="77"/>
      <c r="J963" s="86"/>
      <c r="K963" s="86"/>
      <c r="M963" s="77"/>
      <c r="O963" s="86"/>
      <c r="P963" s="92"/>
    </row>
    <row r="964" spans="2:16" ht="15.75" hidden="1" x14ac:dyDescent="0.25">
      <c r="B964" s="74"/>
      <c r="C964" s="81"/>
      <c r="D964" s="81"/>
      <c r="E964" s="81"/>
      <c r="F964" s="81"/>
      <c r="H964" s="77"/>
      <c r="J964" s="86"/>
      <c r="K964" s="86"/>
      <c r="M964" s="77"/>
      <c r="O964" s="86"/>
      <c r="P964" s="92"/>
    </row>
    <row r="965" spans="2:16" ht="15.75" hidden="1" x14ac:dyDescent="0.25">
      <c r="B965" s="70" t="str">
        <f>B961</f>
        <v xml:space="preserve">  </v>
      </c>
      <c r="C965" s="14" t="s">
        <v>106</v>
      </c>
      <c r="E965" s="86" t="str">
        <f>IFERROR(VLOOKUP(B965,Calculations!$G$10:$W$448,17,FALSE),0)</f>
        <v xml:space="preserve">  </v>
      </c>
      <c r="F965" s="86"/>
      <c r="H965" s="133" t="s">
        <v>34</v>
      </c>
      <c r="I965" s="133"/>
      <c r="J965" s="133"/>
      <c r="K965" s="133"/>
      <c r="M965" s="14" t="s">
        <v>105</v>
      </c>
      <c r="O965" s="86" t="str">
        <f>E965</f>
        <v xml:space="preserve">  </v>
      </c>
      <c r="P965" s="92"/>
    </row>
    <row r="966" spans="2:16" ht="15.75" hidden="1" x14ac:dyDescent="0.25">
      <c r="B966" s="75"/>
      <c r="C966" s="82"/>
      <c r="D966" s="76" t="s">
        <v>31</v>
      </c>
      <c r="E966" s="89"/>
      <c r="F966" s="89" t="str">
        <f>E965</f>
        <v xml:space="preserve">  </v>
      </c>
      <c r="G966" s="76"/>
      <c r="H966" s="134"/>
      <c r="I966" s="134"/>
      <c r="J966" s="134"/>
      <c r="K966" s="134"/>
      <c r="L966" s="76"/>
      <c r="M966" s="82"/>
      <c r="N966" s="76" t="s">
        <v>31</v>
      </c>
      <c r="O966" s="89"/>
      <c r="P966" s="90" t="str">
        <f>O965</f>
        <v xml:space="preserve">  </v>
      </c>
    </row>
    <row r="967" spans="2:16" ht="15.75" hidden="1" x14ac:dyDescent="0.25">
      <c r="B967" s="60" t="str">
        <f>IFERROR(IF(EOMONTH(B965,1)&gt;Questionnaire!$I$9,"  ",EOMONTH(B965,1)),"  ")</f>
        <v xml:space="preserve">  </v>
      </c>
      <c r="C967" s="61" t="s">
        <v>32</v>
      </c>
      <c r="D967" s="61"/>
      <c r="E967" s="84">
        <f>IFERROR(-VLOOKUP(B967,Calculations!$G$10:$N$448,8,FALSE),0)</f>
        <v>0</v>
      </c>
      <c r="F967" s="84"/>
      <c r="G967" s="61"/>
      <c r="H967" s="61" t="s">
        <v>102</v>
      </c>
      <c r="I967" s="61"/>
      <c r="J967" s="84">
        <f>K969</f>
        <v>0</v>
      </c>
      <c r="K967" s="84"/>
      <c r="L967" s="61"/>
      <c r="M967" s="61" t="s">
        <v>102</v>
      </c>
      <c r="N967" s="68"/>
      <c r="O967" s="84">
        <f>J967</f>
        <v>0</v>
      </c>
      <c r="P967" s="91"/>
    </row>
    <row r="968" spans="2:16" ht="15.75" hidden="1" x14ac:dyDescent="0.25">
      <c r="B968" s="74"/>
      <c r="C968" s="14" t="s">
        <v>33</v>
      </c>
      <c r="E968" s="86" t="str">
        <f>IFERROR(VLOOKUP(B967,Calculations!$G$10:$M$448,7,FALSE),0)</f>
        <v xml:space="preserve">  </v>
      </c>
      <c r="F968" s="86"/>
      <c r="H968" s="14" t="s">
        <v>35</v>
      </c>
      <c r="J968" s="86" t="str">
        <f>K970</f>
        <v xml:space="preserve">  </v>
      </c>
      <c r="K968" s="86"/>
      <c r="M968" s="14" t="s">
        <v>94</v>
      </c>
      <c r="N968" s="73"/>
      <c r="O968" s="86" t="str">
        <f>J968</f>
        <v xml:space="preserve">  </v>
      </c>
      <c r="P968" s="92"/>
    </row>
    <row r="969" spans="2:16" ht="15.75" hidden="1" x14ac:dyDescent="0.25">
      <c r="B969" s="74"/>
      <c r="C969" s="73"/>
      <c r="D969" s="14" t="s">
        <v>31</v>
      </c>
      <c r="E969" s="86"/>
      <c r="F969" s="86">
        <f>IFERROR(E967+E968,0)</f>
        <v>0</v>
      </c>
      <c r="H969" s="73"/>
      <c r="I969" s="14" t="s">
        <v>32</v>
      </c>
      <c r="J969" s="86"/>
      <c r="K969" s="86">
        <f>E967</f>
        <v>0</v>
      </c>
      <c r="M969" s="72"/>
      <c r="N969" s="14" t="s">
        <v>31</v>
      </c>
      <c r="O969" s="86"/>
      <c r="P969" s="92">
        <f>F969</f>
        <v>0</v>
      </c>
    </row>
    <row r="970" spans="2:16" ht="15.75" hidden="1" x14ac:dyDescent="0.25">
      <c r="B970" s="74"/>
      <c r="C970" s="73"/>
      <c r="E970" s="86"/>
      <c r="F970" s="86"/>
      <c r="H970" s="73"/>
      <c r="I970" s="14" t="s">
        <v>33</v>
      </c>
      <c r="J970" s="86"/>
      <c r="K970" s="86" t="str">
        <f>E968</f>
        <v xml:space="preserve">  </v>
      </c>
      <c r="M970" s="72"/>
      <c r="N970" s="73"/>
      <c r="O970" s="86"/>
      <c r="P970" s="92"/>
    </row>
    <row r="971" spans="2:16" ht="15.75" hidden="1" x14ac:dyDescent="0.25">
      <c r="B971" s="74"/>
      <c r="C971" s="73"/>
      <c r="E971" s="86"/>
      <c r="F971" s="86"/>
      <c r="H971" s="73"/>
      <c r="J971" s="86"/>
      <c r="K971" s="86"/>
      <c r="M971" s="72"/>
      <c r="N971" s="73"/>
      <c r="O971" s="86"/>
      <c r="P971" s="92"/>
    </row>
    <row r="972" spans="2:16" ht="15.75" hidden="1" x14ac:dyDescent="0.25">
      <c r="B972" s="70" t="str">
        <f>B967</f>
        <v xml:space="preserve">  </v>
      </c>
      <c r="C972" s="133" t="s">
        <v>34</v>
      </c>
      <c r="D972" s="133"/>
      <c r="E972" s="133"/>
      <c r="F972" s="133"/>
      <c r="H972" s="14" t="s">
        <v>103</v>
      </c>
      <c r="J972" s="86" t="str">
        <f>IFERROR(VLOOKUP(B972,Calculations!$Z$10:$AB$448,3,FALSE),0)</f>
        <v xml:space="preserve">  </v>
      </c>
      <c r="K972" s="86"/>
      <c r="M972" s="14" t="s">
        <v>104</v>
      </c>
      <c r="O972" s="86" t="str">
        <f>J972</f>
        <v xml:space="preserve">  </v>
      </c>
      <c r="P972" s="92"/>
    </row>
    <row r="973" spans="2:16" ht="15.75" hidden="1" x14ac:dyDescent="0.25">
      <c r="B973" s="74"/>
      <c r="C973" s="133"/>
      <c r="D973" s="133"/>
      <c r="E973" s="133"/>
      <c r="F973" s="133"/>
      <c r="H973" s="77"/>
      <c r="I973" s="14" t="s">
        <v>91</v>
      </c>
      <c r="J973" s="86"/>
      <c r="K973" s="86" t="str">
        <f>J972</f>
        <v xml:space="preserve">  </v>
      </c>
      <c r="M973" s="77"/>
      <c r="N973" s="14" t="s">
        <v>91</v>
      </c>
      <c r="O973" s="86"/>
      <c r="P973" s="92" t="str">
        <f>O972</f>
        <v xml:space="preserve">  </v>
      </c>
    </row>
    <row r="974" spans="2:16" ht="15.75" hidden="1" x14ac:dyDescent="0.25">
      <c r="B974" s="74"/>
      <c r="C974" s="133"/>
      <c r="D974" s="133"/>
      <c r="E974" s="133"/>
      <c r="F974" s="133"/>
      <c r="H974" s="77"/>
      <c r="J974" s="86"/>
      <c r="K974" s="86"/>
      <c r="M974" s="77"/>
      <c r="O974" s="86"/>
      <c r="P974" s="92"/>
    </row>
    <row r="975" spans="2:16" ht="15.75" hidden="1" x14ac:dyDescent="0.25">
      <c r="B975" s="74"/>
      <c r="C975" s="81"/>
      <c r="D975" s="81"/>
      <c r="E975" s="81"/>
      <c r="F975" s="81"/>
      <c r="H975" s="77"/>
      <c r="J975" s="86"/>
      <c r="K975" s="86"/>
      <c r="M975" s="77"/>
      <c r="O975" s="86"/>
      <c r="P975" s="92"/>
    </row>
    <row r="976" spans="2:16" ht="15.75" hidden="1" x14ac:dyDescent="0.25">
      <c r="B976" s="70" t="str">
        <f>B972</f>
        <v xml:space="preserve">  </v>
      </c>
      <c r="C976" s="14" t="s">
        <v>106</v>
      </c>
      <c r="E976" s="86" t="str">
        <f>IFERROR(VLOOKUP(B976,Calculations!$G$10:$W$448,17,FALSE),0)</f>
        <v xml:space="preserve">  </v>
      </c>
      <c r="F976" s="86"/>
      <c r="H976" s="133" t="s">
        <v>34</v>
      </c>
      <c r="I976" s="133"/>
      <c r="J976" s="133"/>
      <c r="K976" s="133"/>
      <c r="M976" s="14" t="s">
        <v>105</v>
      </c>
      <c r="O976" s="86" t="str">
        <f>E976</f>
        <v xml:space="preserve">  </v>
      </c>
      <c r="P976" s="92"/>
    </row>
    <row r="977" spans="2:16" ht="15.75" hidden="1" x14ac:dyDescent="0.25">
      <c r="B977" s="75"/>
      <c r="C977" s="82"/>
      <c r="D977" s="76" t="s">
        <v>31</v>
      </c>
      <c r="E977" s="89"/>
      <c r="F977" s="89" t="str">
        <f>E976</f>
        <v xml:space="preserve">  </v>
      </c>
      <c r="G977" s="76"/>
      <c r="H977" s="134"/>
      <c r="I977" s="134"/>
      <c r="J977" s="134"/>
      <c r="K977" s="134"/>
      <c r="L977" s="76"/>
      <c r="M977" s="82"/>
      <c r="N977" s="76" t="s">
        <v>31</v>
      </c>
      <c r="O977" s="89"/>
      <c r="P977" s="90" t="str">
        <f>O976</f>
        <v xml:space="preserve">  </v>
      </c>
    </row>
    <row r="978" spans="2:16" ht="15.75" hidden="1" x14ac:dyDescent="0.25">
      <c r="B978" s="60" t="str">
        <f>IFERROR(IF(EOMONTH(B976,1)&gt;Questionnaire!$I$9,"  ",EOMONTH(B976,1)),"  ")</f>
        <v xml:space="preserve">  </v>
      </c>
      <c r="C978" s="61" t="s">
        <v>32</v>
      </c>
      <c r="D978" s="61"/>
      <c r="E978" s="84">
        <f>IFERROR(-VLOOKUP(B978,Calculations!$G$10:$N$448,8,FALSE),0)</f>
        <v>0</v>
      </c>
      <c r="F978" s="84"/>
      <c r="G978" s="61"/>
      <c r="H978" s="61" t="s">
        <v>102</v>
      </c>
      <c r="I978" s="61"/>
      <c r="J978" s="84">
        <f>K980</f>
        <v>0</v>
      </c>
      <c r="K978" s="84"/>
      <c r="L978" s="61"/>
      <c r="M978" s="61" t="s">
        <v>102</v>
      </c>
      <c r="N978" s="68"/>
      <c r="O978" s="84">
        <f>J978</f>
        <v>0</v>
      </c>
      <c r="P978" s="91"/>
    </row>
    <row r="979" spans="2:16" ht="15.75" hidden="1" x14ac:dyDescent="0.25">
      <c r="B979" s="74"/>
      <c r="C979" s="14" t="s">
        <v>33</v>
      </c>
      <c r="E979" s="86" t="str">
        <f>IFERROR(VLOOKUP(B978,Calculations!$G$10:$M$448,7,FALSE),0)</f>
        <v xml:space="preserve">  </v>
      </c>
      <c r="F979" s="86"/>
      <c r="H979" s="14" t="s">
        <v>35</v>
      </c>
      <c r="J979" s="86" t="str">
        <f>K981</f>
        <v xml:space="preserve">  </v>
      </c>
      <c r="K979" s="86"/>
      <c r="M979" s="14" t="s">
        <v>94</v>
      </c>
      <c r="N979" s="73"/>
      <c r="O979" s="86" t="str">
        <f>J979</f>
        <v xml:space="preserve">  </v>
      </c>
      <c r="P979" s="92"/>
    </row>
    <row r="980" spans="2:16" ht="15.75" hidden="1" x14ac:dyDescent="0.25">
      <c r="B980" s="74"/>
      <c r="C980" s="73"/>
      <c r="D980" s="14" t="s">
        <v>31</v>
      </c>
      <c r="E980" s="86"/>
      <c r="F980" s="86">
        <f>IFERROR(E978+E979,0)</f>
        <v>0</v>
      </c>
      <c r="H980" s="73"/>
      <c r="I980" s="14" t="s">
        <v>32</v>
      </c>
      <c r="J980" s="86"/>
      <c r="K980" s="86">
        <f>E978</f>
        <v>0</v>
      </c>
      <c r="M980" s="72"/>
      <c r="N980" s="14" t="s">
        <v>31</v>
      </c>
      <c r="O980" s="86"/>
      <c r="P980" s="92">
        <f>F980</f>
        <v>0</v>
      </c>
    </row>
    <row r="981" spans="2:16" ht="15.75" hidden="1" x14ac:dyDescent="0.25">
      <c r="B981" s="74"/>
      <c r="C981" s="73"/>
      <c r="E981" s="86"/>
      <c r="F981" s="86"/>
      <c r="H981" s="73"/>
      <c r="I981" s="14" t="s">
        <v>33</v>
      </c>
      <c r="J981" s="86"/>
      <c r="K981" s="86" t="str">
        <f>E979</f>
        <v xml:space="preserve">  </v>
      </c>
      <c r="M981" s="72"/>
      <c r="N981" s="73"/>
      <c r="O981" s="86"/>
      <c r="P981" s="92"/>
    </row>
    <row r="982" spans="2:16" ht="15.75" hidden="1" x14ac:dyDescent="0.25">
      <c r="B982" s="74"/>
      <c r="C982" s="73"/>
      <c r="E982" s="86"/>
      <c r="F982" s="86"/>
      <c r="H982" s="73"/>
      <c r="J982" s="86"/>
      <c r="K982" s="86"/>
      <c r="M982" s="72"/>
      <c r="N982" s="73"/>
      <c r="O982" s="86"/>
      <c r="P982" s="92"/>
    </row>
    <row r="983" spans="2:16" ht="15.75" hidden="1" x14ac:dyDescent="0.25">
      <c r="B983" s="70" t="str">
        <f>B978</f>
        <v xml:space="preserve">  </v>
      </c>
      <c r="C983" s="133" t="s">
        <v>34</v>
      </c>
      <c r="D983" s="133"/>
      <c r="E983" s="133"/>
      <c r="F983" s="133"/>
      <c r="H983" s="14" t="s">
        <v>103</v>
      </c>
      <c r="J983" s="86" t="str">
        <f>IFERROR(VLOOKUP(B983,Calculations!$Z$10:$AB$448,3,FALSE),0)</f>
        <v xml:space="preserve">  </v>
      </c>
      <c r="K983" s="86"/>
      <c r="M983" s="14" t="s">
        <v>104</v>
      </c>
      <c r="O983" s="86" t="str">
        <f>J983</f>
        <v xml:space="preserve">  </v>
      </c>
      <c r="P983" s="92"/>
    </row>
    <row r="984" spans="2:16" ht="15.75" hidden="1" x14ac:dyDescent="0.25">
      <c r="B984" s="74"/>
      <c r="C984" s="133"/>
      <c r="D984" s="133"/>
      <c r="E984" s="133"/>
      <c r="F984" s="133"/>
      <c r="H984" s="77"/>
      <c r="I984" s="14" t="s">
        <v>91</v>
      </c>
      <c r="J984" s="86"/>
      <c r="K984" s="86" t="str">
        <f>J983</f>
        <v xml:space="preserve">  </v>
      </c>
      <c r="M984" s="77"/>
      <c r="N984" s="14" t="s">
        <v>91</v>
      </c>
      <c r="O984" s="86"/>
      <c r="P984" s="92" t="str">
        <f>O983</f>
        <v xml:space="preserve">  </v>
      </c>
    </row>
    <row r="985" spans="2:16" ht="15.75" hidden="1" x14ac:dyDescent="0.25">
      <c r="B985" s="74"/>
      <c r="C985" s="133"/>
      <c r="D985" s="133"/>
      <c r="E985" s="133"/>
      <c r="F985" s="133"/>
      <c r="H985" s="77"/>
      <c r="J985" s="86"/>
      <c r="K985" s="86"/>
      <c r="M985" s="77"/>
      <c r="O985" s="86"/>
      <c r="P985" s="92"/>
    </row>
    <row r="986" spans="2:16" ht="15.75" hidden="1" x14ac:dyDescent="0.25">
      <c r="B986" s="74"/>
      <c r="C986" s="81"/>
      <c r="D986" s="81"/>
      <c r="E986" s="81"/>
      <c r="F986" s="81"/>
      <c r="H986" s="77"/>
      <c r="J986" s="86"/>
      <c r="K986" s="86"/>
      <c r="M986" s="77"/>
      <c r="O986" s="86"/>
      <c r="P986" s="92"/>
    </row>
    <row r="987" spans="2:16" ht="15.75" hidden="1" x14ac:dyDescent="0.25">
      <c r="B987" s="70" t="str">
        <f>B983</f>
        <v xml:space="preserve">  </v>
      </c>
      <c r="C987" s="14" t="s">
        <v>106</v>
      </c>
      <c r="E987" s="86">
        <f>IFERROR(VLOOKUP(B996,Calculations!$G$10:$W$448,17,FALSE),0)</f>
        <v>0</v>
      </c>
      <c r="F987" s="86"/>
      <c r="H987" s="133" t="s">
        <v>34</v>
      </c>
      <c r="I987" s="133"/>
      <c r="J987" s="133"/>
      <c r="K987" s="133"/>
      <c r="M987" s="14" t="s">
        <v>105</v>
      </c>
      <c r="O987" s="86">
        <f>E996</f>
        <v>0</v>
      </c>
      <c r="P987" s="92"/>
    </row>
    <row r="988" spans="2:16" ht="15.75" hidden="1" x14ac:dyDescent="0.25">
      <c r="B988" s="75"/>
      <c r="C988" s="82"/>
      <c r="D988" s="76" t="s">
        <v>31</v>
      </c>
      <c r="E988" s="89"/>
      <c r="F988" s="89">
        <f>E996</f>
        <v>0</v>
      </c>
      <c r="G988" s="76"/>
      <c r="H988" s="134"/>
      <c r="I988" s="134"/>
      <c r="J988" s="134"/>
      <c r="K988" s="134"/>
      <c r="L988" s="76"/>
      <c r="M988" s="82"/>
      <c r="N988" s="76" t="s">
        <v>31</v>
      </c>
      <c r="O988" s="89"/>
      <c r="P988" s="90">
        <f>O996</f>
        <v>0</v>
      </c>
    </row>
    <row r="989" spans="2:16" ht="15.75" hidden="1" x14ac:dyDescent="0.25">
      <c r="B989" s="60" t="str">
        <f>IFERROR(IF(EOMONTH(B996,1)&gt;Questionnaire!$I$9,"  ",EOMONTH(B996,1)),"  ")</f>
        <v xml:space="preserve">  </v>
      </c>
      <c r="C989" s="61" t="s">
        <v>32</v>
      </c>
      <c r="D989" s="61"/>
      <c r="E989" s="84">
        <f>IFERROR(-VLOOKUP(B989,Calculations!$G$10:$N$448,8,FALSE),0)</f>
        <v>0</v>
      </c>
      <c r="F989" s="84"/>
      <c r="G989" s="61"/>
      <c r="H989" s="61" t="s">
        <v>102</v>
      </c>
      <c r="I989" s="61"/>
      <c r="J989" s="84">
        <f>K991</f>
        <v>0</v>
      </c>
      <c r="K989" s="84"/>
      <c r="L989" s="61"/>
      <c r="M989" s="61" t="s">
        <v>102</v>
      </c>
      <c r="N989" s="68"/>
      <c r="O989" s="84">
        <f>J989</f>
        <v>0</v>
      </c>
      <c r="P989" s="91"/>
    </row>
    <row r="990" spans="2:16" ht="15.75" hidden="1" x14ac:dyDescent="0.25">
      <c r="B990" s="74"/>
      <c r="C990" s="14" t="s">
        <v>33</v>
      </c>
      <c r="E990" s="86" t="str">
        <f>IFERROR(VLOOKUP(B989,Calculations!$G$10:$M$448,7,FALSE),0)</f>
        <v xml:space="preserve">  </v>
      </c>
      <c r="F990" s="86"/>
      <c r="H990" s="14" t="s">
        <v>35</v>
      </c>
      <c r="J990" s="86" t="str">
        <f>K992</f>
        <v xml:space="preserve">  </v>
      </c>
      <c r="K990" s="86"/>
      <c r="M990" s="14" t="s">
        <v>94</v>
      </c>
      <c r="N990" s="73"/>
      <c r="O990" s="86" t="str">
        <f>J990</f>
        <v xml:space="preserve">  </v>
      </c>
      <c r="P990" s="92"/>
    </row>
    <row r="991" spans="2:16" ht="15.75" hidden="1" x14ac:dyDescent="0.25">
      <c r="B991" s="74"/>
      <c r="C991" s="73"/>
      <c r="D991" s="14" t="s">
        <v>31</v>
      </c>
      <c r="E991" s="86"/>
      <c r="F991" s="86">
        <f>IFERROR(E989+E990,0)</f>
        <v>0</v>
      </c>
      <c r="H991" s="73"/>
      <c r="I991" s="14" t="s">
        <v>32</v>
      </c>
      <c r="J991" s="86"/>
      <c r="K991" s="86">
        <f>E989</f>
        <v>0</v>
      </c>
      <c r="M991" s="72"/>
      <c r="N991" s="14" t="s">
        <v>31</v>
      </c>
      <c r="O991" s="86"/>
      <c r="P991" s="92">
        <f>F991</f>
        <v>0</v>
      </c>
    </row>
    <row r="992" spans="2:16" ht="15.75" hidden="1" x14ac:dyDescent="0.25">
      <c r="B992" s="74"/>
      <c r="C992" s="73"/>
      <c r="E992" s="86"/>
      <c r="F992" s="86"/>
      <c r="H992" s="73"/>
      <c r="I992" s="14" t="s">
        <v>33</v>
      </c>
      <c r="J992" s="86"/>
      <c r="K992" s="86" t="str">
        <f>E990</f>
        <v xml:space="preserve">  </v>
      </c>
      <c r="M992" s="72"/>
      <c r="N992" s="73"/>
      <c r="O992" s="86"/>
      <c r="P992" s="92"/>
    </row>
    <row r="993" spans="2:16" ht="15.75" hidden="1" x14ac:dyDescent="0.25">
      <c r="B993" s="74"/>
      <c r="C993" s="73"/>
      <c r="E993" s="86"/>
      <c r="F993" s="86"/>
      <c r="H993" s="73"/>
      <c r="J993" s="86"/>
      <c r="K993" s="86"/>
      <c r="M993" s="72"/>
      <c r="N993" s="73"/>
      <c r="O993" s="86"/>
      <c r="P993" s="92"/>
    </row>
    <row r="994" spans="2:16" ht="15.75" hidden="1" x14ac:dyDescent="0.25">
      <c r="B994" s="70" t="str">
        <f>B989</f>
        <v xml:space="preserve">  </v>
      </c>
      <c r="C994" s="133" t="s">
        <v>34</v>
      </c>
      <c r="D994" s="133"/>
      <c r="E994" s="133"/>
      <c r="F994" s="133"/>
      <c r="H994" s="14" t="s">
        <v>103</v>
      </c>
      <c r="J994" s="86" t="str">
        <f>IFERROR(VLOOKUP(B994,Calculations!$Z$10:$AB$448,3,FALSE),0)</f>
        <v xml:space="preserve">  </v>
      </c>
      <c r="K994" s="86"/>
      <c r="M994" s="14" t="s">
        <v>104</v>
      </c>
      <c r="O994" s="86" t="str">
        <f>J994</f>
        <v xml:space="preserve">  </v>
      </c>
      <c r="P994" s="92"/>
    </row>
    <row r="995" spans="2:16" ht="15.75" hidden="1" x14ac:dyDescent="0.25">
      <c r="B995" s="74"/>
      <c r="C995" s="133"/>
      <c r="D995" s="133"/>
      <c r="E995" s="133"/>
      <c r="F995" s="133"/>
      <c r="H995" s="77"/>
      <c r="I995" s="14" t="s">
        <v>91</v>
      </c>
      <c r="J995" s="86"/>
      <c r="K995" s="86" t="str">
        <f>J994</f>
        <v xml:space="preserve">  </v>
      </c>
      <c r="M995" s="77"/>
      <c r="N995" s="14" t="s">
        <v>91</v>
      </c>
      <c r="O995" s="86"/>
      <c r="P995" s="92" t="str">
        <f>O994</f>
        <v xml:space="preserve">  </v>
      </c>
    </row>
    <row r="996" spans="2:16" ht="15.75" hidden="1" x14ac:dyDescent="0.25">
      <c r="B996" s="74"/>
      <c r="C996" s="133"/>
      <c r="D996" s="133"/>
      <c r="E996" s="133"/>
      <c r="F996" s="133"/>
      <c r="H996" s="77"/>
      <c r="J996" s="86"/>
      <c r="K996" s="86"/>
      <c r="M996" s="77"/>
      <c r="O996" s="86"/>
      <c r="P996" s="92"/>
    </row>
    <row r="997" spans="2:16" ht="15.75" hidden="1" x14ac:dyDescent="0.25">
      <c r="B997" s="74"/>
      <c r="C997" s="81"/>
      <c r="D997" s="81"/>
      <c r="E997" s="81"/>
      <c r="F997" s="81"/>
      <c r="H997" s="77"/>
      <c r="J997" s="86"/>
      <c r="K997" s="86"/>
      <c r="M997" s="77"/>
      <c r="O997" s="86"/>
      <c r="P997" s="92"/>
    </row>
    <row r="998" spans="2:16" ht="15.75" hidden="1" x14ac:dyDescent="0.25">
      <c r="B998" s="70" t="str">
        <f>B994</f>
        <v xml:space="preserve">  </v>
      </c>
      <c r="C998" s="14" t="s">
        <v>106</v>
      </c>
      <c r="E998" s="86" t="str">
        <f>IFERROR(VLOOKUP(B998,Calculations!$G$10:$W$448,17,FALSE),0)</f>
        <v xml:space="preserve">  </v>
      </c>
      <c r="F998" s="86"/>
      <c r="H998" s="133" t="s">
        <v>34</v>
      </c>
      <c r="I998" s="133"/>
      <c r="J998" s="133"/>
      <c r="K998" s="133"/>
      <c r="M998" s="14" t="s">
        <v>105</v>
      </c>
      <c r="O998" s="86" t="str">
        <f>E998</f>
        <v xml:space="preserve">  </v>
      </c>
      <c r="P998" s="92"/>
    </row>
    <row r="999" spans="2:16" ht="15.75" hidden="1" x14ac:dyDescent="0.25">
      <c r="B999" s="75"/>
      <c r="C999" s="82"/>
      <c r="D999" s="76" t="s">
        <v>31</v>
      </c>
      <c r="E999" s="89"/>
      <c r="F999" s="89" t="str">
        <f>E998</f>
        <v xml:space="preserve">  </v>
      </c>
      <c r="G999" s="76"/>
      <c r="H999" s="134"/>
      <c r="I999" s="134"/>
      <c r="J999" s="134"/>
      <c r="K999" s="134"/>
      <c r="L999" s="76"/>
      <c r="M999" s="82"/>
      <c r="N999" s="76" t="s">
        <v>31</v>
      </c>
      <c r="O999" s="89"/>
      <c r="P999" s="90" t="str">
        <f>O998</f>
        <v xml:space="preserve">  </v>
      </c>
    </row>
    <row r="1000" spans="2:16" ht="15.75" hidden="1" x14ac:dyDescent="0.25">
      <c r="B1000" s="60" t="str">
        <f>IFERROR(IF(EOMONTH(B998,1)&gt;Questionnaire!$I$9,"  ",EOMONTH(B998,1)),"  ")</f>
        <v xml:space="preserve">  </v>
      </c>
      <c r="C1000" s="61" t="s">
        <v>32</v>
      </c>
      <c r="D1000" s="61"/>
      <c r="E1000" s="84">
        <f>IFERROR(-VLOOKUP(B1000,Calculations!$G$10:$N$448,8,FALSE),0)</f>
        <v>0</v>
      </c>
      <c r="F1000" s="84"/>
      <c r="G1000" s="61"/>
      <c r="H1000" s="61" t="s">
        <v>102</v>
      </c>
      <c r="I1000" s="61"/>
      <c r="J1000" s="84">
        <f>K1002</f>
        <v>0</v>
      </c>
      <c r="K1000" s="84"/>
      <c r="L1000" s="61"/>
      <c r="M1000" s="61" t="s">
        <v>102</v>
      </c>
      <c r="N1000" s="68"/>
      <c r="O1000" s="84">
        <f>J1000</f>
        <v>0</v>
      </c>
      <c r="P1000" s="91"/>
    </row>
    <row r="1001" spans="2:16" ht="15.75" hidden="1" x14ac:dyDescent="0.25">
      <c r="B1001" s="74"/>
      <c r="C1001" s="14" t="s">
        <v>33</v>
      </c>
      <c r="E1001" s="86" t="str">
        <f>IFERROR(VLOOKUP(B1000,Calculations!$G$10:$M$448,7,FALSE),0)</f>
        <v xml:space="preserve">  </v>
      </c>
      <c r="F1001" s="86"/>
      <c r="H1001" s="14" t="s">
        <v>35</v>
      </c>
      <c r="J1001" s="86" t="str">
        <f>K1003</f>
        <v xml:space="preserve">  </v>
      </c>
      <c r="K1001" s="86"/>
      <c r="M1001" s="14" t="s">
        <v>94</v>
      </c>
      <c r="N1001" s="73"/>
      <c r="O1001" s="86" t="str">
        <f>J1001</f>
        <v xml:space="preserve">  </v>
      </c>
      <c r="P1001" s="92"/>
    </row>
    <row r="1002" spans="2:16" ht="15.75" hidden="1" x14ac:dyDescent="0.25">
      <c r="B1002" s="74"/>
      <c r="C1002" s="73"/>
      <c r="D1002" s="14" t="s">
        <v>31</v>
      </c>
      <c r="E1002" s="86"/>
      <c r="F1002" s="86">
        <f>IFERROR(E1000+E1001,0)</f>
        <v>0</v>
      </c>
      <c r="H1002" s="73"/>
      <c r="I1002" s="14" t="s">
        <v>32</v>
      </c>
      <c r="J1002" s="86"/>
      <c r="K1002" s="86">
        <f>E1000</f>
        <v>0</v>
      </c>
      <c r="M1002" s="72"/>
      <c r="N1002" s="14" t="s">
        <v>31</v>
      </c>
      <c r="O1002" s="86"/>
      <c r="P1002" s="92">
        <f>F1002</f>
        <v>0</v>
      </c>
    </row>
    <row r="1003" spans="2:16" ht="15.75" hidden="1" x14ac:dyDescent="0.25">
      <c r="B1003" s="74"/>
      <c r="C1003" s="73"/>
      <c r="E1003" s="86"/>
      <c r="F1003" s="86"/>
      <c r="H1003" s="73"/>
      <c r="I1003" s="14" t="s">
        <v>33</v>
      </c>
      <c r="J1003" s="86"/>
      <c r="K1003" s="86" t="str">
        <f>E1001</f>
        <v xml:space="preserve">  </v>
      </c>
      <c r="M1003" s="72"/>
      <c r="N1003" s="73"/>
      <c r="O1003" s="86"/>
      <c r="P1003" s="92"/>
    </row>
    <row r="1004" spans="2:16" ht="15.75" hidden="1" x14ac:dyDescent="0.25">
      <c r="B1004" s="74"/>
      <c r="C1004" s="73"/>
      <c r="E1004" s="86"/>
      <c r="F1004" s="86"/>
      <c r="H1004" s="73"/>
      <c r="J1004" s="86"/>
      <c r="K1004" s="86"/>
      <c r="M1004" s="72"/>
      <c r="N1004" s="73"/>
      <c r="O1004" s="86"/>
      <c r="P1004" s="92"/>
    </row>
    <row r="1005" spans="2:16" ht="15.75" hidden="1" x14ac:dyDescent="0.25">
      <c r="B1005" s="70" t="str">
        <f>B1000</f>
        <v xml:space="preserve">  </v>
      </c>
      <c r="C1005" s="133" t="s">
        <v>34</v>
      </c>
      <c r="D1005" s="133"/>
      <c r="E1005" s="133"/>
      <c r="F1005" s="133"/>
      <c r="H1005" s="14" t="s">
        <v>103</v>
      </c>
      <c r="J1005" s="86" t="str">
        <f>IFERROR(VLOOKUP(B1005,Calculations!$Z$10:$AB$448,3,FALSE),0)</f>
        <v xml:space="preserve">  </v>
      </c>
      <c r="K1005" s="86"/>
      <c r="M1005" s="14" t="s">
        <v>104</v>
      </c>
      <c r="O1005" s="86" t="str">
        <f>J1005</f>
        <v xml:space="preserve">  </v>
      </c>
      <c r="P1005" s="92"/>
    </row>
    <row r="1006" spans="2:16" ht="15.75" hidden="1" x14ac:dyDescent="0.25">
      <c r="B1006" s="74"/>
      <c r="C1006" s="133"/>
      <c r="D1006" s="133"/>
      <c r="E1006" s="133"/>
      <c r="F1006" s="133"/>
      <c r="H1006" s="77"/>
      <c r="I1006" s="14" t="s">
        <v>91</v>
      </c>
      <c r="J1006" s="86"/>
      <c r="K1006" s="86" t="str">
        <f>J1005</f>
        <v xml:space="preserve">  </v>
      </c>
      <c r="M1006" s="77"/>
      <c r="N1006" s="14" t="s">
        <v>91</v>
      </c>
      <c r="O1006" s="86"/>
      <c r="P1006" s="92" t="str">
        <f>O1005</f>
        <v xml:space="preserve">  </v>
      </c>
    </row>
    <row r="1007" spans="2:16" ht="15.75" hidden="1" x14ac:dyDescent="0.25">
      <c r="B1007" s="74"/>
      <c r="C1007" s="133"/>
      <c r="D1007" s="133"/>
      <c r="E1007" s="133"/>
      <c r="F1007" s="133"/>
      <c r="H1007" s="77"/>
      <c r="J1007" s="86"/>
      <c r="K1007" s="86"/>
      <c r="M1007" s="77"/>
      <c r="O1007" s="86"/>
      <c r="P1007" s="92"/>
    </row>
    <row r="1008" spans="2:16" ht="15.75" hidden="1" x14ac:dyDescent="0.25">
      <c r="B1008" s="74"/>
      <c r="C1008" s="81"/>
      <c r="D1008" s="81"/>
      <c r="E1008" s="81"/>
      <c r="F1008" s="81"/>
      <c r="H1008" s="77"/>
      <c r="J1008" s="86"/>
      <c r="K1008" s="86"/>
      <c r="M1008" s="77"/>
      <c r="O1008" s="86"/>
      <c r="P1008" s="92"/>
    </row>
    <row r="1009" spans="2:16" ht="15.75" hidden="1" x14ac:dyDescent="0.25">
      <c r="B1009" s="70" t="str">
        <f>B1005</f>
        <v xml:space="preserve">  </v>
      </c>
      <c r="C1009" s="14" t="s">
        <v>106</v>
      </c>
      <c r="E1009" s="86" t="str">
        <f>IFERROR(VLOOKUP(B1009,Calculations!$G$10:$W$448,17,FALSE),0)</f>
        <v xml:space="preserve">  </v>
      </c>
      <c r="F1009" s="86"/>
      <c r="H1009" s="133" t="s">
        <v>34</v>
      </c>
      <c r="I1009" s="133"/>
      <c r="J1009" s="133"/>
      <c r="K1009" s="133"/>
      <c r="M1009" s="14" t="s">
        <v>105</v>
      </c>
      <c r="O1009" s="86" t="str">
        <f>E1009</f>
        <v xml:space="preserve">  </v>
      </c>
      <c r="P1009" s="92"/>
    </row>
    <row r="1010" spans="2:16" ht="15.75" hidden="1" x14ac:dyDescent="0.25">
      <c r="B1010" s="75"/>
      <c r="C1010" s="82"/>
      <c r="D1010" s="76" t="s">
        <v>31</v>
      </c>
      <c r="E1010" s="89"/>
      <c r="F1010" s="89" t="str">
        <f>E1009</f>
        <v xml:space="preserve">  </v>
      </c>
      <c r="G1010" s="76"/>
      <c r="H1010" s="134"/>
      <c r="I1010" s="134"/>
      <c r="J1010" s="134"/>
      <c r="K1010" s="134"/>
      <c r="L1010" s="76"/>
      <c r="M1010" s="82"/>
      <c r="N1010" s="76" t="s">
        <v>31</v>
      </c>
      <c r="O1010" s="89"/>
      <c r="P1010" s="90" t="str">
        <f>O1009</f>
        <v xml:space="preserve">  </v>
      </c>
    </row>
    <row r="1011" spans="2:16" ht="15.75" hidden="1" x14ac:dyDescent="0.25">
      <c r="B1011" s="60" t="str">
        <f>IFERROR(IF(EOMONTH(B1009,1)&gt;Questionnaire!$I$9,"  ",EOMONTH(B1009,1)),"  ")</f>
        <v xml:space="preserve">  </v>
      </c>
      <c r="C1011" s="61" t="s">
        <v>32</v>
      </c>
      <c r="D1011" s="61"/>
      <c r="E1011" s="84">
        <f>IFERROR(-VLOOKUP(B1011,Calculations!$G$10:$N$448,8,FALSE),0)</f>
        <v>0</v>
      </c>
      <c r="F1011" s="84"/>
      <c r="G1011" s="61"/>
      <c r="H1011" s="61" t="s">
        <v>102</v>
      </c>
      <c r="I1011" s="61"/>
      <c r="J1011" s="84">
        <f>K1013</f>
        <v>0</v>
      </c>
      <c r="K1011" s="84"/>
      <c r="L1011" s="61"/>
      <c r="M1011" s="61" t="s">
        <v>102</v>
      </c>
      <c r="N1011" s="68"/>
      <c r="O1011" s="84">
        <f>J1011</f>
        <v>0</v>
      </c>
      <c r="P1011" s="91"/>
    </row>
    <row r="1012" spans="2:16" ht="15.75" hidden="1" x14ac:dyDescent="0.25">
      <c r="B1012" s="74"/>
      <c r="C1012" s="14" t="s">
        <v>33</v>
      </c>
      <c r="E1012" s="86" t="str">
        <f>IFERROR(VLOOKUP(B1011,Calculations!$G$10:$M$448,7,FALSE),0)</f>
        <v xml:space="preserve">  </v>
      </c>
      <c r="F1012" s="86"/>
      <c r="H1012" s="14" t="s">
        <v>35</v>
      </c>
      <c r="J1012" s="86" t="str">
        <f>K1014</f>
        <v xml:space="preserve">  </v>
      </c>
      <c r="K1012" s="86"/>
      <c r="M1012" s="14" t="s">
        <v>94</v>
      </c>
      <c r="N1012" s="73"/>
      <c r="O1012" s="86" t="str">
        <f>J1012</f>
        <v xml:space="preserve">  </v>
      </c>
      <c r="P1012" s="92"/>
    </row>
    <row r="1013" spans="2:16" ht="15.75" hidden="1" x14ac:dyDescent="0.25">
      <c r="B1013" s="74"/>
      <c r="C1013" s="73"/>
      <c r="D1013" s="14" t="s">
        <v>31</v>
      </c>
      <c r="E1013" s="86"/>
      <c r="F1013" s="86">
        <f>IFERROR(E1011+E1012,0)</f>
        <v>0</v>
      </c>
      <c r="H1013" s="73"/>
      <c r="I1013" s="14" t="s">
        <v>32</v>
      </c>
      <c r="J1013" s="86"/>
      <c r="K1013" s="86">
        <f>E1011</f>
        <v>0</v>
      </c>
      <c r="M1013" s="72"/>
      <c r="N1013" s="14" t="s">
        <v>31</v>
      </c>
      <c r="O1013" s="86"/>
      <c r="P1013" s="92">
        <f>F1013</f>
        <v>0</v>
      </c>
    </row>
    <row r="1014" spans="2:16" ht="15.75" hidden="1" x14ac:dyDescent="0.25">
      <c r="B1014" s="74"/>
      <c r="C1014" s="73"/>
      <c r="E1014" s="86"/>
      <c r="F1014" s="86"/>
      <c r="H1014" s="73"/>
      <c r="I1014" s="14" t="s">
        <v>33</v>
      </c>
      <c r="J1014" s="86"/>
      <c r="K1014" s="86" t="str">
        <f>E1012</f>
        <v xml:space="preserve">  </v>
      </c>
      <c r="M1014" s="72"/>
      <c r="N1014" s="73"/>
      <c r="O1014" s="86"/>
      <c r="P1014" s="92"/>
    </row>
    <row r="1015" spans="2:16" ht="15.75" hidden="1" x14ac:dyDescent="0.25">
      <c r="B1015" s="74"/>
      <c r="C1015" s="73"/>
      <c r="E1015" s="86"/>
      <c r="F1015" s="86"/>
      <c r="H1015" s="73"/>
      <c r="J1015" s="86"/>
      <c r="K1015" s="86"/>
      <c r="M1015" s="72"/>
      <c r="N1015" s="73"/>
      <c r="O1015" s="86"/>
      <c r="P1015" s="92"/>
    </row>
    <row r="1016" spans="2:16" ht="15.75" hidden="1" x14ac:dyDescent="0.25">
      <c r="B1016" s="70" t="str">
        <f>B1011</f>
        <v xml:space="preserve">  </v>
      </c>
      <c r="C1016" s="133" t="s">
        <v>34</v>
      </c>
      <c r="D1016" s="133"/>
      <c r="E1016" s="133"/>
      <c r="F1016" s="133"/>
      <c r="H1016" s="14" t="s">
        <v>103</v>
      </c>
      <c r="J1016" s="86" t="str">
        <f>IFERROR(VLOOKUP(B1016,Calculations!$Z$10:$AB$448,3,FALSE),0)</f>
        <v xml:space="preserve">  </v>
      </c>
      <c r="K1016" s="86"/>
      <c r="M1016" s="14" t="s">
        <v>104</v>
      </c>
      <c r="O1016" s="86" t="str">
        <f>J1016</f>
        <v xml:space="preserve">  </v>
      </c>
      <c r="P1016" s="92"/>
    </row>
    <row r="1017" spans="2:16" ht="15.75" hidden="1" x14ac:dyDescent="0.25">
      <c r="B1017" s="74"/>
      <c r="C1017" s="133"/>
      <c r="D1017" s="133"/>
      <c r="E1017" s="133"/>
      <c r="F1017" s="133"/>
      <c r="H1017" s="77"/>
      <c r="I1017" s="14" t="s">
        <v>91</v>
      </c>
      <c r="J1017" s="86"/>
      <c r="K1017" s="86" t="str">
        <f>J1016</f>
        <v xml:space="preserve">  </v>
      </c>
      <c r="M1017" s="77"/>
      <c r="N1017" s="14" t="s">
        <v>91</v>
      </c>
      <c r="O1017" s="86"/>
      <c r="P1017" s="92" t="str">
        <f>O1016</f>
        <v xml:space="preserve">  </v>
      </c>
    </row>
    <row r="1018" spans="2:16" ht="15.75" hidden="1" x14ac:dyDescent="0.25">
      <c r="B1018" s="74"/>
      <c r="C1018" s="133"/>
      <c r="D1018" s="133"/>
      <c r="E1018" s="133"/>
      <c r="F1018" s="133"/>
      <c r="H1018" s="77"/>
      <c r="J1018" s="86"/>
      <c r="K1018" s="86"/>
      <c r="M1018" s="77"/>
      <c r="O1018" s="86"/>
      <c r="P1018" s="92"/>
    </row>
    <row r="1019" spans="2:16" ht="15.75" hidden="1" x14ac:dyDescent="0.25">
      <c r="B1019" s="74"/>
      <c r="C1019" s="81"/>
      <c r="D1019" s="81"/>
      <c r="E1019" s="81"/>
      <c r="F1019" s="81"/>
      <c r="H1019" s="77"/>
      <c r="J1019" s="86"/>
      <c r="K1019" s="86"/>
      <c r="M1019" s="77"/>
      <c r="O1019" s="86"/>
      <c r="P1019" s="92"/>
    </row>
    <row r="1020" spans="2:16" ht="15.75" hidden="1" x14ac:dyDescent="0.25">
      <c r="B1020" s="70" t="str">
        <f>B1016</f>
        <v xml:space="preserve">  </v>
      </c>
      <c r="C1020" s="14" t="s">
        <v>106</v>
      </c>
      <c r="E1020" s="86" t="str">
        <f>IFERROR(VLOOKUP(B1020,Calculations!$G$10:$W$448,17,FALSE),0)</f>
        <v xml:space="preserve">  </v>
      </c>
      <c r="F1020" s="86"/>
      <c r="H1020" s="133" t="s">
        <v>34</v>
      </c>
      <c r="I1020" s="133"/>
      <c r="J1020" s="133"/>
      <c r="K1020" s="133"/>
      <c r="M1020" s="14" t="s">
        <v>105</v>
      </c>
      <c r="O1020" s="86" t="str">
        <f>E1020</f>
        <v xml:space="preserve">  </v>
      </c>
      <c r="P1020" s="92"/>
    </row>
    <row r="1021" spans="2:16" ht="15.75" hidden="1" x14ac:dyDescent="0.25">
      <c r="B1021" s="75"/>
      <c r="C1021" s="82"/>
      <c r="D1021" s="76" t="s">
        <v>31</v>
      </c>
      <c r="E1021" s="89"/>
      <c r="F1021" s="89" t="str">
        <f>E1020</f>
        <v xml:space="preserve">  </v>
      </c>
      <c r="G1021" s="76"/>
      <c r="H1021" s="134"/>
      <c r="I1021" s="134"/>
      <c r="J1021" s="134"/>
      <c r="K1021" s="134"/>
      <c r="L1021" s="76"/>
      <c r="M1021" s="82"/>
      <c r="N1021" s="76" t="s">
        <v>31</v>
      </c>
      <c r="O1021" s="89"/>
      <c r="P1021" s="90" t="str">
        <f>O1020</f>
        <v xml:space="preserve">  </v>
      </c>
    </row>
    <row r="1022" spans="2:16" ht="15.75" hidden="1" x14ac:dyDescent="0.25">
      <c r="B1022" s="60" t="str">
        <f>IFERROR(IF(EOMONTH(B1020,1)&gt;Questionnaire!$I$9,"  ",EOMONTH(B1020,1)),"  ")</f>
        <v xml:space="preserve">  </v>
      </c>
      <c r="C1022" s="61" t="s">
        <v>32</v>
      </c>
      <c r="D1022" s="61"/>
      <c r="E1022" s="84">
        <f>IFERROR(-VLOOKUP(B1022,Calculations!$G$10:$N$448,8,FALSE),0)</f>
        <v>0</v>
      </c>
      <c r="F1022" s="84"/>
      <c r="G1022" s="61"/>
      <c r="H1022" s="61" t="s">
        <v>102</v>
      </c>
      <c r="I1022" s="61"/>
      <c r="J1022" s="84">
        <f>K1024</f>
        <v>0</v>
      </c>
      <c r="K1022" s="84"/>
      <c r="L1022" s="61"/>
      <c r="M1022" s="61" t="s">
        <v>102</v>
      </c>
      <c r="N1022" s="68"/>
      <c r="O1022" s="84">
        <f>J1022</f>
        <v>0</v>
      </c>
      <c r="P1022" s="91"/>
    </row>
    <row r="1023" spans="2:16" ht="15.75" hidden="1" x14ac:dyDescent="0.25">
      <c r="B1023" s="74"/>
      <c r="C1023" s="14" t="s">
        <v>33</v>
      </c>
      <c r="E1023" s="86" t="str">
        <f>IFERROR(VLOOKUP(B1022,Calculations!$G$10:$M$448,7,FALSE),0)</f>
        <v xml:space="preserve">  </v>
      </c>
      <c r="F1023" s="86"/>
      <c r="H1023" s="14" t="s">
        <v>35</v>
      </c>
      <c r="J1023" s="86" t="str">
        <f>K1025</f>
        <v xml:space="preserve">  </v>
      </c>
      <c r="K1023" s="86"/>
      <c r="M1023" s="14" t="s">
        <v>94</v>
      </c>
      <c r="N1023" s="73"/>
      <c r="O1023" s="86" t="str">
        <f>J1023</f>
        <v xml:space="preserve">  </v>
      </c>
      <c r="P1023" s="92"/>
    </row>
    <row r="1024" spans="2:16" ht="15.75" hidden="1" x14ac:dyDescent="0.25">
      <c r="B1024" s="74"/>
      <c r="C1024" s="73"/>
      <c r="D1024" s="14" t="s">
        <v>31</v>
      </c>
      <c r="E1024" s="86"/>
      <c r="F1024" s="86">
        <f>IFERROR(E1022+E1023,0)</f>
        <v>0</v>
      </c>
      <c r="H1024" s="73"/>
      <c r="I1024" s="14" t="s">
        <v>32</v>
      </c>
      <c r="J1024" s="86"/>
      <c r="K1024" s="86">
        <f>E1022</f>
        <v>0</v>
      </c>
      <c r="M1024" s="72"/>
      <c r="N1024" s="14" t="s">
        <v>31</v>
      </c>
      <c r="O1024" s="86"/>
      <c r="P1024" s="92">
        <f>F1024</f>
        <v>0</v>
      </c>
    </row>
    <row r="1025" spans="2:16" ht="15.75" hidden="1" x14ac:dyDescent="0.25">
      <c r="B1025" s="74"/>
      <c r="C1025" s="73"/>
      <c r="E1025" s="86"/>
      <c r="F1025" s="86"/>
      <c r="H1025" s="73"/>
      <c r="I1025" s="14" t="s">
        <v>33</v>
      </c>
      <c r="J1025" s="86"/>
      <c r="K1025" s="86" t="str">
        <f>E1023</f>
        <v xml:space="preserve">  </v>
      </c>
      <c r="M1025" s="72"/>
      <c r="N1025" s="73"/>
      <c r="O1025" s="86"/>
      <c r="P1025" s="92"/>
    </row>
    <row r="1026" spans="2:16" ht="15.75" hidden="1" x14ac:dyDescent="0.25">
      <c r="B1026" s="74"/>
      <c r="C1026" s="73"/>
      <c r="E1026" s="86"/>
      <c r="F1026" s="86"/>
      <c r="H1026" s="73"/>
      <c r="J1026" s="86"/>
      <c r="K1026" s="86"/>
      <c r="M1026" s="72"/>
      <c r="N1026" s="73"/>
      <c r="O1026" s="86"/>
      <c r="P1026" s="92"/>
    </row>
    <row r="1027" spans="2:16" ht="15.75" hidden="1" x14ac:dyDescent="0.25">
      <c r="B1027" s="70" t="str">
        <f>B1022</f>
        <v xml:space="preserve">  </v>
      </c>
      <c r="C1027" s="133" t="s">
        <v>34</v>
      </c>
      <c r="D1027" s="133"/>
      <c r="E1027" s="133"/>
      <c r="F1027" s="133"/>
      <c r="H1027" s="14" t="s">
        <v>103</v>
      </c>
      <c r="J1027" s="86" t="str">
        <f>IFERROR(VLOOKUP(B1027,Calculations!$Z$10:$AB$448,3,FALSE),0)</f>
        <v xml:space="preserve">  </v>
      </c>
      <c r="K1027" s="86"/>
      <c r="M1027" s="14" t="s">
        <v>104</v>
      </c>
      <c r="O1027" s="86" t="str">
        <f>J1027</f>
        <v xml:space="preserve">  </v>
      </c>
      <c r="P1027" s="92"/>
    </row>
    <row r="1028" spans="2:16" ht="15.75" hidden="1" x14ac:dyDescent="0.25">
      <c r="B1028" s="74"/>
      <c r="C1028" s="133"/>
      <c r="D1028" s="133"/>
      <c r="E1028" s="133"/>
      <c r="F1028" s="133"/>
      <c r="H1028" s="77"/>
      <c r="I1028" s="14" t="s">
        <v>91</v>
      </c>
      <c r="J1028" s="86"/>
      <c r="K1028" s="86" t="str">
        <f>J1027</f>
        <v xml:space="preserve">  </v>
      </c>
      <c r="M1028" s="77"/>
      <c r="N1028" s="14" t="s">
        <v>91</v>
      </c>
      <c r="O1028" s="86"/>
      <c r="P1028" s="92" t="str">
        <f>O1027</f>
        <v xml:space="preserve">  </v>
      </c>
    </row>
    <row r="1029" spans="2:16" ht="15.75" hidden="1" x14ac:dyDescent="0.25">
      <c r="B1029" s="74"/>
      <c r="C1029" s="133"/>
      <c r="D1029" s="133"/>
      <c r="E1029" s="133"/>
      <c r="F1029" s="133"/>
      <c r="H1029" s="77"/>
      <c r="J1029" s="86"/>
      <c r="K1029" s="86"/>
      <c r="M1029" s="77"/>
      <c r="O1029" s="86"/>
      <c r="P1029" s="92"/>
    </row>
    <row r="1030" spans="2:16" ht="15.75" hidden="1" x14ac:dyDescent="0.25">
      <c r="B1030" s="74"/>
      <c r="C1030" s="81"/>
      <c r="D1030" s="81"/>
      <c r="E1030" s="81"/>
      <c r="F1030" s="81"/>
      <c r="H1030" s="77"/>
      <c r="J1030" s="86"/>
      <c r="K1030" s="86"/>
      <c r="M1030" s="77"/>
      <c r="O1030" s="86"/>
      <c r="P1030" s="92"/>
    </row>
    <row r="1031" spans="2:16" ht="15.75" hidden="1" x14ac:dyDescent="0.25">
      <c r="B1031" s="70" t="str">
        <f>B1027</f>
        <v xml:space="preserve">  </v>
      </c>
      <c r="C1031" s="14" t="s">
        <v>106</v>
      </c>
      <c r="E1031" s="86" t="str">
        <f>IFERROR(VLOOKUP(B1031,Calculations!$G$10:$W$448,17,FALSE),0)</f>
        <v xml:space="preserve">  </v>
      </c>
      <c r="F1031" s="86"/>
      <c r="H1031" s="133" t="s">
        <v>34</v>
      </c>
      <c r="I1031" s="133"/>
      <c r="J1031" s="133"/>
      <c r="K1031" s="133"/>
      <c r="M1031" s="14" t="s">
        <v>105</v>
      </c>
      <c r="O1031" s="86" t="str">
        <f>E1031</f>
        <v xml:space="preserve">  </v>
      </c>
      <c r="P1031" s="92"/>
    </row>
    <row r="1032" spans="2:16" ht="15.75" hidden="1" x14ac:dyDescent="0.25">
      <c r="B1032" s="75"/>
      <c r="C1032" s="82"/>
      <c r="D1032" s="76" t="s">
        <v>31</v>
      </c>
      <c r="E1032" s="89"/>
      <c r="F1032" s="89" t="str">
        <f>E1031</f>
        <v xml:space="preserve">  </v>
      </c>
      <c r="G1032" s="76"/>
      <c r="H1032" s="134"/>
      <c r="I1032" s="134"/>
      <c r="J1032" s="134"/>
      <c r="K1032" s="134"/>
      <c r="L1032" s="76"/>
      <c r="M1032" s="82"/>
      <c r="N1032" s="76" t="s">
        <v>31</v>
      </c>
      <c r="O1032" s="89"/>
      <c r="P1032" s="90" t="str">
        <f>O1031</f>
        <v xml:space="preserve">  </v>
      </c>
    </row>
    <row r="1033" spans="2:16" ht="15.75" hidden="1" x14ac:dyDescent="0.25">
      <c r="B1033" s="60" t="str">
        <f>IFERROR(IF(EOMONTH(B1031,1)&gt;Questionnaire!$I$9,"  ",EOMONTH(B1031,1)),"  ")</f>
        <v xml:space="preserve">  </v>
      </c>
      <c r="C1033" s="61" t="s">
        <v>32</v>
      </c>
      <c r="D1033" s="61"/>
      <c r="E1033" s="84">
        <f>IFERROR(-VLOOKUP(B1033,Calculations!$G$10:$N$448,8,FALSE),0)</f>
        <v>0</v>
      </c>
      <c r="F1033" s="84"/>
      <c r="G1033" s="61"/>
      <c r="H1033" s="61" t="s">
        <v>102</v>
      </c>
      <c r="I1033" s="61"/>
      <c r="J1033" s="84">
        <f>K1035</f>
        <v>0</v>
      </c>
      <c r="K1033" s="84"/>
      <c r="L1033" s="61"/>
      <c r="M1033" s="61" t="s">
        <v>102</v>
      </c>
      <c r="N1033" s="68"/>
      <c r="O1033" s="84">
        <f>J1033</f>
        <v>0</v>
      </c>
      <c r="P1033" s="91"/>
    </row>
    <row r="1034" spans="2:16" ht="15.75" hidden="1" x14ac:dyDescent="0.25">
      <c r="B1034" s="74"/>
      <c r="C1034" s="14" t="s">
        <v>33</v>
      </c>
      <c r="E1034" s="86" t="str">
        <f>IFERROR(VLOOKUP(B1033,Calculations!$G$10:$M$448,7,FALSE),0)</f>
        <v xml:space="preserve">  </v>
      </c>
      <c r="F1034" s="86"/>
      <c r="H1034" s="14" t="s">
        <v>35</v>
      </c>
      <c r="J1034" s="86" t="str">
        <f>K1036</f>
        <v xml:space="preserve">  </v>
      </c>
      <c r="K1034" s="86"/>
      <c r="M1034" s="14" t="s">
        <v>94</v>
      </c>
      <c r="N1034" s="73"/>
      <c r="O1034" s="86" t="str">
        <f>J1034</f>
        <v xml:space="preserve">  </v>
      </c>
      <c r="P1034" s="92"/>
    </row>
    <row r="1035" spans="2:16" ht="15.75" hidden="1" x14ac:dyDescent="0.25">
      <c r="B1035" s="74"/>
      <c r="C1035" s="73"/>
      <c r="D1035" s="14" t="s">
        <v>31</v>
      </c>
      <c r="E1035" s="86"/>
      <c r="F1035" s="86">
        <f>IFERROR(E1033+E1034,0)</f>
        <v>0</v>
      </c>
      <c r="H1035" s="73"/>
      <c r="I1035" s="14" t="s">
        <v>32</v>
      </c>
      <c r="J1035" s="86"/>
      <c r="K1035" s="86">
        <f>E1033</f>
        <v>0</v>
      </c>
      <c r="M1035" s="72"/>
      <c r="N1035" s="14" t="s">
        <v>31</v>
      </c>
      <c r="O1035" s="86"/>
      <c r="P1035" s="92">
        <f>F1035</f>
        <v>0</v>
      </c>
    </row>
    <row r="1036" spans="2:16" ht="15.75" hidden="1" x14ac:dyDescent="0.25">
      <c r="B1036" s="74"/>
      <c r="C1036" s="73"/>
      <c r="E1036" s="86"/>
      <c r="F1036" s="86"/>
      <c r="H1036" s="73"/>
      <c r="I1036" s="14" t="s">
        <v>33</v>
      </c>
      <c r="J1036" s="86"/>
      <c r="K1036" s="86" t="str">
        <f>E1034</f>
        <v xml:space="preserve">  </v>
      </c>
      <c r="M1036" s="72"/>
      <c r="N1036" s="73"/>
      <c r="O1036" s="86"/>
      <c r="P1036" s="92"/>
    </row>
    <row r="1037" spans="2:16" ht="15.75" hidden="1" x14ac:dyDescent="0.25">
      <c r="B1037" s="74"/>
      <c r="C1037" s="73"/>
      <c r="E1037" s="86"/>
      <c r="F1037" s="86"/>
      <c r="H1037" s="73"/>
      <c r="J1037" s="86"/>
      <c r="K1037" s="86"/>
      <c r="M1037" s="72"/>
      <c r="N1037" s="73"/>
      <c r="O1037" s="86"/>
      <c r="P1037" s="92"/>
    </row>
    <row r="1038" spans="2:16" ht="15.75" hidden="1" x14ac:dyDescent="0.25">
      <c r="B1038" s="70" t="str">
        <f>B1033</f>
        <v xml:space="preserve">  </v>
      </c>
      <c r="C1038" s="133" t="s">
        <v>34</v>
      </c>
      <c r="D1038" s="133"/>
      <c r="E1038" s="133"/>
      <c r="F1038" s="133"/>
      <c r="H1038" s="14" t="s">
        <v>103</v>
      </c>
      <c r="J1038" s="86" t="str">
        <f>IFERROR(VLOOKUP(B1038,Calculations!$Z$10:$AB$448,3,FALSE),0)</f>
        <v xml:space="preserve">  </v>
      </c>
      <c r="K1038" s="86"/>
      <c r="M1038" s="14" t="s">
        <v>104</v>
      </c>
      <c r="O1038" s="86" t="str">
        <f>J1038</f>
        <v xml:space="preserve">  </v>
      </c>
      <c r="P1038" s="92"/>
    </row>
    <row r="1039" spans="2:16" ht="15.75" hidden="1" x14ac:dyDescent="0.25">
      <c r="B1039" s="74"/>
      <c r="C1039" s="133"/>
      <c r="D1039" s="133"/>
      <c r="E1039" s="133"/>
      <c r="F1039" s="133"/>
      <c r="H1039" s="77"/>
      <c r="I1039" s="14" t="s">
        <v>91</v>
      </c>
      <c r="J1039" s="86"/>
      <c r="K1039" s="86" t="str">
        <f>J1038</f>
        <v xml:space="preserve">  </v>
      </c>
      <c r="M1039" s="77"/>
      <c r="N1039" s="14" t="s">
        <v>91</v>
      </c>
      <c r="O1039" s="86"/>
      <c r="P1039" s="92" t="str">
        <f>O1038</f>
        <v xml:space="preserve">  </v>
      </c>
    </row>
    <row r="1040" spans="2:16" ht="15.75" hidden="1" x14ac:dyDescent="0.25">
      <c r="B1040" s="74"/>
      <c r="C1040" s="133"/>
      <c r="D1040" s="133"/>
      <c r="E1040" s="133"/>
      <c r="F1040" s="133"/>
      <c r="H1040" s="77"/>
      <c r="J1040" s="86"/>
      <c r="K1040" s="86"/>
      <c r="M1040" s="77"/>
      <c r="O1040" s="86"/>
      <c r="P1040" s="92"/>
    </row>
    <row r="1041" spans="2:16" ht="15.75" hidden="1" x14ac:dyDescent="0.25">
      <c r="B1041" s="74"/>
      <c r="C1041" s="81"/>
      <c r="D1041" s="81"/>
      <c r="E1041" s="81"/>
      <c r="F1041" s="81"/>
      <c r="H1041" s="77"/>
      <c r="J1041" s="86"/>
      <c r="K1041" s="86"/>
      <c r="M1041" s="77"/>
      <c r="O1041" s="86"/>
      <c r="P1041" s="92"/>
    </row>
    <row r="1042" spans="2:16" ht="15.75" hidden="1" x14ac:dyDescent="0.25">
      <c r="B1042" s="70" t="str">
        <f>B1038</f>
        <v xml:space="preserve">  </v>
      </c>
      <c r="C1042" s="14" t="s">
        <v>106</v>
      </c>
      <c r="E1042" s="86" t="str">
        <f>IFERROR(VLOOKUP(B1042,Calculations!$G$10:$W$448,17,FALSE),0)</f>
        <v xml:space="preserve">  </v>
      </c>
      <c r="F1042" s="86"/>
      <c r="H1042" s="133" t="s">
        <v>34</v>
      </c>
      <c r="I1042" s="133"/>
      <c r="J1042" s="133"/>
      <c r="K1042" s="133"/>
      <c r="M1042" s="14" t="s">
        <v>105</v>
      </c>
      <c r="O1042" s="86" t="str">
        <f>E1042</f>
        <v xml:space="preserve">  </v>
      </c>
      <c r="P1042" s="92"/>
    </row>
    <row r="1043" spans="2:16" ht="15.75" hidden="1" x14ac:dyDescent="0.25">
      <c r="B1043" s="75"/>
      <c r="C1043" s="82"/>
      <c r="D1043" s="76" t="s">
        <v>31</v>
      </c>
      <c r="E1043" s="89"/>
      <c r="F1043" s="89" t="str">
        <f>E1042</f>
        <v xml:space="preserve">  </v>
      </c>
      <c r="G1043" s="76"/>
      <c r="H1043" s="134"/>
      <c r="I1043" s="134"/>
      <c r="J1043" s="134"/>
      <c r="K1043" s="134"/>
      <c r="L1043" s="76"/>
      <c r="M1043" s="82"/>
      <c r="N1043" s="76" t="s">
        <v>31</v>
      </c>
      <c r="O1043" s="89"/>
      <c r="P1043" s="90" t="str">
        <f>O1042</f>
        <v xml:space="preserve">  </v>
      </c>
    </row>
    <row r="1044" spans="2:16" ht="15.75" hidden="1" x14ac:dyDescent="0.25">
      <c r="B1044" s="60" t="str">
        <f>IFERROR(IF(EOMONTH(B1042,1)&gt;Questionnaire!$I$9,"  ",EOMONTH(B1042,1)),"  ")</f>
        <v xml:space="preserve">  </v>
      </c>
      <c r="C1044" s="61" t="s">
        <v>32</v>
      </c>
      <c r="D1044" s="61"/>
      <c r="E1044" s="84">
        <f>IFERROR(-VLOOKUP(B1044,Calculations!$G$10:$N$448,8,FALSE),0)</f>
        <v>0</v>
      </c>
      <c r="F1044" s="84"/>
      <c r="G1044" s="61"/>
      <c r="H1044" s="61" t="s">
        <v>102</v>
      </c>
      <c r="I1044" s="61"/>
      <c r="J1044" s="84">
        <f>K1046</f>
        <v>0</v>
      </c>
      <c r="K1044" s="84"/>
      <c r="L1044" s="61"/>
      <c r="M1044" s="61" t="s">
        <v>102</v>
      </c>
      <c r="N1044" s="68"/>
      <c r="O1044" s="84">
        <f>J1044</f>
        <v>0</v>
      </c>
      <c r="P1044" s="91"/>
    </row>
    <row r="1045" spans="2:16" ht="15.75" hidden="1" x14ac:dyDescent="0.25">
      <c r="B1045" s="74"/>
      <c r="C1045" s="14" t="s">
        <v>33</v>
      </c>
      <c r="E1045" s="86" t="str">
        <f>IFERROR(VLOOKUP(B1044,Calculations!$G$10:$M$448,7,FALSE),0)</f>
        <v xml:space="preserve">  </v>
      </c>
      <c r="F1045" s="86"/>
      <c r="H1045" s="14" t="s">
        <v>35</v>
      </c>
      <c r="J1045" s="86" t="str">
        <f>K1047</f>
        <v xml:space="preserve">  </v>
      </c>
      <c r="K1045" s="86"/>
      <c r="M1045" s="14" t="s">
        <v>94</v>
      </c>
      <c r="N1045" s="73"/>
      <c r="O1045" s="86" t="str">
        <f>J1045</f>
        <v xml:space="preserve">  </v>
      </c>
      <c r="P1045" s="92"/>
    </row>
    <row r="1046" spans="2:16" ht="15.75" hidden="1" x14ac:dyDescent="0.25">
      <c r="B1046" s="74"/>
      <c r="C1046" s="73"/>
      <c r="D1046" s="14" t="s">
        <v>31</v>
      </c>
      <c r="E1046" s="86"/>
      <c r="F1046" s="86">
        <f>IFERROR(E1044+E1045,0)</f>
        <v>0</v>
      </c>
      <c r="H1046" s="73"/>
      <c r="I1046" s="14" t="s">
        <v>32</v>
      </c>
      <c r="J1046" s="86"/>
      <c r="K1046" s="86">
        <f>E1044</f>
        <v>0</v>
      </c>
      <c r="M1046" s="72"/>
      <c r="N1046" s="14" t="s">
        <v>31</v>
      </c>
      <c r="O1046" s="86"/>
      <c r="P1046" s="92">
        <f>F1046</f>
        <v>0</v>
      </c>
    </row>
    <row r="1047" spans="2:16" ht="15.75" hidden="1" x14ac:dyDescent="0.25">
      <c r="B1047" s="74"/>
      <c r="C1047" s="73"/>
      <c r="E1047" s="86"/>
      <c r="F1047" s="86"/>
      <c r="H1047" s="73"/>
      <c r="I1047" s="14" t="s">
        <v>33</v>
      </c>
      <c r="J1047" s="86"/>
      <c r="K1047" s="86" t="str">
        <f>E1045</f>
        <v xml:space="preserve">  </v>
      </c>
      <c r="M1047" s="72"/>
      <c r="N1047" s="73"/>
      <c r="O1047" s="86"/>
      <c r="P1047" s="92"/>
    </row>
    <row r="1048" spans="2:16" ht="15.75" hidden="1" x14ac:dyDescent="0.25">
      <c r="B1048" s="74"/>
      <c r="C1048" s="73"/>
      <c r="E1048" s="86"/>
      <c r="F1048" s="86"/>
      <c r="H1048" s="73"/>
      <c r="J1048" s="86"/>
      <c r="K1048" s="86"/>
      <c r="M1048" s="72"/>
      <c r="N1048" s="73"/>
      <c r="O1048" s="86"/>
      <c r="P1048" s="92"/>
    </row>
    <row r="1049" spans="2:16" ht="15.75" hidden="1" x14ac:dyDescent="0.25">
      <c r="B1049" s="70" t="str">
        <f>B1044</f>
        <v xml:space="preserve">  </v>
      </c>
      <c r="C1049" s="133" t="s">
        <v>34</v>
      </c>
      <c r="D1049" s="133"/>
      <c r="E1049" s="133"/>
      <c r="F1049" s="133"/>
      <c r="H1049" s="14" t="s">
        <v>103</v>
      </c>
      <c r="J1049" s="86" t="str">
        <f>IFERROR(VLOOKUP(B1049,Calculations!$Z$10:$AB$448,3,FALSE),0)</f>
        <v xml:space="preserve">  </v>
      </c>
      <c r="K1049" s="86"/>
      <c r="M1049" s="14" t="s">
        <v>104</v>
      </c>
      <c r="O1049" s="86" t="str">
        <f>J1049</f>
        <v xml:space="preserve">  </v>
      </c>
      <c r="P1049" s="92"/>
    </row>
    <row r="1050" spans="2:16" ht="15.75" hidden="1" x14ac:dyDescent="0.25">
      <c r="B1050" s="74"/>
      <c r="C1050" s="133"/>
      <c r="D1050" s="133"/>
      <c r="E1050" s="133"/>
      <c r="F1050" s="133"/>
      <c r="H1050" s="77"/>
      <c r="I1050" s="14" t="s">
        <v>91</v>
      </c>
      <c r="J1050" s="86"/>
      <c r="K1050" s="86" t="str">
        <f>J1049</f>
        <v xml:space="preserve">  </v>
      </c>
      <c r="M1050" s="77"/>
      <c r="N1050" s="14" t="s">
        <v>91</v>
      </c>
      <c r="O1050" s="86"/>
      <c r="P1050" s="92" t="str">
        <f>O1049</f>
        <v xml:space="preserve">  </v>
      </c>
    </row>
    <row r="1051" spans="2:16" ht="15.75" hidden="1" x14ac:dyDescent="0.25">
      <c r="B1051" s="74"/>
      <c r="C1051" s="133"/>
      <c r="D1051" s="133"/>
      <c r="E1051" s="133"/>
      <c r="F1051" s="133"/>
      <c r="H1051" s="77"/>
      <c r="J1051" s="86"/>
      <c r="K1051" s="86"/>
      <c r="M1051" s="77"/>
      <c r="O1051" s="86"/>
      <c r="P1051" s="92"/>
    </row>
    <row r="1052" spans="2:16" ht="15.75" hidden="1" x14ac:dyDescent="0.25">
      <c r="B1052" s="74"/>
      <c r="C1052" s="81"/>
      <c r="D1052" s="81"/>
      <c r="E1052" s="81"/>
      <c r="F1052" s="81"/>
      <c r="H1052" s="77"/>
      <c r="J1052" s="86"/>
      <c r="K1052" s="86"/>
      <c r="M1052" s="77"/>
      <c r="O1052" s="86"/>
      <c r="P1052" s="92"/>
    </row>
    <row r="1053" spans="2:16" ht="15.75" hidden="1" x14ac:dyDescent="0.25">
      <c r="B1053" s="70" t="str">
        <f>B1049</f>
        <v xml:space="preserve">  </v>
      </c>
      <c r="C1053" s="14" t="s">
        <v>106</v>
      </c>
      <c r="E1053" s="86" t="str">
        <f>IFERROR(VLOOKUP(B1053,Calculations!$G$10:$W$448,17,FALSE),0)</f>
        <v xml:space="preserve">  </v>
      </c>
      <c r="F1053" s="86"/>
      <c r="H1053" s="133" t="s">
        <v>34</v>
      </c>
      <c r="I1053" s="133"/>
      <c r="J1053" s="133"/>
      <c r="K1053" s="133"/>
      <c r="M1053" s="14" t="s">
        <v>105</v>
      </c>
      <c r="O1053" s="86" t="str">
        <f>E1053</f>
        <v xml:space="preserve">  </v>
      </c>
      <c r="P1053" s="92"/>
    </row>
    <row r="1054" spans="2:16" ht="15.75" hidden="1" x14ac:dyDescent="0.25">
      <c r="B1054" s="75"/>
      <c r="C1054" s="82"/>
      <c r="D1054" s="76" t="s">
        <v>31</v>
      </c>
      <c r="E1054" s="89"/>
      <c r="F1054" s="89" t="str">
        <f>E1053</f>
        <v xml:space="preserve">  </v>
      </c>
      <c r="G1054" s="76"/>
      <c r="H1054" s="134"/>
      <c r="I1054" s="134"/>
      <c r="J1054" s="134"/>
      <c r="K1054" s="134"/>
      <c r="L1054" s="76"/>
      <c r="M1054" s="82"/>
      <c r="N1054" s="76" t="s">
        <v>31</v>
      </c>
      <c r="O1054" s="89"/>
      <c r="P1054" s="90" t="str">
        <f>O1053</f>
        <v xml:space="preserve">  </v>
      </c>
    </row>
    <row r="1055" spans="2:16" ht="15.75" hidden="1" x14ac:dyDescent="0.25">
      <c r="B1055" s="60" t="str">
        <f>IFERROR(IF(EOMONTH(B1053,1)&gt;Questionnaire!$I$9,"  ",EOMONTH(B1053,1)),"  ")</f>
        <v xml:space="preserve">  </v>
      </c>
      <c r="C1055" s="61" t="s">
        <v>32</v>
      </c>
      <c r="D1055" s="61"/>
      <c r="E1055" s="84">
        <f>IFERROR(-VLOOKUP(B1055,Calculations!$G$10:$N$448,8,FALSE),0)</f>
        <v>0</v>
      </c>
      <c r="F1055" s="84"/>
      <c r="G1055" s="61"/>
      <c r="H1055" s="61" t="s">
        <v>102</v>
      </c>
      <c r="I1055" s="61"/>
      <c r="J1055" s="84">
        <f>K1057</f>
        <v>0</v>
      </c>
      <c r="K1055" s="84"/>
      <c r="L1055" s="61"/>
      <c r="M1055" s="61" t="s">
        <v>102</v>
      </c>
      <c r="N1055" s="68"/>
      <c r="O1055" s="84">
        <f>J1055</f>
        <v>0</v>
      </c>
      <c r="P1055" s="91"/>
    </row>
    <row r="1056" spans="2:16" ht="15.75" hidden="1" x14ac:dyDescent="0.25">
      <c r="B1056" s="74"/>
      <c r="C1056" s="14" t="s">
        <v>33</v>
      </c>
      <c r="E1056" s="86" t="str">
        <f>IFERROR(VLOOKUP(B1055,Calculations!$G$10:$M$448,7,FALSE),0)</f>
        <v xml:space="preserve">  </v>
      </c>
      <c r="F1056" s="86"/>
      <c r="H1056" s="14" t="s">
        <v>35</v>
      </c>
      <c r="J1056" s="86" t="str">
        <f>K1058</f>
        <v xml:space="preserve">  </v>
      </c>
      <c r="K1056" s="86"/>
      <c r="M1056" s="14" t="s">
        <v>94</v>
      </c>
      <c r="N1056" s="73"/>
      <c r="O1056" s="86" t="str">
        <f>J1056</f>
        <v xml:space="preserve">  </v>
      </c>
      <c r="P1056" s="92"/>
    </row>
    <row r="1057" spans="2:16" ht="15.75" hidden="1" x14ac:dyDescent="0.25">
      <c r="B1057" s="74"/>
      <c r="C1057" s="73"/>
      <c r="D1057" s="14" t="s">
        <v>31</v>
      </c>
      <c r="E1057" s="86"/>
      <c r="F1057" s="86">
        <f>IFERROR(E1055+E1056,0)</f>
        <v>0</v>
      </c>
      <c r="H1057" s="73"/>
      <c r="I1057" s="14" t="s">
        <v>32</v>
      </c>
      <c r="J1057" s="86"/>
      <c r="K1057" s="86">
        <f>E1055</f>
        <v>0</v>
      </c>
      <c r="M1057" s="72"/>
      <c r="N1057" s="14" t="s">
        <v>31</v>
      </c>
      <c r="O1057" s="86"/>
      <c r="P1057" s="92">
        <f>F1057</f>
        <v>0</v>
      </c>
    </row>
    <row r="1058" spans="2:16" ht="15.75" hidden="1" x14ac:dyDescent="0.25">
      <c r="B1058" s="74"/>
      <c r="C1058" s="73"/>
      <c r="E1058" s="86"/>
      <c r="F1058" s="86"/>
      <c r="H1058" s="73"/>
      <c r="I1058" s="14" t="s">
        <v>33</v>
      </c>
      <c r="J1058" s="86"/>
      <c r="K1058" s="86" t="str">
        <f>E1056</f>
        <v xml:space="preserve">  </v>
      </c>
      <c r="M1058" s="72"/>
      <c r="N1058" s="73"/>
      <c r="O1058" s="86"/>
      <c r="P1058" s="92"/>
    </row>
    <row r="1059" spans="2:16" ht="15.75" hidden="1" x14ac:dyDescent="0.25">
      <c r="B1059" s="74"/>
      <c r="C1059" s="73"/>
      <c r="E1059" s="86"/>
      <c r="F1059" s="86"/>
      <c r="H1059" s="73"/>
      <c r="J1059" s="86"/>
      <c r="K1059" s="86"/>
      <c r="M1059" s="72"/>
      <c r="N1059" s="73"/>
      <c r="O1059" s="86"/>
      <c r="P1059" s="92"/>
    </row>
    <row r="1060" spans="2:16" ht="15.75" hidden="1" x14ac:dyDescent="0.25">
      <c r="B1060" s="70" t="str">
        <f>B1055</f>
        <v xml:space="preserve">  </v>
      </c>
      <c r="C1060" s="133" t="s">
        <v>34</v>
      </c>
      <c r="D1060" s="133"/>
      <c r="E1060" s="133"/>
      <c r="F1060" s="133"/>
      <c r="H1060" s="14" t="s">
        <v>103</v>
      </c>
      <c r="J1060" s="86" t="str">
        <f>IFERROR(VLOOKUP(B1060,Calculations!$Z$10:$AB$448,3,FALSE),0)</f>
        <v xml:space="preserve">  </v>
      </c>
      <c r="K1060" s="86"/>
      <c r="M1060" s="14" t="s">
        <v>104</v>
      </c>
      <c r="O1060" s="86" t="str">
        <f>J1060</f>
        <v xml:space="preserve">  </v>
      </c>
      <c r="P1060" s="92"/>
    </row>
    <row r="1061" spans="2:16" ht="15.75" hidden="1" x14ac:dyDescent="0.25">
      <c r="B1061" s="74"/>
      <c r="C1061" s="133"/>
      <c r="D1061" s="133"/>
      <c r="E1061" s="133"/>
      <c r="F1061" s="133"/>
      <c r="H1061" s="77"/>
      <c r="I1061" s="14" t="s">
        <v>91</v>
      </c>
      <c r="J1061" s="86"/>
      <c r="K1061" s="86" t="str">
        <f>J1060</f>
        <v xml:space="preserve">  </v>
      </c>
      <c r="M1061" s="77"/>
      <c r="N1061" s="14" t="s">
        <v>91</v>
      </c>
      <c r="O1061" s="86"/>
      <c r="P1061" s="92" t="str">
        <f>O1060</f>
        <v xml:space="preserve">  </v>
      </c>
    </row>
    <row r="1062" spans="2:16" ht="15.75" hidden="1" x14ac:dyDescent="0.25">
      <c r="B1062" s="74"/>
      <c r="C1062" s="133"/>
      <c r="D1062" s="133"/>
      <c r="E1062" s="133"/>
      <c r="F1062" s="133"/>
      <c r="H1062" s="77"/>
      <c r="J1062" s="86"/>
      <c r="K1062" s="86"/>
      <c r="M1062" s="77"/>
      <c r="O1062" s="86"/>
      <c r="P1062" s="92"/>
    </row>
    <row r="1063" spans="2:16" ht="15.75" hidden="1" x14ac:dyDescent="0.25">
      <c r="B1063" s="74"/>
      <c r="C1063" s="81"/>
      <c r="D1063" s="81"/>
      <c r="E1063" s="81"/>
      <c r="F1063" s="81"/>
      <c r="H1063" s="77"/>
      <c r="J1063" s="86"/>
      <c r="K1063" s="86"/>
      <c r="M1063" s="77"/>
      <c r="O1063" s="86"/>
      <c r="P1063" s="92"/>
    </row>
    <row r="1064" spans="2:16" ht="15.75" hidden="1" x14ac:dyDescent="0.25">
      <c r="B1064" s="70" t="str">
        <f>B1060</f>
        <v xml:space="preserve">  </v>
      </c>
      <c r="C1064" s="14" t="s">
        <v>106</v>
      </c>
      <c r="E1064" s="86" t="str">
        <f>IFERROR(VLOOKUP(B1064,Calculations!$G$10:$W$448,17,FALSE),0)</f>
        <v xml:space="preserve">  </v>
      </c>
      <c r="F1064" s="86"/>
      <c r="H1064" s="133" t="s">
        <v>34</v>
      </c>
      <c r="I1064" s="133"/>
      <c r="J1064" s="133"/>
      <c r="K1064" s="133"/>
      <c r="M1064" s="14" t="s">
        <v>105</v>
      </c>
      <c r="O1064" s="86" t="str">
        <f>E1064</f>
        <v xml:space="preserve">  </v>
      </c>
      <c r="P1064" s="92"/>
    </row>
    <row r="1065" spans="2:16" ht="15.75" hidden="1" x14ac:dyDescent="0.25">
      <c r="B1065" s="75"/>
      <c r="C1065" s="82"/>
      <c r="D1065" s="76" t="s">
        <v>31</v>
      </c>
      <c r="E1065" s="89"/>
      <c r="F1065" s="89" t="str">
        <f>E1064</f>
        <v xml:space="preserve">  </v>
      </c>
      <c r="G1065" s="76"/>
      <c r="H1065" s="134"/>
      <c r="I1065" s="134"/>
      <c r="J1065" s="134"/>
      <c r="K1065" s="134"/>
      <c r="L1065" s="76"/>
      <c r="M1065" s="82"/>
      <c r="N1065" s="76" t="s">
        <v>31</v>
      </c>
      <c r="O1065" s="89"/>
      <c r="P1065" s="90" t="str">
        <f>O1064</f>
        <v xml:space="preserve">  </v>
      </c>
    </row>
    <row r="1066" spans="2:16" ht="15.75" hidden="1" x14ac:dyDescent="0.25">
      <c r="B1066" s="60" t="str">
        <f>IFERROR(IF(EOMONTH(B1064,1)&gt;Questionnaire!$I$9,"  ",EOMONTH(B1064,1)),"  ")</f>
        <v xml:space="preserve">  </v>
      </c>
      <c r="C1066" s="61" t="s">
        <v>32</v>
      </c>
      <c r="D1066" s="61"/>
      <c r="E1066" s="84">
        <f>IFERROR(-VLOOKUP(B1066,Calculations!$G$10:$N$448,8,FALSE),0)</f>
        <v>0</v>
      </c>
      <c r="F1066" s="84"/>
      <c r="G1066" s="61"/>
      <c r="H1066" s="61" t="s">
        <v>102</v>
      </c>
      <c r="I1066" s="61"/>
      <c r="J1066" s="84">
        <f>K1068</f>
        <v>0</v>
      </c>
      <c r="K1066" s="84"/>
      <c r="L1066" s="61"/>
      <c r="M1066" s="61" t="s">
        <v>102</v>
      </c>
      <c r="N1066" s="68"/>
      <c r="O1066" s="84">
        <f>J1066</f>
        <v>0</v>
      </c>
      <c r="P1066" s="91"/>
    </row>
    <row r="1067" spans="2:16" ht="15.75" hidden="1" x14ac:dyDescent="0.25">
      <c r="B1067" s="74"/>
      <c r="C1067" s="14" t="s">
        <v>33</v>
      </c>
      <c r="E1067" s="86" t="str">
        <f>IFERROR(VLOOKUP(B1066,Calculations!$G$10:$M$448,7,FALSE),0)</f>
        <v xml:space="preserve">  </v>
      </c>
      <c r="F1067" s="86"/>
      <c r="H1067" s="14" t="s">
        <v>35</v>
      </c>
      <c r="J1067" s="86" t="str">
        <f>K1069</f>
        <v xml:space="preserve">  </v>
      </c>
      <c r="K1067" s="86"/>
      <c r="M1067" s="14" t="s">
        <v>94</v>
      </c>
      <c r="N1067" s="73"/>
      <c r="O1067" s="86" t="str">
        <f>J1067</f>
        <v xml:space="preserve">  </v>
      </c>
      <c r="P1067" s="92"/>
    </row>
    <row r="1068" spans="2:16" ht="15.75" hidden="1" x14ac:dyDescent="0.25">
      <c r="B1068" s="74"/>
      <c r="C1068" s="73"/>
      <c r="D1068" s="14" t="s">
        <v>31</v>
      </c>
      <c r="E1068" s="86"/>
      <c r="F1068" s="86">
        <f>IFERROR(E1066+E1067,0)</f>
        <v>0</v>
      </c>
      <c r="H1068" s="73"/>
      <c r="I1068" s="14" t="s">
        <v>32</v>
      </c>
      <c r="J1068" s="86"/>
      <c r="K1068" s="86">
        <f>E1066</f>
        <v>0</v>
      </c>
      <c r="M1068" s="72"/>
      <c r="N1068" s="14" t="s">
        <v>31</v>
      </c>
      <c r="O1068" s="86"/>
      <c r="P1068" s="92">
        <f>F1068</f>
        <v>0</v>
      </c>
    </row>
    <row r="1069" spans="2:16" ht="15.75" hidden="1" x14ac:dyDescent="0.25">
      <c r="B1069" s="74"/>
      <c r="C1069" s="73"/>
      <c r="E1069" s="86"/>
      <c r="F1069" s="86"/>
      <c r="H1069" s="73"/>
      <c r="I1069" s="14" t="s">
        <v>33</v>
      </c>
      <c r="J1069" s="86"/>
      <c r="K1069" s="86" t="str">
        <f>E1067</f>
        <v xml:space="preserve">  </v>
      </c>
      <c r="M1069" s="72"/>
      <c r="N1069" s="73"/>
      <c r="O1069" s="86"/>
      <c r="P1069" s="92"/>
    </row>
    <row r="1070" spans="2:16" ht="15.75" hidden="1" x14ac:dyDescent="0.25">
      <c r="B1070" s="74"/>
      <c r="C1070" s="73"/>
      <c r="E1070" s="86"/>
      <c r="F1070" s="86"/>
      <c r="H1070" s="73"/>
      <c r="J1070" s="86"/>
      <c r="K1070" s="86"/>
      <c r="M1070" s="72"/>
      <c r="N1070" s="73"/>
      <c r="O1070" s="86"/>
      <c r="P1070" s="92"/>
    </row>
    <row r="1071" spans="2:16" ht="15.75" hidden="1" x14ac:dyDescent="0.25">
      <c r="B1071" s="70" t="str">
        <f>B1066</f>
        <v xml:space="preserve">  </v>
      </c>
      <c r="C1071" s="133" t="s">
        <v>34</v>
      </c>
      <c r="D1071" s="133"/>
      <c r="E1071" s="133"/>
      <c r="F1071" s="133"/>
      <c r="H1071" s="14" t="s">
        <v>103</v>
      </c>
      <c r="J1071" s="86" t="str">
        <f>IFERROR(VLOOKUP(B1071,Calculations!$Z$10:$AB$448,3,FALSE),0)</f>
        <v xml:space="preserve">  </v>
      </c>
      <c r="K1071" s="86"/>
      <c r="M1071" s="14" t="s">
        <v>104</v>
      </c>
      <c r="O1071" s="86" t="str">
        <f>J1071</f>
        <v xml:space="preserve">  </v>
      </c>
      <c r="P1071" s="92"/>
    </row>
    <row r="1072" spans="2:16" ht="15.75" hidden="1" x14ac:dyDescent="0.25">
      <c r="B1072" s="74"/>
      <c r="C1072" s="133"/>
      <c r="D1072" s="133"/>
      <c r="E1072" s="133"/>
      <c r="F1072" s="133"/>
      <c r="H1072" s="77"/>
      <c r="I1072" s="14" t="s">
        <v>91</v>
      </c>
      <c r="J1072" s="86"/>
      <c r="K1072" s="86" t="str">
        <f>J1071</f>
        <v xml:space="preserve">  </v>
      </c>
      <c r="M1072" s="77"/>
      <c r="N1072" s="14" t="s">
        <v>91</v>
      </c>
      <c r="O1072" s="86"/>
      <c r="P1072" s="92" t="str">
        <f>O1071</f>
        <v xml:space="preserve">  </v>
      </c>
    </row>
    <row r="1073" spans="2:16" ht="15.75" hidden="1" x14ac:dyDescent="0.25">
      <c r="B1073" s="74"/>
      <c r="C1073" s="133"/>
      <c r="D1073" s="133"/>
      <c r="E1073" s="133"/>
      <c r="F1073" s="133"/>
      <c r="H1073" s="77"/>
      <c r="J1073" s="86"/>
      <c r="K1073" s="86"/>
      <c r="M1073" s="77"/>
      <c r="O1073" s="86"/>
      <c r="P1073" s="92"/>
    </row>
    <row r="1074" spans="2:16" ht="15.75" hidden="1" x14ac:dyDescent="0.25">
      <c r="B1074" s="74"/>
      <c r="C1074" s="81"/>
      <c r="D1074" s="81"/>
      <c r="E1074" s="81"/>
      <c r="F1074" s="81"/>
      <c r="H1074" s="77"/>
      <c r="J1074" s="86"/>
      <c r="K1074" s="86"/>
      <c r="M1074" s="77"/>
      <c r="O1074" s="86"/>
      <c r="P1074" s="92"/>
    </row>
    <row r="1075" spans="2:16" ht="15.75" hidden="1" x14ac:dyDescent="0.25">
      <c r="B1075" s="70" t="str">
        <f>B1071</f>
        <v xml:space="preserve">  </v>
      </c>
      <c r="C1075" s="14" t="s">
        <v>106</v>
      </c>
      <c r="E1075" s="86" t="str">
        <f>IFERROR(VLOOKUP(B1075,Calculations!$G$10:$W$448,17,FALSE),0)</f>
        <v xml:space="preserve">  </v>
      </c>
      <c r="F1075" s="86"/>
      <c r="H1075" s="133" t="s">
        <v>34</v>
      </c>
      <c r="I1075" s="133"/>
      <c r="J1075" s="133"/>
      <c r="K1075" s="133"/>
      <c r="M1075" s="14" t="s">
        <v>105</v>
      </c>
      <c r="O1075" s="86" t="str">
        <f>E1075</f>
        <v xml:space="preserve">  </v>
      </c>
      <c r="P1075" s="92"/>
    </row>
    <row r="1076" spans="2:16" ht="15.75" hidden="1" x14ac:dyDescent="0.25">
      <c r="B1076" s="75"/>
      <c r="C1076" s="82"/>
      <c r="D1076" s="76" t="s">
        <v>31</v>
      </c>
      <c r="E1076" s="89"/>
      <c r="F1076" s="89" t="str">
        <f>E1075</f>
        <v xml:space="preserve">  </v>
      </c>
      <c r="G1076" s="76"/>
      <c r="H1076" s="134"/>
      <c r="I1076" s="134"/>
      <c r="J1076" s="134"/>
      <c r="K1076" s="134"/>
      <c r="L1076" s="76"/>
      <c r="M1076" s="82"/>
      <c r="N1076" s="76" t="s">
        <v>31</v>
      </c>
      <c r="O1076" s="89"/>
      <c r="P1076" s="90" t="str">
        <f>O1075</f>
        <v xml:space="preserve">  </v>
      </c>
    </row>
    <row r="1077" spans="2:16" ht="15.75" hidden="1" x14ac:dyDescent="0.25">
      <c r="B1077" s="60" t="str">
        <f>IFERROR(IF(EOMONTH(B1075,1)&gt;Questionnaire!$I$9,"  ",EOMONTH(B1075,1)),"  ")</f>
        <v xml:space="preserve">  </v>
      </c>
      <c r="C1077" s="61" t="s">
        <v>32</v>
      </c>
      <c r="D1077" s="61"/>
      <c r="E1077" s="84">
        <f>IFERROR(-VLOOKUP(B1077,Calculations!$G$10:$N$448,8,FALSE),0)</f>
        <v>0</v>
      </c>
      <c r="F1077" s="84"/>
      <c r="G1077" s="61"/>
      <c r="H1077" s="61" t="s">
        <v>102</v>
      </c>
      <c r="I1077" s="61"/>
      <c r="J1077" s="84">
        <f>K1079</f>
        <v>0</v>
      </c>
      <c r="K1077" s="84"/>
      <c r="L1077" s="61"/>
      <c r="M1077" s="61" t="s">
        <v>102</v>
      </c>
      <c r="N1077" s="68"/>
      <c r="O1077" s="84">
        <f>J1077</f>
        <v>0</v>
      </c>
      <c r="P1077" s="91"/>
    </row>
    <row r="1078" spans="2:16" ht="15.75" hidden="1" x14ac:dyDescent="0.25">
      <c r="B1078" s="74"/>
      <c r="C1078" s="14" t="s">
        <v>33</v>
      </c>
      <c r="E1078" s="86" t="str">
        <f>IFERROR(VLOOKUP(B1077,Calculations!$G$10:$M$448,7,FALSE),0)</f>
        <v xml:space="preserve">  </v>
      </c>
      <c r="F1078" s="86"/>
      <c r="H1078" s="14" t="s">
        <v>35</v>
      </c>
      <c r="J1078" s="86" t="str">
        <f>K1080</f>
        <v xml:space="preserve">  </v>
      </c>
      <c r="K1078" s="86"/>
      <c r="M1078" s="14" t="s">
        <v>94</v>
      </c>
      <c r="N1078" s="73"/>
      <c r="O1078" s="86" t="str">
        <f>J1078</f>
        <v xml:space="preserve">  </v>
      </c>
      <c r="P1078" s="92"/>
    </row>
    <row r="1079" spans="2:16" ht="15.75" hidden="1" x14ac:dyDescent="0.25">
      <c r="B1079" s="74"/>
      <c r="C1079" s="73"/>
      <c r="D1079" s="14" t="s">
        <v>31</v>
      </c>
      <c r="E1079" s="86"/>
      <c r="F1079" s="86">
        <f>IFERROR(E1077+E1078,0)</f>
        <v>0</v>
      </c>
      <c r="H1079" s="73"/>
      <c r="I1079" s="14" t="s">
        <v>32</v>
      </c>
      <c r="J1079" s="86"/>
      <c r="K1079" s="86">
        <f>E1077</f>
        <v>0</v>
      </c>
      <c r="M1079" s="72"/>
      <c r="N1079" s="14" t="s">
        <v>31</v>
      </c>
      <c r="O1079" s="86"/>
      <c r="P1079" s="92">
        <f>F1079</f>
        <v>0</v>
      </c>
    </row>
    <row r="1080" spans="2:16" ht="15.75" hidden="1" x14ac:dyDescent="0.25">
      <c r="B1080" s="74"/>
      <c r="C1080" s="73"/>
      <c r="E1080" s="86"/>
      <c r="F1080" s="86"/>
      <c r="H1080" s="73"/>
      <c r="I1080" s="14" t="s">
        <v>33</v>
      </c>
      <c r="J1080" s="86"/>
      <c r="K1080" s="86" t="str">
        <f>E1078</f>
        <v xml:space="preserve">  </v>
      </c>
      <c r="M1080" s="72"/>
      <c r="N1080" s="73"/>
      <c r="O1080" s="86"/>
      <c r="P1080" s="92"/>
    </row>
    <row r="1081" spans="2:16" ht="15.75" hidden="1" x14ac:dyDescent="0.25">
      <c r="B1081" s="74"/>
      <c r="C1081" s="73"/>
      <c r="E1081" s="86"/>
      <c r="F1081" s="86"/>
      <c r="H1081" s="73"/>
      <c r="J1081" s="86"/>
      <c r="K1081" s="86"/>
      <c r="M1081" s="72"/>
      <c r="N1081" s="73"/>
      <c r="O1081" s="86"/>
      <c r="P1081" s="92"/>
    </row>
    <row r="1082" spans="2:16" ht="15.75" hidden="1" x14ac:dyDescent="0.25">
      <c r="B1082" s="70" t="str">
        <f>B1077</f>
        <v xml:space="preserve">  </v>
      </c>
      <c r="C1082" s="133" t="s">
        <v>34</v>
      </c>
      <c r="D1082" s="133"/>
      <c r="E1082" s="133"/>
      <c r="F1082" s="133"/>
      <c r="H1082" s="14" t="s">
        <v>103</v>
      </c>
      <c r="J1082" s="86" t="str">
        <f>IFERROR(VLOOKUP(B1082,Calculations!$Z$10:$AB$448,3,FALSE),0)</f>
        <v xml:space="preserve">  </v>
      </c>
      <c r="K1082" s="86"/>
      <c r="M1082" s="14" t="s">
        <v>104</v>
      </c>
      <c r="O1082" s="86" t="str">
        <f>J1082</f>
        <v xml:space="preserve">  </v>
      </c>
      <c r="P1082" s="92"/>
    </row>
    <row r="1083" spans="2:16" ht="15.75" hidden="1" x14ac:dyDescent="0.25">
      <c r="B1083" s="74"/>
      <c r="C1083" s="133"/>
      <c r="D1083" s="133"/>
      <c r="E1083" s="133"/>
      <c r="F1083" s="133"/>
      <c r="H1083" s="77"/>
      <c r="I1083" s="14" t="s">
        <v>91</v>
      </c>
      <c r="J1083" s="86"/>
      <c r="K1083" s="86" t="str">
        <f>J1082</f>
        <v xml:space="preserve">  </v>
      </c>
      <c r="M1083" s="77"/>
      <c r="N1083" s="14" t="s">
        <v>91</v>
      </c>
      <c r="O1083" s="86"/>
      <c r="P1083" s="92" t="str">
        <f>O1082</f>
        <v xml:space="preserve">  </v>
      </c>
    </row>
    <row r="1084" spans="2:16" ht="15.75" hidden="1" x14ac:dyDescent="0.25">
      <c r="B1084" s="74"/>
      <c r="C1084" s="133"/>
      <c r="D1084" s="133"/>
      <c r="E1084" s="133"/>
      <c r="F1084" s="133"/>
      <c r="H1084" s="77"/>
      <c r="J1084" s="86"/>
      <c r="K1084" s="86"/>
      <c r="M1084" s="77"/>
      <c r="O1084" s="86"/>
      <c r="P1084" s="92"/>
    </row>
    <row r="1085" spans="2:16" ht="15.75" hidden="1" x14ac:dyDescent="0.25">
      <c r="B1085" s="74"/>
      <c r="C1085" s="81"/>
      <c r="D1085" s="81"/>
      <c r="E1085" s="81"/>
      <c r="F1085" s="81"/>
      <c r="H1085" s="77"/>
      <c r="J1085" s="86"/>
      <c r="K1085" s="86"/>
      <c r="M1085" s="77"/>
      <c r="O1085" s="86"/>
      <c r="P1085" s="92"/>
    </row>
    <row r="1086" spans="2:16" ht="15.75" hidden="1" x14ac:dyDescent="0.25">
      <c r="B1086" s="70" t="str">
        <f>B1082</f>
        <v xml:space="preserve">  </v>
      </c>
      <c r="C1086" s="14" t="s">
        <v>106</v>
      </c>
      <c r="E1086" s="86" t="str">
        <f>IFERROR(VLOOKUP(B1086,Calculations!$G$10:$W$448,17,FALSE),0)</f>
        <v xml:space="preserve">  </v>
      </c>
      <c r="F1086" s="86"/>
      <c r="H1086" s="133" t="s">
        <v>34</v>
      </c>
      <c r="I1086" s="133"/>
      <c r="J1086" s="133"/>
      <c r="K1086" s="133"/>
      <c r="M1086" s="14" t="s">
        <v>105</v>
      </c>
      <c r="O1086" s="86" t="str">
        <f>E1086</f>
        <v xml:space="preserve">  </v>
      </c>
      <c r="P1086" s="92"/>
    </row>
    <row r="1087" spans="2:16" ht="15.75" hidden="1" x14ac:dyDescent="0.25">
      <c r="B1087" s="75"/>
      <c r="C1087" s="82"/>
      <c r="D1087" s="76" t="s">
        <v>31</v>
      </c>
      <c r="E1087" s="89"/>
      <c r="F1087" s="89" t="str">
        <f>E1086</f>
        <v xml:space="preserve">  </v>
      </c>
      <c r="G1087" s="76"/>
      <c r="H1087" s="134"/>
      <c r="I1087" s="134"/>
      <c r="J1087" s="134"/>
      <c r="K1087" s="134"/>
      <c r="L1087" s="76"/>
      <c r="M1087" s="82"/>
      <c r="N1087" s="76" t="s">
        <v>31</v>
      </c>
      <c r="O1087" s="89"/>
      <c r="P1087" s="90" t="str">
        <f>O1086</f>
        <v xml:space="preserve">  </v>
      </c>
    </row>
    <row r="1088" spans="2:16" ht="15.75" hidden="1" x14ac:dyDescent="0.25">
      <c r="B1088" s="60" t="str">
        <f>IFERROR(IF(EOMONTH(B1086,1)&gt;Questionnaire!$I$9,"  ",EOMONTH(B1086,1)),"  ")</f>
        <v xml:space="preserve">  </v>
      </c>
      <c r="C1088" s="61" t="s">
        <v>32</v>
      </c>
      <c r="D1088" s="61"/>
      <c r="E1088" s="84">
        <f>IFERROR(-VLOOKUP(B1088,Calculations!$G$10:$N$448,8,FALSE),0)</f>
        <v>0</v>
      </c>
      <c r="F1088" s="84"/>
      <c r="G1088" s="61"/>
      <c r="H1088" s="61" t="s">
        <v>102</v>
      </c>
      <c r="I1088" s="61"/>
      <c r="J1088" s="84">
        <f>K1090</f>
        <v>0</v>
      </c>
      <c r="K1088" s="84"/>
      <c r="L1088" s="61"/>
      <c r="M1088" s="61" t="s">
        <v>102</v>
      </c>
      <c r="N1088" s="68"/>
      <c r="O1088" s="84">
        <f>J1088</f>
        <v>0</v>
      </c>
      <c r="P1088" s="91"/>
    </row>
    <row r="1089" spans="2:16" ht="15.75" hidden="1" x14ac:dyDescent="0.25">
      <c r="B1089" s="74"/>
      <c r="C1089" s="14" t="s">
        <v>33</v>
      </c>
      <c r="E1089" s="86" t="str">
        <f>IFERROR(VLOOKUP(B1088,Calculations!$G$10:$M$448,7,FALSE),0)</f>
        <v xml:space="preserve">  </v>
      </c>
      <c r="F1089" s="86"/>
      <c r="H1089" s="14" t="s">
        <v>35</v>
      </c>
      <c r="J1089" s="86" t="str">
        <f>K1091</f>
        <v xml:space="preserve">  </v>
      </c>
      <c r="K1089" s="86"/>
      <c r="M1089" s="14" t="s">
        <v>94</v>
      </c>
      <c r="N1089" s="73"/>
      <c r="O1089" s="86" t="str">
        <f>J1089</f>
        <v xml:space="preserve">  </v>
      </c>
      <c r="P1089" s="92"/>
    </row>
    <row r="1090" spans="2:16" ht="15.75" hidden="1" x14ac:dyDescent="0.25">
      <c r="B1090" s="74"/>
      <c r="C1090" s="73"/>
      <c r="D1090" s="14" t="s">
        <v>31</v>
      </c>
      <c r="E1090" s="86"/>
      <c r="F1090" s="86">
        <f>IFERROR(E1088+E1089,0)</f>
        <v>0</v>
      </c>
      <c r="H1090" s="73"/>
      <c r="I1090" s="14" t="s">
        <v>32</v>
      </c>
      <c r="J1090" s="86"/>
      <c r="K1090" s="86">
        <f>E1088</f>
        <v>0</v>
      </c>
      <c r="M1090" s="72"/>
      <c r="N1090" s="14" t="s">
        <v>31</v>
      </c>
      <c r="O1090" s="86"/>
      <c r="P1090" s="92">
        <f>F1090</f>
        <v>0</v>
      </c>
    </row>
    <row r="1091" spans="2:16" ht="15.75" hidden="1" x14ac:dyDescent="0.25">
      <c r="B1091" s="74"/>
      <c r="C1091" s="73"/>
      <c r="E1091" s="86"/>
      <c r="F1091" s="86"/>
      <c r="H1091" s="73"/>
      <c r="I1091" s="14" t="s">
        <v>33</v>
      </c>
      <c r="J1091" s="86"/>
      <c r="K1091" s="86" t="str">
        <f>E1089</f>
        <v xml:space="preserve">  </v>
      </c>
      <c r="M1091" s="72"/>
      <c r="N1091" s="73"/>
      <c r="O1091" s="86"/>
      <c r="P1091" s="92"/>
    </row>
    <row r="1092" spans="2:16" ht="15.75" hidden="1" x14ac:dyDescent="0.25">
      <c r="B1092" s="74"/>
      <c r="C1092" s="73"/>
      <c r="E1092" s="86"/>
      <c r="F1092" s="86"/>
      <c r="H1092" s="73"/>
      <c r="J1092" s="86"/>
      <c r="K1092" s="86"/>
      <c r="M1092" s="72"/>
      <c r="N1092" s="73"/>
      <c r="O1092" s="86"/>
      <c r="P1092" s="92"/>
    </row>
    <row r="1093" spans="2:16" ht="15.75" hidden="1" x14ac:dyDescent="0.25">
      <c r="B1093" s="70" t="str">
        <f>B1088</f>
        <v xml:space="preserve">  </v>
      </c>
      <c r="C1093" s="133" t="s">
        <v>34</v>
      </c>
      <c r="D1093" s="133"/>
      <c r="E1093" s="133"/>
      <c r="F1093" s="133"/>
      <c r="H1093" s="14" t="s">
        <v>103</v>
      </c>
      <c r="J1093" s="86" t="str">
        <f>IFERROR(VLOOKUP(B1093,Calculations!$Z$10:$AB$448,3,FALSE),0)</f>
        <v xml:space="preserve">  </v>
      </c>
      <c r="K1093" s="86"/>
      <c r="M1093" s="14" t="s">
        <v>104</v>
      </c>
      <c r="O1093" s="86" t="str">
        <f>J1093</f>
        <v xml:space="preserve">  </v>
      </c>
      <c r="P1093" s="92"/>
    </row>
    <row r="1094" spans="2:16" ht="15.75" hidden="1" x14ac:dyDescent="0.25">
      <c r="B1094" s="74"/>
      <c r="C1094" s="133"/>
      <c r="D1094" s="133"/>
      <c r="E1094" s="133"/>
      <c r="F1094" s="133"/>
      <c r="H1094" s="77"/>
      <c r="I1094" s="14" t="s">
        <v>91</v>
      </c>
      <c r="J1094" s="86"/>
      <c r="K1094" s="86" t="str">
        <f>J1093</f>
        <v xml:space="preserve">  </v>
      </c>
      <c r="M1094" s="77"/>
      <c r="N1094" s="14" t="s">
        <v>91</v>
      </c>
      <c r="O1094" s="86"/>
      <c r="P1094" s="92" t="str">
        <f>O1093</f>
        <v xml:space="preserve">  </v>
      </c>
    </row>
    <row r="1095" spans="2:16" ht="15.75" hidden="1" x14ac:dyDescent="0.25">
      <c r="B1095" s="74"/>
      <c r="C1095" s="133"/>
      <c r="D1095" s="133"/>
      <c r="E1095" s="133"/>
      <c r="F1095" s="133"/>
      <c r="H1095" s="77"/>
      <c r="J1095" s="86"/>
      <c r="K1095" s="86"/>
      <c r="M1095" s="77"/>
      <c r="O1095" s="86"/>
      <c r="P1095" s="92"/>
    </row>
    <row r="1096" spans="2:16" ht="15.75" hidden="1" x14ac:dyDescent="0.25">
      <c r="B1096" s="74"/>
      <c r="C1096" s="81"/>
      <c r="D1096" s="81"/>
      <c r="E1096" s="81"/>
      <c r="F1096" s="81"/>
      <c r="H1096" s="77"/>
      <c r="J1096" s="86"/>
      <c r="K1096" s="86"/>
      <c r="M1096" s="77"/>
      <c r="O1096" s="86"/>
      <c r="P1096" s="92"/>
    </row>
    <row r="1097" spans="2:16" ht="15.75" hidden="1" x14ac:dyDescent="0.25">
      <c r="B1097" s="70" t="str">
        <f>B1093</f>
        <v xml:space="preserve">  </v>
      </c>
      <c r="C1097" s="14" t="s">
        <v>106</v>
      </c>
      <c r="E1097" s="86" t="str">
        <f>IFERROR(VLOOKUP(B1097,Calculations!$G$10:$W$448,17,FALSE),0)</f>
        <v xml:space="preserve">  </v>
      </c>
      <c r="F1097" s="86"/>
      <c r="H1097" s="133" t="s">
        <v>34</v>
      </c>
      <c r="I1097" s="133"/>
      <c r="J1097" s="133"/>
      <c r="K1097" s="133"/>
      <c r="M1097" s="14" t="s">
        <v>105</v>
      </c>
      <c r="O1097" s="86" t="str">
        <f>E1097</f>
        <v xml:space="preserve">  </v>
      </c>
      <c r="P1097" s="92"/>
    </row>
    <row r="1098" spans="2:16" ht="15.75" hidden="1" x14ac:dyDescent="0.25">
      <c r="B1098" s="75"/>
      <c r="C1098" s="82"/>
      <c r="D1098" s="76" t="s">
        <v>31</v>
      </c>
      <c r="E1098" s="89"/>
      <c r="F1098" s="89" t="str">
        <f>E1097</f>
        <v xml:space="preserve">  </v>
      </c>
      <c r="G1098" s="76"/>
      <c r="H1098" s="134"/>
      <c r="I1098" s="134"/>
      <c r="J1098" s="134"/>
      <c r="K1098" s="134"/>
      <c r="L1098" s="76"/>
      <c r="M1098" s="82"/>
      <c r="N1098" s="76" t="s">
        <v>31</v>
      </c>
      <c r="O1098" s="89"/>
      <c r="P1098" s="90" t="str">
        <f>O1097</f>
        <v xml:space="preserve">  </v>
      </c>
    </row>
    <row r="1099" spans="2:16" ht="15.75" hidden="1" x14ac:dyDescent="0.25">
      <c r="B1099" s="60" t="str">
        <f>IFERROR(IF(EOMONTH(B1097,1)&gt;Questionnaire!$I$9,"  ",EOMONTH(B1097,1)),"  ")</f>
        <v xml:space="preserve">  </v>
      </c>
      <c r="C1099" s="61" t="s">
        <v>32</v>
      </c>
      <c r="D1099" s="61"/>
      <c r="E1099" s="84">
        <f>IFERROR(-VLOOKUP(B1099,Calculations!$G$10:$N$448,8,FALSE),0)</f>
        <v>0</v>
      </c>
      <c r="F1099" s="84"/>
      <c r="G1099" s="61"/>
      <c r="H1099" s="61" t="s">
        <v>102</v>
      </c>
      <c r="I1099" s="61"/>
      <c r="J1099" s="84">
        <f>K1101</f>
        <v>0</v>
      </c>
      <c r="K1099" s="84"/>
      <c r="L1099" s="61"/>
      <c r="M1099" s="61" t="s">
        <v>102</v>
      </c>
      <c r="N1099" s="68"/>
      <c r="O1099" s="84">
        <f>J1099</f>
        <v>0</v>
      </c>
      <c r="P1099" s="91"/>
    </row>
    <row r="1100" spans="2:16" ht="15.75" hidden="1" x14ac:dyDescent="0.25">
      <c r="B1100" s="74"/>
      <c r="C1100" s="14" t="s">
        <v>33</v>
      </c>
      <c r="E1100" s="86" t="str">
        <f>IFERROR(VLOOKUP(B1099,Calculations!$G$10:$M$448,7,FALSE),0)</f>
        <v xml:space="preserve">  </v>
      </c>
      <c r="F1100" s="86"/>
      <c r="H1100" s="14" t="s">
        <v>35</v>
      </c>
      <c r="J1100" s="86" t="str">
        <f>K1102</f>
        <v xml:space="preserve">  </v>
      </c>
      <c r="K1100" s="86"/>
      <c r="M1100" s="14" t="s">
        <v>94</v>
      </c>
      <c r="N1100" s="73"/>
      <c r="O1100" s="86" t="str">
        <f>J1100</f>
        <v xml:space="preserve">  </v>
      </c>
      <c r="P1100" s="92"/>
    </row>
    <row r="1101" spans="2:16" ht="15.75" hidden="1" x14ac:dyDescent="0.25">
      <c r="B1101" s="74"/>
      <c r="C1101" s="73"/>
      <c r="D1101" s="14" t="s">
        <v>31</v>
      </c>
      <c r="E1101" s="86"/>
      <c r="F1101" s="86">
        <f>IFERROR(E1099+E1100,0)</f>
        <v>0</v>
      </c>
      <c r="H1101" s="73"/>
      <c r="I1101" s="14" t="s">
        <v>32</v>
      </c>
      <c r="J1101" s="86"/>
      <c r="K1101" s="86">
        <f>E1099</f>
        <v>0</v>
      </c>
      <c r="M1101" s="72"/>
      <c r="N1101" s="14" t="s">
        <v>31</v>
      </c>
      <c r="O1101" s="86"/>
      <c r="P1101" s="92">
        <f>F1101</f>
        <v>0</v>
      </c>
    </row>
    <row r="1102" spans="2:16" ht="15.75" hidden="1" x14ac:dyDescent="0.25">
      <c r="B1102" s="74"/>
      <c r="C1102" s="73"/>
      <c r="E1102" s="86"/>
      <c r="F1102" s="86"/>
      <c r="H1102" s="73"/>
      <c r="I1102" s="14" t="s">
        <v>33</v>
      </c>
      <c r="J1102" s="86"/>
      <c r="K1102" s="86" t="str">
        <f>E1100</f>
        <v xml:space="preserve">  </v>
      </c>
      <c r="M1102" s="72"/>
      <c r="N1102" s="73"/>
      <c r="O1102" s="86"/>
      <c r="P1102" s="92"/>
    </row>
    <row r="1103" spans="2:16" ht="15.75" hidden="1" x14ac:dyDescent="0.25">
      <c r="B1103" s="74"/>
      <c r="C1103" s="73"/>
      <c r="E1103" s="86"/>
      <c r="F1103" s="86"/>
      <c r="H1103" s="73"/>
      <c r="J1103" s="86"/>
      <c r="K1103" s="86"/>
      <c r="M1103" s="72"/>
      <c r="N1103" s="73"/>
      <c r="O1103" s="86"/>
      <c r="P1103" s="92"/>
    </row>
    <row r="1104" spans="2:16" ht="15.75" hidden="1" x14ac:dyDescent="0.25">
      <c r="B1104" s="70" t="str">
        <f>B1099</f>
        <v xml:space="preserve">  </v>
      </c>
      <c r="C1104" s="133" t="s">
        <v>34</v>
      </c>
      <c r="D1104" s="133"/>
      <c r="E1104" s="133"/>
      <c r="F1104" s="133"/>
      <c r="H1104" s="14" t="s">
        <v>103</v>
      </c>
      <c r="J1104" s="86" t="str">
        <f>IFERROR(VLOOKUP(B1104,Calculations!$Z$10:$AB$448,3,FALSE),0)</f>
        <v xml:space="preserve">  </v>
      </c>
      <c r="K1104" s="86"/>
      <c r="M1104" s="14" t="s">
        <v>104</v>
      </c>
      <c r="O1104" s="86" t="str">
        <f>J1104</f>
        <v xml:space="preserve">  </v>
      </c>
      <c r="P1104" s="92"/>
    </row>
    <row r="1105" spans="2:16" ht="15.75" hidden="1" x14ac:dyDescent="0.25">
      <c r="B1105" s="74"/>
      <c r="C1105" s="133"/>
      <c r="D1105" s="133"/>
      <c r="E1105" s="133"/>
      <c r="F1105" s="133"/>
      <c r="H1105" s="77"/>
      <c r="I1105" s="14" t="s">
        <v>91</v>
      </c>
      <c r="J1105" s="86"/>
      <c r="K1105" s="86" t="str">
        <f>J1104</f>
        <v xml:space="preserve">  </v>
      </c>
      <c r="M1105" s="77"/>
      <c r="N1105" s="14" t="s">
        <v>91</v>
      </c>
      <c r="O1105" s="86"/>
      <c r="P1105" s="92" t="str">
        <f>O1104</f>
        <v xml:space="preserve">  </v>
      </c>
    </row>
    <row r="1106" spans="2:16" ht="15.75" hidden="1" x14ac:dyDescent="0.25">
      <c r="B1106" s="74"/>
      <c r="C1106" s="133"/>
      <c r="D1106" s="133"/>
      <c r="E1106" s="133"/>
      <c r="F1106" s="133"/>
      <c r="H1106" s="77"/>
      <c r="J1106" s="86"/>
      <c r="K1106" s="86"/>
      <c r="M1106" s="77"/>
      <c r="O1106" s="86"/>
      <c r="P1106" s="92"/>
    </row>
    <row r="1107" spans="2:16" ht="15.75" hidden="1" x14ac:dyDescent="0.25">
      <c r="B1107" s="74"/>
      <c r="C1107" s="81"/>
      <c r="D1107" s="81"/>
      <c r="E1107" s="81"/>
      <c r="F1107" s="81"/>
      <c r="H1107" s="77"/>
      <c r="J1107" s="86"/>
      <c r="K1107" s="86"/>
      <c r="M1107" s="77"/>
      <c r="O1107" s="86"/>
      <c r="P1107" s="92"/>
    </row>
    <row r="1108" spans="2:16" ht="15.75" hidden="1" x14ac:dyDescent="0.25">
      <c r="B1108" s="70" t="str">
        <f>B1104</f>
        <v xml:space="preserve">  </v>
      </c>
      <c r="C1108" s="14" t="s">
        <v>106</v>
      </c>
      <c r="E1108" s="86" t="str">
        <f>IFERROR(VLOOKUP(B1108,Calculations!$G$10:$W$448,17,FALSE),0)</f>
        <v xml:space="preserve">  </v>
      </c>
      <c r="F1108" s="86"/>
      <c r="H1108" s="133" t="s">
        <v>34</v>
      </c>
      <c r="I1108" s="133"/>
      <c r="J1108" s="133"/>
      <c r="K1108" s="133"/>
      <c r="M1108" s="14" t="s">
        <v>105</v>
      </c>
      <c r="O1108" s="86" t="str">
        <f>E1108</f>
        <v xml:space="preserve">  </v>
      </c>
      <c r="P1108" s="92"/>
    </row>
    <row r="1109" spans="2:16" ht="15.75" hidden="1" x14ac:dyDescent="0.25">
      <c r="B1109" s="75"/>
      <c r="C1109" s="82"/>
      <c r="D1109" s="76" t="s">
        <v>31</v>
      </c>
      <c r="E1109" s="89"/>
      <c r="F1109" s="89" t="str">
        <f>E1108</f>
        <v xml:space="preserve">  </v>
      </c>
      <c r="G1109" s="76"/>
      <c r="H1109" s="134"/>
      <c r="I1109" s="134"/>
      <c r="J1109" s="134"/>
      <c r="K1109" s="134"/>
      <c r="L1109" s="76"/>
      <c r="M1109" s="82"/>
      <c r="N1109" s="76" t="s">
        <v>31</v>
      </c>
      <c r="O1109" s="89"/>
      <c r="P1109" s="90" t="str">
        <f>O1108</f>
        <v xml:space="preserve">  </v>
      </c>
    </row>
    <row r="1110" spans="2:16" ht="15.75" hidden="1" x14ac:dyDescent="0.25">
      <c r="B1110" s="60" t="str">
        <f>IFERROR(IF(EOMONTH(B1108,1)&gt;Questionnaire!$I$9,"  ",EOMONTH(B1108,1)),"  ")</f>
        <v xml:space="preserve">  </v>
      </c>
      <c r="C1110" s="61" t="s">
        <v>32</v>
      </c>
      <c r="D1110" s="61"/>
      <c r="E1110" s="84">
        <f>IFERROR(-VLOOKUP(B1110,Calculations!$G$10:$N$448,8,FALSE),0)</f>
        <v>0</v>
      </c>
      <c r="F1110" s="84"/>
      <c r="G1110" s="61"/>
      <c r="H1110" s="61" t="s">
        <v>102</v>
      </c>
      <c r="I1110" s="61"/>
      <c r="J1110" s="84">
        <f>K1112</f>
        <v>0</v>
      </c>
      <c r="K1110" s="84"/>
      <c r="L1110" s="61"/>
      <c r="M1110" s="61" t="s">
        <v>102</v>
      </c>
      <c r="N1110" s="68"/>
      <c r="O1110" s="84">
        <f>J1110</f>
        <v>0</v>
      </c>
      <c r="P1110" s="91"/>
    </row>
    <row r="1111" spans="2:16" ht="15.75" hidden="1" x14ac:dyDescent="0.25">
      <c r="B1111" s="74"/>
      <c r="C1111" s="14" t="s">
        <v>33</v>
      </c>
      <c r="E1111" s="86" t="str">
        <f>IFERROR(VLOOKUP(B1110,Calculations!$G$10:$M$448,7,FALSE),0)</f>
        <v xml:space="preserve">  </v>
      </c>
      <c r="F1111" s="86"/>
      <c r="H1111" s="14" t="s">
        <v>35</v>
      </c>
      <c r="J1111" s="86" t="str">
        <f>K1113</f>
        <v xml:space="preserve">  </v>
      </c>
      <c r="K1111" s="86"/>
      <c r="M1111" s="14" t="s">
        <v>94</v>
      </c>
      <c r="N1111" s="73"/>
      <c r="O1111" s="86" t="str">
        <f>J1111</f>
        <v xml:space="preserve">  </v>
      </c>
      <c r="P1111" s="92"/>
    </row>
    <row r="1112" spans="2:16" ht="15.75" hidden="1" x14ac:dyDescent="0.25">
      <c r="B1112" s="74"/>
      <c r="C1112" s="73"/>
      <c r="D1112" s="14" t="s">
        <v>31</v>
      </c>
      <c r="E1112" s="86"/>
      <c r="F1112" s="86">
        <f>IFERROR(E1110+E1111,0)</f>
        <v>0</v>
      </c>
      <c r="H1112" s="73"/>
      <c r="I1112" s="14" t="s">
        <v>32</v>
      </c>
      <c r="J1112" s="86"/>
      <c r="K1112" s="86">
        <f>E1110</f>
        <v>0</v>
      </c>
      <c r="M1112" s="72"/>
      <c r="N1112" s="14" t="s">
        <v>31</v>
      </c>
      <c r="O1112" s="86"/>
      <c r="P1112" s="92">
        <f>F1112</f>
        <v>0</v>
      </c>
    </row>
    <row r="1113" spans="2:16" ht="15.75" hidden="1" x14ac:dyDescent="0.25">
      <c r="B1113" s="74"/>
      <c r="C1113" s="73"/>
      <c r="E1113" s="86"/>
      <c r="F1113" s="86"/>
      <c r="H1113" s="73"/>
      <c r="I1113" s="14" t="s">
        <v>33</v>
      </c>
      <c r="J1113" s="86"/>
      <c r="K1113" s="86" t="str">
        <f>E1111</f>
        <v xml:space="preserve">  </v>
      </c>
      <c r="M1113" s="72"/>
      <c r="N1113" s="73"/>
      <c r="O1113" s="86"/>
      <c r="P1113" s="92"/>
    </row>
    <row r="1114" spans="2:16" ht="15.75" hidden="1" x14ac:dyDescent="0.25">
      <c r="B1114" s="74"/>
      <c r="C1114" s="73"/>
      <c r="E1114" s="86"/>
      <c r="F1114" s="86"/>
      <c r="H1114" s="73"/>
      <c r="J1114" s="86"/>
      <c r="K1114" s="86"/>
      <c r="M1114" s="72"/>
      <c r="N1114" s="73"/>
      <c r="O1114" s="86"/>
      <c r="P1114" s="92"/>
    </row>
    <row r="1115" spans="2:16" ht="15.75" hidden="1" x14ac:dyDescent="0.25">
      <c r="B1115" s="70" t="str">
        <f>B1110</f>
        <v xml:space="preserve">  </v>
      </c>
      <c r="C1115" s="133" t="s">
        <v>34</v>
      </c>
      <c r="D1115" s="133"/>
      <c r="E1115" s="133"/>
      <c r="F1115" s="133"/>
      <c r="H1115" s="14" t="s">
        <v>103</v>
      </c>
      <c r="J1115" s="86" t="str">
        <f>IFERROR(VLOOKUP(B1115,Calculations!$Z$10:$AB$448,3,FALSE),0)</f>
        <v xml:space="preserve">  </v>
      </c>
      <c r="K1115" s="86"/>
      <c r="M1115" s="14" t="s">
        <v>104</v>
      </c>
      <c r="O1115" s="86" t="str">
        <f>J1115</f>
        <v xml:space="preserve">  </v>
      </c>
      <c r="P1115" s="92"/>
    </row>
    <row r="1116" spans="2:16" ht="15.75" hidden="1" x14ac:dyDescent="0.25">
      <c r="B1116" s="74"/>
      <c r="C1116" s="133"/>
      <c r="D1116" s="133"/>
      <c r="E1116" s="133"/>
      <c r="F1116" s="133"/>
      <c r="H1116" s="77"/>
      <c r="I1116" s="14" t="s">
        <v>91</v>
      </c>
      <c r="J1116" s="86"/>
      <c r="K1116" s="86" t="str">
        <f>J1115</f>
        <v xml:space="preserve">  </v>
      </c>
      <c r="M1116" s="77"/>
      <c r="N1116" s="14" t="s">
        <v>91</v>
      </c>
      <c r="O1116" s="86"/>
      <c r="P1116" s="92" t="str">
        <f>O1115</f>
        <v xml:space="preserve">  </v>
      </c>
    </row>
    <row r="1117" spans="2:16" ht="15.75" hidden="1" x14ac:dyDescent="0.25">
      <c r="B1117" s="74"/>
      <c r="C1117" s="133"/>
      <c r="D1117" s="133"/>
      <c r="E1117" s="133"/>
      <c r="F1117" s="133"/>
      <c r="H1117" s="77"/>
      <c r="J1117" s="86"/>
      <c r="K1117" s="86"/>
      <c r="M1117" s="77"/>
      <c r="O1117" s="86"/>
      <c r="P1117" s="92"/>
    </row>
    <row r="1118" spans="2:16" ht="15.75" hidden="1" x14ac:dyDescent="0.25">
      <c r="B1118" s="74"/>
      <c r="C1118" s="81"/>
      <c r="D1118" s="81"/>
      <c r="E1118" s="81"/>
      <c r="F1118" s="81"/>
      <c r="H1118" s="77"/>
      <c r="J1118" s="86"/>
      <c r="K1118" s="86"/>
      <c r="M1118" s="77"/>
      <c r="O1118" s="86"/>
      <c r="P1118" s="92"/>
    </row>
    <row r="1119" spans="2:16" ht="15.75" hidden="1" x14ac:dyDescent="0.25">
      <c r="B1119" s="70" t="str">
        <f>B1115</f>
        <v xml:space="preserve">  </v>
      </c>
      <c r="C1119" s="14" t="s">
        <v>106</v>
      </c>
      <c r="E1119" s="86" t="str">
        <f>IFERROR(VLOOKUP(B1119,Calculations!$G$10:$W$448,17,FALSE),0)</f>
        <v xml:space="preserve">  </v>
      </c>
      <c r="F1119" s="86"/>
      <c r="H1119" s="133" t="s">
        <v>34</v>
      </c>
      <c r="I1119" s="133"/>
      <c r="J1119" s="133"/>
      <c r="K1119" s="133"/>
      <c r="M1119" s="14" t="s">
        <v>105</v>
      </c>
      <c r="O1119" s="86" t="str">
        <f>E1119</f>
        <v xml:space="preserve">  </v>
      </c>
      <c r="P1119" s="92"/>
    </row>
    <row r="1120" spans="2:16" ht="15.75" hidden="1" x14ac:dyDescent="0.25">
      <c r="B1120" s="75"/>
      <c r="C1120" s="82"/>
      <c r="D1120" s="76" t="s">
        <v>31</v>
      </c>
      <c r="E1120" s="89"/>
      <c r="F1120" s="89" t="str">
        <f>E1119</f>
        <v xml:space="preserve">  </v>
      </c>
      <c r="G1120" s="76"/>
      <c r="H1120" s="134"/>
      <c r="I1120" s="134"/>
      <c r="J1120" s="134"/>
      <c r="K1120" s="134"/>
      <c r="L1120" s="76"/>
      <c r="M1120" s="82"/>
      <c r="N1120" s="76" t="s">
        <v>31</v>
      </c>
      <c r="O1120" s="89"/>
      <c r="P1120" s="90" t="str">
        <f>O1119</f>
        <v xml:space="preserve">  </v>
      </c>
    </row>
    <row r="1121" spans="2:16" ht="15.75" hidden="1" x14ac:dyDescent="0.25">
      <c r="B1121" s="60" t="str">
        <f>IFERROR(IF(EOMONTH(B1119,1)&gt;Questionnaire!$I$9,"  ",EOMONTH(B1119,1)),"  ")</f>
        <v xml:space="preserve">  </v>
      </c>
      <c r="C1121" s="61" t="s">
        <v>32</v>
      </c>
      <c r="D1121" s="61"/>
      <c r="E1121" s="84">
        <f>IFERROR(-VLOOKUP(B1121,Calculations!$G$10:$N$448,8,FALSE),0)</f>
        <v>0</v>
      </c>
      <c r="F1121" s="84"/>
      <c r="G1121" s="61"/>
      <c r="H1121" s="61" t="s">
        <v>102</v>
      </c>
      <c r="I1121" s="61"/>
      <c r="J1121" s="84">
        <f>K1123</f>
        <v>0</v>
      </c>
      <c r="K1121" s="84"/>
      <c r="L1121" s="61"/>
      <c r="M1121" s="61" t="s">
        <v>102</v>
      </c>
      <c r="N1121" s="68"/>
      <c r="O1121" s="84">
        <f>J1121</f>
        <v>0</v>
      </c>
      <c r="P1121" s="91"/>
    </row>
    <row r="1122" spans="2:16" ht="15.75" hidden="1" x14ac:dyDescent="0.25">
      <c r="B1122" s="74"/>
      <c r="C1122" s="14" t="s">
        <v>33</v>
      </c>
      <c r="E1122" s="86" t="str">
        <f>IFERROR(VLOOKUP(B1121,Calculations!$G$10:$M$448,7,FALSE),0)</f>
        <v xml:space="preserve">  </v>
      </c>
      <c r="F1122" s="86"/>
      <c r="H1122" s="14" t="s">
        <v>35</v>
      </c>
      <c r="J1122" s="86" t="str">
        <f>K1124</f>
        <v xml:space="preserve">  </v>
      </c>
      <c r="K1122" s="86"/>
      <c r="M1122" s="14" t="s">
        <v>94</v>
      </c>
      <c r="N1122" s="73"/>
      <c r="O1122" s="86" t="str">
        <f>J1122</f>
        <v xml:space="preserve">  </v>
      </c>
      <c r="P1122" s="92"/>
    </row>
    <row r="1123" spans="2:16" ht="15.75" hidden="1" x14ac:dyDescent="0.25">
      <c r="B1123" s="74"/>
      <c r="C1123" s="73"/>
      <c r="D1123" s="14" t="s">
        <v>31</v>
      </c>
      <c r="E1123" s="86"/>
      <c r="F1123" s="86">
        <f>IFERROR(E1121+E1122,0)</f>
        <v>0</v>
      </c>
      <c r="H1123" s="73"/>
      <c r="I1123" s="14" t="s">
        <v>32</v>
      </c>
      <c r="J1123" s="86"/>
      <c r="K1123" s="86">
        <f>E1121</f>
        <v>0</v>
      </c>
      <c r="M1123" s="72"/>
      <c r="N1123" s="14" t="s">
        <v>31</v>
      </c>
      <c r="O1123" s="86"/>
      <c r="P1123" s="92">
        <f>F1123</f>
        <v>0</v>
      </c>
    </row>
    <row r="1124" spans="2:16" ht="15.75" hidden="1" x14ac:dyDescent="0.25">
      <c r="B1124" s="74"/>
      <c r="C1124" s="73"/>
      <c r="E1124" s="86"/>
      <c r="F1124" s="86"/>
      <c r="H1124" s="73"/>
      <c r="I1124" s="14" t="s">
        <v>33</v>
      </c>
      <c r="J1124" s="86"/>
      <c r="K1124" s="86" t="str">
        <f>E1122</f>
        <v xml:space="preserve">  </v>
      </c>
      <c r="M1124" s="72"/>
      <c r="N1124" s="73"/>
      <c r="O1124" s="86"/>
      <c r="P1124" s="92"/>
    </row>
    <row r="1125" spans="2:16" ht="15.75" hidden="1" x14ac:dyDescent="0.25">
      <c r="B1125" s="74"/>
      <c r="C1125" s="73"/>
      <c r="E1125" s="86"/>
      <c r="F1125" s="86"/>
      <c r="H1125" s="73"/>
      <c r="J1125" s="86"/>
      <c r="K1125" s="86"/>
      <c r="M1125" s="72"/>
      <c r="N1125" s="73"/>
      <c r="O1125" s="86"/>
      <c r="P1125" s="92"/>
    </row>
    <row r="1126" spans="2:16" ht="15.75" hidden="1" x14ac:dyDescent="0.25">
      <c r="B1126" s="70" t="str">
        <f>B1121</f>
        <v xml:space="preserve">  </v>
      </c>
      <c r="C1126" s="133" t="s">
        <v>34</v>
      </c>
      <c r="D1126" s="133"/>
      <c r="E1126" s="133"/>
      <c r="F1126" s="133"/>
      <c r="H1126" s="14" t="s">
        <v>103</v>
      </c>
      <c r="J1126" s="86" t="str">
        <f>IFERROR(VLOOKUP(B1126,Calculations!$Z$10:$AB$448,3,FALSE),0)</f>
        <v xml:space="preserve">  </v>
      </c>
      <c r="K1126" s="86"/>
      <c r="M1126" s="14" t="s">
        <v>104</v>
      </c>
      <c r="O1126" s="86" t="str">
        <f>J1126</f>
        <v xml:space="preserve">  </v>
      </c>
      <c r="P1126" s="92"/>
    </row>
    <row r="1127" spans="2:16" ht="15.75" hidden="1" x14ac:dyDescent="0.25">
      <c r="B1127" s="74"/>
      <c r="C1127" s="133"/>
      <c r="D1127" s="133"/>
      <c r="E1127" s="133"/>
      <c r="F1127" s="133"/>
      <c r="H1127" s="77"/>
      <c r="I1127" s="14" t="s">
        <v>91</v>
      </c>
      <c r="J1127" s="86"/>
      <c r="K1127" s="86" t="str">
        <f>J1126</f>
        <v xml:space="preserve">  </v>
      </c>
      <c r="M1127" s="77"/>
      <c r="N1127" s="14" t="s">
        <v>91</v>
      </c>
      <c r="O1127" s="86"/>
      <c r="P1127" s="92" t="str">
        <f>O1126</f>
        <v xml:space="preserve">  </v>
      </c>
    </row>
    <row r="1128" spans="2:16" ht="15.75" hidden="1" x14ac:dyDescent="0.25">
      <c r="B1128" s="74"/>
      <c r="C1128" s="133"/>
      <c r="D1128" s="133"/>
      <c r="E1128" s="133"/>
      <c r="F1128" s="133"/>
      <c r="H1128" s="77"/>
      <c r="J1128" s="86"/>
      <c r="K1128" s="86"/>
      <c r="M1128" s="77"/>
      <c r="O1128" s="86"/>
      <c r="P1128" s="92"/>
    </row>
    <row r="1129" spans="2:16" ht="15.75" hidden="1" x14ac:dyDescent="0.25">
      <c r="B1129" s="74"/>
      <c r="C1129" s="81"/>
      <c r="D1129" s="81"/>
      <c r="E1129" s="81"/>
      <c r="F1129" s="81"/>
      <c r="H1129" s="77"/>
      <c r="J1129" s="86"/>
      <c r="K1129" s="86"/>
      <c r="M1129" s="77"/>
      <c r="O1129" s="86"/>
      <c r="P1129" s="92"/>
    </row>
    <row r="1130" spans="2:16" ht="15.75" hidden="1" x14ac:dyDescent="0.25">
      <c r="B1130" s="70" t="str">
        <f>B1126</f>
        <v xml:space="preserve">  </v>
      </c>
      <c r="C1130" s="14" t="s">
        <v>106</v>
      </c>
      <c r="E1130" s="86" t="str">
        <f>IFERROR(VLOOKUP(B1130,Calculations!$G$10:$W$448,17,FALSE),0)</f>
        <v xml:space="preserve">  </v>
      </c>
      <c r="F1130" s="86"/>
      <c r="H1130" s="133" t="s">
        <v>34</v>
      </c>
      <c r="I1130" s="133"/>
      <c r="J1130" s="133"/>
      <c r="K1130" s="133"/>
      <c r="M1130" s="14" t="s">
        <v>105</v>
      </c>
      <c r="O1130" s="86" t="str">
        <f>E1130</f>
        <v xml:space="preserve">  </v>
      </c>
      <c r="P1130" s="92"/>
    </row>
    <row r="1131" spans="2:16" ht="15.75" hidden="1" x14ac:dyDescent="0.25">
      <c r="B1131" s="75"/>
      <c r="C1131" s="82"/>
      <c r="D1131" s="76" t="s">
        <v>31</v>
      </c>
      <c r="E1131" s="89"/>
      <c r="F1131" s="89" t="str">
        <f>E1130</f>
        <v xml:space="preserve">  </v>
      </c>
      <c r="G1131" s="76"/>
      <c r="H1131" s="134"/>
      <c r="I1131" s="134"/>
      <c r="J1131" s="134"/>
      <c r="K1131" s="134"/>
      <c r="L1131" s="76"/>
      <c r="M1131" s="82"/>
      <c r="N1131" s="76" t="s">
        <v>31</v>
      </c>
      <c r="O1131" s="89"/>
      <c r="P1131" s="90" t="str">
        <f>O1130</f>
        <v xml:space="preserve">  </v>
      </c>
    </row>
    <row r="1132" spans="2:16" ht="15.75" hidden="1" x14ac:dyDescent="0.25">
      <c r="B1132" s="60" t="str">
        <f>IFERROR(IF(EOMONTH(B1130,1)&gt;Questionnaire!$I$9,"  ",EOMONTH(B1130,1)),"  ")</f>
        <v xml:space="preserve">  </v>
      </c>
      <c r="C1132" s="61" t="s">
        <v>32</v>
      </c>
      <c r="D1132" s="61"/>
      <c r="E1132" s="84">
        <f>IFERROR(-VLOOKUP(B1132,Calculations!$G$10:$N$448,8,FALSE),0)</f>
        <v>0</v>
      </c>
      <c r="F1132" s="84"/>
      <c r="G1132" s="61"/>
      <c r="H1132" s="61" t="s">
        <v>102</v>
      </c>
      <c r="I1132" s="61"/>
      <c r="J1132" s="84">
        <f>K1134</f>
        <v>0</v>
      </c>
      <c r="K1132" s="84"/>
      <c r="L1132" s="61"/>
      <c r="M1132" s="61" t="s">
        <v>102</v>
      </c>
      <c r="N1132" s="68"/>
      <c r="O1132" s="84">
        <f>J1132</f>
        <v>0</v>
      </c>
      <c r="P1132" s="91"/>
    </row>
    <row r="1133" spans="2:16" ht="15.75" hidden="1" x14ac:dyDescent="0.25">
      <c r="B1133" s="74"/>
      <c r="C1133" s="14" t="s">
        <v>33</v>
      </c>
      <c r="E1133" s="86" t="str">
        <f>IFERROR(VLOOKUP(B1132,Calculations!$G$10:$M$448,7,FALSE),0)</f>
        <v xml:space="preserve">  </v>
      </c>
      <c r="F1133" s="86"/>
      <c r="H1133" s="14" t="s">
        <v>35</v>
      </c>
      <c r="J1133" s="86" t="str">
        <f>K1135</f>
        <v xml:space="preserve">  </v>
      </c>
      <c r="K1133" s="86"/>
      <c r="M1133" s="14" t="s">
        <v>94</v>
      </c>
      <c r="N1133" s="73"/>
      <c r="O1133" s="86" t="str">
        <f>J1133</f>
        <v xml:space="preserve">  </v>
      </c>
      <c r="P1133" s="92"/>
    </row>
    <row r="1134" spans="2:16" ht="15.75" hidden="1" x14ac:dyDescent="0.25">
      <c r="B1134" s="74"/>
      <c r="C1134" s="73"/>
      <c r="D1134" s="14" t="s">
        <v>31</v>
      </c>
      <c r="E1134" s="86"/>
      <c r="F1134" s="86">
        <f>IFERROR(E1132+E1133,0)</f>
        <v>0</v>
      </c>
      <c r="H1134" s="73"/>
      <c r="I1134" s="14" t="s">
        <v>32</v>
      </c>
      <c r="J1134" s="86"/>
      <c r="K1134" s="86">
        <f>E1132</f>
        <v>0</v>
      </c>
      <c r="M1134" s="72"/>
      <c r="N1134" s="14" t="s">
        <v>31</v>
      </c>
      <c r="O1134" s="86"/>
      <c r="P1134" s="92">
        <f>F1134</f>
        <v>0</v>
      </c>
    </row>
    <row r="1135" spans="2:16" ht="15.75" hidden="1" x14ac:dyDescent="0.25">
      <c r="B1135" s="74"/>
      <c r="C1135" s="73"/>
      <c r="E1135" s="86"/>
      <c r="F1135" s="86"/>
      <c r="H1135" s="73"/>
      <c r="I1135" s="14" t="s">
        <v>33</v>
      </c>
      <c r="J1135" s="86"/>
      <c r="K1135" s="86" t="str">
        <f>E1133</f>
        <v xml:space="preserve">  </v>
      </c>
      <c r="M1135" s="72"/>
      <c r="N1135" s="73"/>
      <c r="O1135" s="86"/>
      <c r="P1135" s="92"/>
    </row>
    <row r="1136" spans="2:16" ht="15.75" hidden="1" x14ac:dyDescent="0.25">
      <c r="B1136" s="74"/>
      <c r="C1136" s="73"/>
      <c r="E1136" s="86"/>
      <c r="F1136" s="86"/>
      <c r="H1136" s="73"/>
      <c r="J1136" s="86"/>
      <c r="K1136" s="86"/>
      <c r="M1136" s="72"/>
      <c r="N1136" s="73"/>
      <c r="O1136" s="86"/>
      <c r="P1136" s="92"/>
    </row>
    <row r="1137" spans="2:16" ht="15.75" hidden="1" x14ac:dyDescent="0.25">
      <c r="B1137" s="70" t="str">
        <f>B1132</f>
        <v xml:space="preserve">  </v>
      </c>
      <c r="C1137" s="133" t="s">
        <v>34</v>
      </c>
      <c r="D1137" s="133"/>
      <c r="E1137" s="133"/>
      <c r="F1137" s="133"/>
      <c r="H1137" s="14" t="s">
        <v>103</v>
      </c>
      <c r="J1137" s="86" t="str">
        <f>IFERROR(VLOOKUP(B1137,Calculations!$Z$10:$AB$448,3,FALSE),0)</f>
        <v xml:space="preserve">  </v>
      </c>
      <c r="K1137" s="86"/>
      <c r="M1137" s="14" t="s">
        <v>104</v>
      </c>
      <c r="O1137" s="86" t="str">
        <f>J1137</f>
        <v xml:space="preserve">  </v>
      </c>
      <c r="P1137" s="92"/>
    </row>
    <row r="1138" spans="2:16" ht="15.75" hidden="1" x14ac:dyDescent="0.25">
      <c r="B1138" s="74"/>
      <c r="C1138" s="133"/>
      <c r="D1138" s="133"/>
      <c r="E1138" s="133"/>
      <c r="F1138" s="133"/>
      <c r="H1138" s="77"/>
      <c r="I1138" s="14" t="s">
        <v>91</v>
      </c>
      <c r="J1138" s="86"/>
      <c r="K1138" s="86" t="str">
        <f>J1137</f>
        <v xml:space="preserve">  </v>
      </c>
      <c r="M1138" s="77"/>
      <c r="N1138" s="14" t="s">
        <v>91</v>
      </c>
      <c r="O1138" s="86"/>
      <c r="P1138" s="92" t="str">
        <f>O1137</f>
        <v xml:space="preserve">  </v>
      </c>
    </row>
    <row r="1139" spans="2:16" ht="15.75" hidden="1" x14ac:dyDescent="0.25">
      <c r="B1139" s="74"/>
      <c r="C1139" s="133"/>
      <c r="D1139" s="133"/>
      <c r="E1139" s="133"/>
      <c r="F1139" s="133"/>
      <c r="H1139" s="77"/>
      <c r="J1139" s="86"/>
      <c r="K1139" s="86"/>
      <c r="M1139" s="77"/>
      <c r="O1139" s="86"/>
      <c r="P1139" s="92"/>
    </row>
    <row r="1140" spans="2:16" ht="15.75" hidden="1" x14ac:dyDescent="0.25">
      <c r="B1140" s="74"/>
      <c r="C1140" s="81"/>
      <c r="D1140" s="81"/>
      <c r="E1140" s="81"/>
      <c r="F1140" s="81"/>
      <c r="H1140" s="77"/>
      <c r="J1140" s="86"/>
      <c r="K1140" s="86"/>
      <c r="M1140" s="77"/>
      <c r="O1140" s="86"/>
      <c r="P1140" s="92"/>
    </row>
    <row r="1141" spans="2:16" ht="15.75" hidden="1" x14ac:dyDescent="0.25">
      <c r="B1141" s="70" t="str">
        <f>B1137</f>
        <v xml:space="preserve">  </v>
      </c>
      <c r="C1141" s="14" t="s">
        <v>106</v>
      </c>
      <c r="E1141" s="86" t="str">
        <f>IFERROR(VLOOKUP(B1141,Calculations!$G$10:$W$448,17,FALSE),0)</f>
        <v xml:space="preserve">  </v>
      </c>
      <c r="F1141" s="86"/>
      <c r="H1141" s="133" t="s">
        <v>34</v>
      </c>
      <c r="I1141" s="133"/>
      <c r="J1141" s="133"/>
      <c r="K1141" s="133"/>
      <c r="M1141" s="14" t="s">
        <v>105</v>
      </c>
      <c r="O1141" s="86" t="str">
        <f>E1141</f>
        <v xml:space="preserve">  </v>
      </c>
      <c r="P1141" s="92"/>
    </row>
    <row r="1142" spans="2:16" ht="15.75" hidden="1" x14ac:dyDescent="0.25">
      <c r="B1142" s="75"/>
      <c r="C1142" s="82"/>
      <c r="D1142" s="76" t="s">
        <v>31</v>
      </c>
      <c r="E1142" s="89"/>
      <c r="F1142" s="89" t="str">
        <f>E1141</f>
        <v xml:space="preserve">  </v>
      </c>
      <c r="G1142" s="76"/>
      <c r="H1142" s="134"/>
      <c r="I1142" s="134"/>
      <c r="J1142" s="134"/>
      <c r="K1142" s="134"/>
      <c r="L1142" s="76"/>
      <c r="M1142" s="82"/>
      <c r="N1142" s="76" t="s">
        <v>31</v>
      </c>
      <c r="O1142" s="89"/>
      <c r="P1142" s="90" t="str">
        <f>O1141</f>
        <v xml:space="preserve">  </v>
      </c>
    </row>
    <row r="1143" spans="2:16" ht="15.75" hidden="1" x14ac:dyDescent="0.25">
      <c r="B1143" s="60" t="str">
        <f>IFERROR(IF(EOMONTH(B1141,1)&gt;Questionnaire!$I$9,"  ",EOMONTH(B1141,1)),"  ")</f>
        <v xml:space="preserve">  </v>
      </c>
      <c r="C1143" s="61" t="s">
        <v>32</v>
      </c>
      <c r="D1143" s="61"/>
      <c r="E1143" s="84">
        <f>IFERROR(-VLOOKUP(B1143,Calculations!$G$10:$N$448,8,FALSE),0)</f>
        <v>0</v>
      </c>
      <c r="F1143" s="84"/>
      <c r="G1143" s="61"/>
      <c r="H1143" s="61" t="s">
        <v>102</v>
      </c>
      <c r="I1143" s="61"/>
      <c r="J1143" s="84">
        <f>K1145</f>
        <v>0</v>
      </c>
      <c r="K1143" s="84"/>
      <c r="L1143" s="61"/>
      <c r="M1143" s="61" t="s">
        <v>102</v>
      </c>
      <c r="N1143" s="68"/>
      <c r="O1143" s="84">
        <f>J1143</f>
        <v>0</v>
      </c>
      <c r="P1143" s="91"/>
    </row>
    <row r="1144" spans="2:16" ht="15.75" hidden="1" x14ac:dyDescent="0.25">
      <c r="B1144" s="74"/>
      <c r="C1144" s="14" t="s">
        <v>33</v>
      </c>
      <c r="E1144" s="86" t="str">
        <f>IFERROR(VLOOKUP(B1143,Calculations!$G$10:$M$448,7,FALSE),0)</f>
        <v xml:space="preserve">  </v>
      </c>
      <c r="F1144" s="86"/>
      <c r="H1144" s="14" t="s">
        <v>35</v>
      </c>
      <c r="J1144" s="86" t="str">
        <f>K1146</f>
        <v xml:space="preserve">  </v>
      </c>
      <c r="K1144" s="86"/>
      <c r="M1144" s="14" t="s">
        <v>94</v>
      </c>
      <c r="N1144" s="73"/>
      <c r="O1144" s="86" t="str">
        <f>J1144</f>
        <v xml:space="preserve">  </v>
      </c>
      <c r="P1144" s="92"/>
    </row>
    <row r="1145" spans="2:16" ht="15.75" hidden="1" x14ac:dyDescent="0.25">
      <c r="B1145" s="74"/>
      <c r="C1145" s="73"/>
      <c r="D1145" s="14" t="s">
        <v>31</v>
      </c>
      <c r="E1145" s="86"/>
      <c r="F1145" s="86">
        <f>IFERROR(E1143+E1144,0)</f>
        <v>0</v>
      </c>
      <c r="H1145" s="73"/>
      <c r="I1145" s="14" t="s">
        <v>32</v>
      </c>
      <c r="J1145" s="86"/>
      <c r="K1145" s="86">
        <f>E1143</f>
        <v>0</v>
      </c>
      <c r="M1145" s="72"/>
      <c r="N1145" s="14" t="s">
        <v>31</v>
      </c>
      <c r="O1145" s="86"/>
      <c r="P1145" s="92">
        <f>F1145</f>
        <v>0</v>
      </c>
    </row>
    <row r="1146" spans="2:16" ht="15.75" hidden="1" x14ac:dyDescent="0.25">
      <c r="B1146" s="74"/>
      <c r="C1146" s="73"/>
      <c r="E1146" s="86"/>
      <c r="F1146" s="86"/>
      <c r="H1146" s="73"/>
      <c r="I1146" s="14" t="s">
        <v>33</v>
      </c>
      <c r="J1146" s="86"/>
      <c r="K1146" s="86" t="str">
        <f>E1144</f>
        <v xml:space="preserve">  </v>
      </c>
      <c r="M1146" s="72"/>
      <c r="N1146" s="73"/>
      <c r="O1146" s="86"/>
      <c r="P1146" s="92"/>
    </row>
    <row r="1147" spans="2:16" ht="15.75" hidden="1" x14ac:dyDescent="0.25">
      <c r="B1147" s="74"/>
      <c r="C1147" s="73"/>
      <c r="E1147" s="86"/>
      <c r="F1147" s="86"/>
      <c r="H1147" s="73"/>
      <c r="J1147" s="86"/>
      <c r="K1147" s="86"/>
      <c r="M1147" s="72"/>
      <c r="N1147" s="73"/>
      <c r="O1147" s="86"/>
      <c r="P1147" s="92"/>
    </row>
    <row r="1148" spans="2:16" ht="15.75" hidden="1" x14ac:dyDescent="0.25">
      <c r="B1148" s="70" t="str">
        <f>B1143</f>
        <v xml:space="preserve">  </v>
      </c>
      <c r="C1148" s="133" t="s">
        <v>34</v>
      </c>
      <c r="D1148" s="133"/>
      <c r="E1148" s="133"/>
      <c r="F1148" s="133"/>
      <c r="H1148" s="14" t="s">
        <v>103</v>
      </c>
      <c r="J1148" s="86" t="str">
        <f>IFERROR(VLOOKUP(B1148,Calculations!$Z$10:$AB$448,3,FALSE),0)</f>
        <v xml:space="preserve">  </v>
      </c>
      <c r="K1148" s="86"/>
      <c r="M1148" s="14" t="s">
        <v>104</v>
      </c>
      <c r="O1148" s="86" t="str">
        <f>J1148</f>
        <v xml:space="preserve">  </v>
      </c>
      <c r="P1148" s="92"/>
    </row>
    <row r="1149" spans="2:16" ht="15.75" hidden="1" x14ac:dyDescent="0.25">
      <c r="B1149" s="74"/>
      <c r="C1149" s="133"/>
      <c r="D1149" s="133"/>
      <c r="E1149" s="133"/>
      <c r="F1149" s="133"/>
      <c r="H1149" s="77"/>
      <c r="I1149" s="14" t="s">
        <v>91</v>
      </c>
      <c r="J1149" s="86"/>
      <c r="K1149" s="86" t="str">
        <f>J1148</f>
        <v xml:space="preserve">  </v>
      </c>
      <c r="M1149" s="77"/>
      <c r="N1149" s="14" t="s">
        <v>91</v>
      </c>
      <c r="O1149" s="86"/>
      <c r="P1149" s="92" t="str">
        <f>O1148</f>
        <v xml:space="preserve">  </v>
      </c>
    </row>
    <row r="1150" spans="2:16" ht="15.75" hidden="1" x14ac:dyDescent="0.25">
      <c r="B1150" s="74"/>
      <c r="C1150" s="133"/>
      <c r="D1150" s="133"/>
      <c r="E1150" s="133"/>
      <c r="F1150" s="133"/>
      <c r="H1150" s="77"/>
      <c r="J1150" s="86"/>
      <c r="K1150" s="86"/>
      <c r="M1150" s="77"/>
      <c r="O1150" s="86"/>
      <c r="P1150" s="92"/>
    </row>
    <row r="1151" spans="2:16" ht="15.75" hidden="1" x14ac:dyDescent="0.25">
      <c r="B1151" s="74"/>
      <c r="C1151" s="81"/>
      <c r="D1151" s="81"/>
      <c r="E1151" s="81"/>
      <c r="F1151" s="81"/>
      <c r="H1151" s="77"/>
      <c r="J1151" s="86"/>
      <c r="K1151" s="86"/>
      <c r="M1151" s="77"/>
      <c r="O1151" s="86"/>
      <c r="P1151" s="92"/>
    </row>
    <row r="1152" spans="2:16" ht="15.75" hidden="1" x14ac:dyDescent="0.25">
      <c r="B1152" s="70" t="str">
        <f>B1148</f>
        <v xml:space="preserve">  </v>
      </c>
      <c r="C1152" s="14" t="s">
        <v>106</v>
      </c>
      <c r="E1152" s="86" t="str">
        <f>IFERROR(VLOOKUP(B1152,Calculations!$G$10:$W$448,17,FALSE),0)</f>
        <v xml:space="preserve">  </v>
      </c>
      <c r="F1152" s="86"/>
      <c r="H1152" s="133" t="s">
        <v>34</v>
      </c>
      <c r="I1152" s="133"/>
      <c r="J1152" s="133"/>
      <c r="K1152" s="133"/>
      <c r="M1152" s="14" t="s">
        <v>105</v>
      </c>
      <c r="O1152" s="86" t="str">
        <f>E1152</f>
        <v xml:space="preserve">  </v>
      </c>
      <c r="P1152" s="92"/>
    </row>
    <row r="1153" spans="2:16" ht="15.75" hidden="1" x14ac:dyDescent="0.25">
      <c r="B1153" s="75"/>
      <c r="C1153" s="82"/>
      <c r="D1153" s="76" t="s">
        <v>31</v>
      </c>
      <c r="E1153" s="89"/>
      <c r="F1153" s="89" t="str">
        <f>E1152</f>
        <v xml:space="preserve">  </v>
      </c>
      <c r="G1153" s="76"/>
      <c r="H1153" s="134"/>
      <c r="I1153" s="134"/>
      <c r="J1153" s="134"/>
      <c r="K1153" s="134"/>
      <c r="L1153" s="76"/>
      <c r="M1153" s="82"/>
      <c r="N1153" s="76" t="s">
        <v>31</v>
      </c>
      <c r="O1153" s="89"/>
      <c r="P1153" s="90" t="str">
        <f>O1152</f>
        <v xml:space="preserve">  </v>
      </c>
    </row>
    <row r="1154" spans="2:16" ht="15.75" hidden="1" x14ac:dyDescent="0.25">
      <c r="B1154" s="60" t="str">
        <f>IFERROR(IF(EOMONTH(B1152,1)&gt;Questionnaire!$I$9,"  ",EOMONTH(B1152,1)),"  ")</f>
        <v xml:space="preserve">  </v>
      </c>
      <c r="C1154" s="61" t="s">
        <v>32</v>
      </c>
      <c r="D1154" s="61"/>
      <c r="E1154" s="84">
        <f>IFERROR(-VLOOKUP(B1154,Calculations!$G$10:$N$448,8,FALSE),0)</f>
        <v>0</v>
      </c>
      <c r="F1154" s="84"/>
      <c r="G1154" s="61"/>
      <c r="H1154" s="61" t="s">
        <v>102</v>
      </c>
      <c r="I1154" s="61"/>
      <c r="J1154" s="84">
        <f>K1156</f>
        <v>0</v>
      </c>
      <c r="K1154" s="84"/>
      <c r="L1154" s="61"/>
      <c r="M1154" s="61" t="s">
        <v>102</v>
      </c>
      <c r="N1154" s="68"/>
      <c r="O1154" s="84">
        <f>J1154</f>
        <v>0</v>
      </c>
      <c r="P1154" s="91"/>
    </row>
    <row r="1155" spans="2:16" ht="15.75" hidden="1" x14ac:dyDescent="0.25">
      <c r="B1155" s="74"/>
      <c r="C1155" s="14" t="s">
        <v>33</v>
      </c>
      <c r="E1155" s="86" t="str">
        <f>IFERROR(VLOOKUP(B1154,Calculations!$G$10:$M$448,7,FALSE),0)</f>
        <v xml:space="preserve">  </v>
      </c>
      <c r="F1155" s="86"/>
      <c r="H1155" s="14" t="s">
        <v>35</v>
      </c>
      <c r="J1155" s="86" t="str">
        <f>K1157</f>
        <v xml:space="preserve">  </v>
      </c>
      <c r="K1155" s="86"/>
      <c r="M1155" s="14" t="s">
        <v>94</v>
      </c>
      <c r="N1155" s="73"/>
      <c r="O1155" s="86" t="str">
        <f>J1155</f>
        <v xml:space="preserve">  </v>
      </c>
      <c r="P1155" s="92"/>
    </row>
    <row r="1156" spans="2:16" ht="15.75" hidden="1" x14ac:dyDescent="0.25">
      <c r="B1156" s="74"/>
      <c r="C1156" s="73"/>
      <c r="D1156" s="14" t="s">
        <v>31</v>
      </c>
      <c r="E1156" s="86"/>
      <c r="F1156" s="86">
        <f>IFERROR(E1154+E1155,0)</f>
        <v>0</v>
      </c>
      <c r="H1156" s="73"/>
      <c r="I1156" s="14" t="s">
        <v>32</v>
      </c>
      <c r="J1156" s="86"/>
      <c r="K1156" s="86">
        <f>E1154</f>
        <v>0</v>
      </c>
      <c r="M1156" s="72"/>
      <c r="N1156" s="14" t="s">
        <v>31</v>
      </c>
      <c r="O1156" s="86"/>
      <c r="P1156" s="92">
        <f>F1156</f>
        <v>0</v>
      </c>
    </row>
    <row r="1157" spans="2:16" ht="15.75" hidden="1" x14ac:dyDescent="0.25">
      <c r="B1157" s="74"/>
      <c r="C1157" s="73"/>
      <c r="E1157" s="86"/>
      <c r="F1157" s="86"/>
      <c r="H1157" s="73"/>
      <c r="I1157" s="14" t="s">
        <v>33</v>
      </c>
      <c r="J1157" s="86"/>
      <c r="K1157" s="86" t="str">
        <f>E1155</f>
        <v xml:space="preserve">  </v>
      </c>
      <c r="M1157" s="72"/>
      <c r="N1157" s="73"/>
      <c r="O1157" s="86"/>
      <c r="P1157" s="92"/>
    </row>
    <row r="1158" spans="2:16" ht="15.75" hidden="1" x14ac:dyDescent="0.25">
      <c r="B1158" s="74"/>
      <c r="C1158" s="73"/>
      <c r="E1158" s="86"/>
      <c r="F1158" s="86"/>
      <c r="H1158" s="73"/>
      <c r="J1158" s="86"/>
      <c r="K1158" s="86"/>
      <c r="M1158" s="72"/>
      <c r="N1158" s="73"/>
      <c r="O1158" s="86"/>
      <c r="P1158" s="92"/>
    </row>
    <row r="1159" spans="2:16" ht="15.75" hidden="1" x14ac:dyDescent="0.25">
      <c r="B1159" s="70" t="str">
        <f>B1154</f>
        <v xml:space="preserve">  </v>
      </c>
      <c r="C1159" s="133" t="s">
        <v>34</v>
      </c>
      <c r="D1159" s="133"/>
      <c r="E1159" s="133"/>
      <c r="F1159" s="133"/>
      <c r="H1159" s="14" t="s">
        <v>103</v>
      </c>
      <c r="J1159" s="86" t="str">
        <f>IFERROR(VLOOKUP(B1159,Calculations!$Z$10:$AB$448,3,FALSE),0)</f>
        <v xml:space="preserve">  </v>
      </c>
      <c r="K1159" s="86"/>
      <c r="M1159" s="14" t="s">
        <v>104</v>
      </c>
      <c r="O1159" s="86" t="str">
        <f>J1159</f>
        <v xml:space="preserve">  </v>
      </c>
      <c r="P1159" s="92"/>
    </row>
    <row r="1160" spans="2:16" ht="15.75" hidden="1" x14ac:dyDescent="0.25">
      <c r="B1160" s="74"/>
      <c r="C1160" s="133"/>
      <c r="D1160" s="133"/>
      <c r="E1160" s="133"/>
      <c r="F1160" s="133"/>
      <c r="H1160" s="77"/>
      <c r="I1160" s="14" t="s">
        <v>91</v>
      </c>
      <c r="J1160" s="86"/>
      <c r="K1160" s="86" t="str">
        <f>J1159</f>
        <v xml:space="preserve">  </v>
      </c>
      <c r="M1160" s="77"/>
      <c r="N1160" s="14" t="s">
        <v>91</v>
      </c>
      <c r="O1160" s="86"/>
      <c r="P1160" s="92" t="str">
        <f>O1159</f>
        <v xml:space="preserve">  </v>
      </c>
    </row>
    <row r="1161" spans="2:16" ht="15.75" hidden="1" x14ac:dyDescent="0.25">
      <c r="B1161" s="74"/>
      <c r="C1161" s="133"/>
      <c r="D1161" s="133"/>
      <c r="E1161" s="133"/>
      <c r="F1161" s="133"/>
      <c r="H1161" s="77"/>
      <c r="J1161" s="86"/>
      <c r="K1161" s="86"/>
      <c r="M1161" s="77"/>
      <c r="O1161" s="86"/>
      <c r="P1161" s="92"/>
    </row>
    <row r="1162" spans="2:16" ht="15.75" hidden="1" x14ac:dyDescent="0.25">
      <c r="B1162" s="74"/>
      <c r="C1162" s="81"/>
      <c r="D1162" s="81"/>
      <c r="E1162" s="81"/>
      <c r="F1162" s="81"/>
      <c r="H1162" s="77"/>
      <c r="J1162" s="86"/>
      <c r="K1162" s="86"/>
      <c r="M1162" s="77"/>
      <c r="O1162" s="86"/>
      <c r="P1162" s="92"/>
    </row>
    <row r="1163" spans="2:16" ht="15.75" hidden="1" x14ac:dyDescent="0.25">
      <c r="B1163" s="70" t="str">
        <f>B1159</f>
        <v xml:space="preserve">  </v>
      </c>
      <c r="C1163" s="14" t="s">
        <v>106</v>
      </c>
      <c r="E1163" s="86" t="str">
        <f>IFERROR(VLOOKUP(B1163,Calculations!$G$10:$W$448,17,FALSE),0)</f>
        <v xml:space="preserve">  </v>
      </c>
      <c r="F1163" s="86"/>
      <c r="H1163" s="133" t="s">
        <v>34</v>
      </c>
      <c r="I1163" s="133"/>
      <c r="J1163" s="133"/>
      <c r="K1163" s="133"/>
      <c r="M1163" s="14" t="s">
        <v>105</v>
      </c>
      <c r="O1163" s="86" t="str">
        <f>E1163</f>
        <v xml:space="preserve">  </v>
      </c>
      <c r="P1163" s="92"/>
    </row>
    <row r="1164" spans="2:16" ht="15.75" hidden="1" x14ac:dyDescent="0.25">
      <c r="B1164" s="75"/>
      <c r="C1164" s="82"/>
      <c r="D1164" s="76" t="s">
        <v>31</v>
      </c>
      <c r="E1164" s="89"/>
      <c r="F1164" s="89" t="str">
        <f>E1163</f>
        <v xml:space="preserve">  </v>
      </c>
      <c r="G1164" s="76"/>
      <c r="H1164" s="134"/>
      <c r="I1164" s="134"/>
      <c r="J1164" s="134"/>
      <c r="K1164" s="134"/>
      <c r="L1164" s="76"/>
      <c r="M1164" s="82"/>
      <c r="N1164" s="76" t="s">
        <v>31</v>
      </c>
      <c r="O1164" s="89"/>
      <c r="P1164" s="90" t="str">
        <f>O1163</f>
        <v xml:space="preserve">  </v>
      </c>
    </row>
    <row r="1165" spans="2:16" ht="15.75" hidden="1" x14ac:dyDescent="0.25">
      <c r="B1165" s="60" t="str">
        <f>IFERROR(IF(EOMONTH(B1163,1)&gt;Questionnaire!$I$9,"  ",EOMONTH(B1163,1)),"  ")</f>
        <v xml:space="preserve">  </v>
      </c>
      <c r="C1165" s="61" t="s">
        <v>32</v>
      </c>
      <c r="D1165" s="61"/>
      <c r="E1165" s="84">
        <f>IFERROR(-VLOOKUP(B1165,Calculations!$G$10:$N$448,8,FALSE),0)</f>
        <v>0</v>
      </c>
      <c r="F1165" s="84"/>
      <c r="G1165" s="61"/>
      <c r="H1165" s="61" t="s">
        <v>102</v>
      </c>
      <c r="I1165" s="61"/>
      <c r="J1165" s="84">
        <f>K1167</f>
        <v>0</v>
      </c>
      <c r="K1165" s="84"/>
      <c r="L1165" s="61"/>
      <c r="M1165" s="61" t="s">
        <v>102</v>
      </c>
      <c r="N1165" s="68"/>
      <c r="O1165" s="84">
        <f>J1165</f>
        <v>0</v>
      </c>
      <c r="P1165" s="91"/>
    </row>
    <row r="1166" spans="2:16" ht="15.75" hidden="1" x14ac:dyDescent="0.25">
      <c r="B1166" s="74"/>
      <c r="C1166" s="14" t="s">
        <v>33</v>
      </c>
      <c r="E1166" s="86" t="str">
        <f>IFERROR(VLOOKUP(B1165,Calculations!$G$10:$M$448,7,FALSE),0)</f>
        <v xml:space="preserve">  </v>
      </c>
      <c r="F1166" s="86"/>
      <c r="H1166" s="14" t="s">
        <v>35</v>
      </c>
      <c r="J1166" s="86" t="str">
        <f>K1168</f>
        <v xml:space="preserve">  </v>
      </c>
      <c r="K1166" s="86"/>
      <c r="M1166" s="14" t="s">
        <v>94</v>
      </c>
      <c r="N1166" s="73"/>
      <c r="O1166" s="86" t="str">
        <f>J1166</f>
        <v xml:space="preserve">  </v>
      </c>
      <c r="P1166" s="92"/>
    </row>
    <row r="1167" spans="2:16" ht="15.75" hidden="1" x14ac:dyDescent="0.25">
      <c r="B1167" s="74"/>
      <c r="C1167" s="73"/>
      <c r="D1167" s="14" t="s">
        <v>31</v>
      </c>
      <c r="E1167" s="86"/>
      <c r="F1167" s="86">
        <f>IFERROR(E1165+E1166,0)</f>
        <v>0</v>
      </c>
      <c r="H1167" s="73"/>
      <c r="I1167" s="14" t="s">
        <v>32</v>
      </c>
      <c r="J1167" s="86"/>
      <c r="K1167" s="86">
        <f>E1165</f>
        <v>0</v>
      </c>
      <c r="M1167" s="72"/>
      <c r="N1167" s="14" t="s">
        <v>31</v>
      </c>
      <c r="O1167" s="86"/>
      <c r="P1167" s="92">
        <f>F1167</f>
        <v>0</v>
      </c>
    </row>
    <row r="1168" spans="2:16" ht="15.75" hidden="1" x14ac:dyDescent="0.25">
      <c r="B1168" s="74"/>
      <c r="C1168" s="73"/>
      <c r="E1168" s="86"/>
      <c r="F1168" s="86"/>
      <c r="H1168" s="73"/>
      <c r="I1168" s="14" t="s">
        <v>33</v>
      </c>
      <c r="J1168" s="86"/>
      <c r="K1168" s="86" t="str">
        <f>E1166</f>
        <v xml:space="preserve">  </v>
      </c>
      <c r="M1168" s="72"/>
      <c r="N1168" s="73"/>
      <c r="O1168" s="86"/>
      <c r="P1168" s="92"/>
    </row>
    <row r="1169" spans="2:16" ht="15.75" hidden="1" x14ac:dyDescent="0.25">
      <c r="B1169" s="74"/>
      <c r="C1169" s="73"/>
      <c r="E1169" s="86"/>
      <c r="F1169" s="86"/>
      <c r="H1169" s="73"/>
      <c r="J1169" s="86"/>
      <c r="K1169" s="86"/>
      <c r="M1169" s="72"/>
      <c r="N1169" s="73"/>
      <c r="O1169" s="86"/>
      <c r="P1169" s="92"/>
    </row>
    <row r="1170" spans="2:16" ht="15.75" hidden="1" x14ac:dyDescent="0.25">
      <c r="B1170" s="70" t="str">
        <f>B1165</f>
        <v xml:space="preserve">  </v>
      </c>
      <c r="C1170" s="133" t="s">
        <v>34</v>
      </c>
      <c r="D1170" s="133"/>
      <c r="E1170" s="133"/>
      <c r="F1170" s="133"/>
      <c r="H1170" s="14" t="s">
        <v>103</v>
      </c>
      <c r="J1170" s="86" t="str">
        <f>IFERROR(VLOOKUP(B1170,Calculations!$Z$10:$AB$448,3,FALSE),0)</f>
        <v xml:space="preserve">  </v>
      </c>
      <c r="K1170" s="86"/>
      <c r="M1170" s="14" t="s">
        <v>104</v>
      </c>
      <c r="O1170" s="86" t="str">
        <f>J1170</f>
        <v xml:space="preserve">  </v>
      </c>
      <c r="P1170" s="92"/>
    </row>
    <row r="1171" spans="2:16" ht="15.75" hidden="1" x14ac:dyDescent="0.25">
      <c r="B1171" s="74"/>
      <c r="C1171" s="133"/>
      <c r="D1171" s="133"/>
      <c r="E1171" s="133"/>
      <c r="F1171" s="133"/>
      <c r="H1171" s="77"/>
      <c r="I1171" s="14" t="s">
        <v>91</v>
      </c>
      <c r="J1171" s="86"/>
      <c r="K1171" s="86" t="str">
        <f>J1170</f>
        <v xml:space="preserve">  </v>
      </c>
      <c r="M1171" s="77"/>
      <c r="N1171" s="14" t="s">
        <v>91</v>
      </c>
      <c r="O1171" s="86"/>
      <c r="P1171" s="92" t="str">
        <f>O1170</f>
        <v xml:space="preserve">  </v>
      </c>
    </row>
    <row r="1172" spans="2:16" ht="15.75" hidden="1" x14ac:dyDescent="0.25">
      <c r="B1172" s="74"/>
      <c r="C1172" s="133"/>
      <c r="D1172" s="133"/>
      <c r="E1172" s="133"/>
      <c r="F1172" s="133"/>
      <c r="H1172" s="77"/>
      <c r="J1172" s="86"/>
      <c r="K1172" s="86"/>
      <c r="M1172" s="77"/>
      <c r="O1172" s="86"/>
      <c r="P1172" s="92"/>
    </row>
    <row r="1173" spans="2:16" ht="15.75" hidden="1" x14ac:dyDescent="0.25">
      <c r="B1173" s="74"/>
      <c r="C1173" s="81"/>
      <c r="D1173" s="81"/>
      <c r="E1173" s="81"/>
      <c r="F1173" s="81"/>
      <c r="H1173" s="77"/>
      <c r="J1173" s="86"/>
      <c r="K1173" s="86"/>
      <c r="M1173" s="77"/>
      <c r="O1173" s="86"/>
      <c r="P1173" s="92"/>
    </row>
    <row r="1174" spans="2:16" ht="15.75" hidden="1" x14ac:dyDescent="0.25">
      <c r="B1174" s="70" t="str">
        <f>B1170</f>
        <v xml:space="preserve">  </v>
      </c>
      <c r="C1174" s="14" t="s">
        <v>106</v>
      </c>
      <c r="E1174" s="86" t="str">
        <f>IFERROR(VLOOKUP(B1174,Calculations!$G$10:$W$448,17,FALSE),0)</f>
        <v xml:space="preserve">  </v>
      </c>
      <c r="F1174" s="86"/>
      <c r="H1174" s="133" t="s">
        <v>34</v>
      </c>
      <c r="I1174" s="133"/>
      <c r="J1174" s="133"/>
      <c r="K1174" s="133"/>
      <c r="M1174" s="14" t="s">
        <v>105</v>
      </c>
      <c r="O1174" s="86" t="str">
        <f>E1174</f>
        <v xml:space="preserve">  </v>
      </c>
      <c r="P1174" s="92"/>
    </row>
    <row r="1175" spans="2:16" ht="15.75" hidden="1" x14ac:dyDescent="0.25">
      <c r="B1175" s="75"/>
      <c r="C1175" s="82"/>
      <c r="D1175" s="76" t="s">
        <v>31</v>
      </c>
      <c r="E1175" s="89"/>
      <c r="F1175" s="89" t="str">
        <f>E1174</f>
        <v xml:space="preserve">  </v>
      </c>
      <c r="G1175" s="76"/>
      <c r="H1175" s="134"/>
      <c r="I1175" s="134"/>
      <c r="J1175" s="134"/>
      <c r="K1175" s="134"/>
      <c r="L1175" s="76"/>
      <c r="M1175" s="82"/>
      <c r="N1175" s="76" t="s">
        <v>31</v>
      </c>
      <c r="O1175" s="89"/>
      <c r="P1175" s="90" t="str">
        <f>O1174</f>
        <v xml:space="preserve">  </v>
      </c>
    </row>
    <row r="1176" spans="2:16" ht="15.75" hidden="1" x14ac:dyDescent="0.25">
      <c r="B1176" s="60" t="str">
        <f>IFERROR(IF(EOMONTH(B1174,1)&gt;Questionnaire!$I$9,"  ",EOMONTH(B1174,1)),"  ")</f>
        <v xml:space="preserve">  </v>
      </c>
      <c r="C1176" s="61" t="s">
        <v>32</v>
      </c>
      <c r="D1176" s="61"/>
      <c r="E1176" s="84">
        <f>IFERROR(-VLOOKUP(B1176,Calculations!$G$10:$N$448,8,FALSE),0)</f>
        <v>0</v>
      </c>
      <c r="F1176" s="84"/>
      <c r="G1176" s="61"/>
      <c r="H1176" s="61" t="s">
        <v>102</v>
      </c>
      <c r="I1176" s="61"/>
      <c r="J1176" s="84">
        <f>K1178</f>
        <v>0</v>
      </c>
      <c r="K1176" s="84"/>
      <c r="L1176" s="61"/>
      <c r="M1176" s="61" t="s">
        <v>102</v>
      </c>
      <c r="N1176" s="68"/>
      <c r="O1176" s="84">
        <f>J1176</f>
        <v>0</v>
      </c>
      <c r="P1176" s="91"/>
    </row>
    <row r="1177" spans="2:16" ht="15.75" hidden="1" x14ac:dyDescent="0.25">
      <c r="B1177" s="74"/>
      <c r="C1177" s="14" t="s">
        <v>33</v>
      </c>
      <c r="E1177" s="86" t="str">
        <f>IFERROR(VLOOKUP(B1176,Calculations!$G$10:$M$448,7,FALSE),0)</f>
        <v xml:space="preserve">  </v>
      </c>
      <c r="F1177" s="86"/>
      <c r="H1177" s="14" t="s">
        <v>35</v>
      </c>
      <c r="J1177" s="86" t="str">
        <f>K1179</f>
        <v xml:space="preserve">  </v>
      </c>
      <c r="K1177" s="86"/>
      <c r="M1177" s="14" t="s">
        <v>94</v>
      </c>
      <c r="N1177" s="73"/>
      <c r="O1177" s="86" t="str">
        <f>J1177</f>
        <v xml:space="preserve">  </v>
      </c>
      <c r="P1177" s="92"/>
    </row>
    <row r="1178" spans="2:16" ht="15.75" hidden="1" x14ac:dyDescent="0.25">
      <c r="B1178" s="74"/>
      <c r="C1178" s="73"/>
      <c r="D1178" s="14" t="s">
        <v>31</v>
      </c>
      <c r="E1178" s="86"/>
      <c r="F1178" s="86">
        <f>IFERROR(E1176+E1177,0)</f>
        <v>0</v>
      </c>
      <c r="H1178" s="73"/>
      <c r="I1178" s="14" t="s">
        <v>32</v>
      </c>
      <c r="J1178" s="86"/>
      <c r="K1178" s="86">
        <f>E1176</f>
        <v>0</v>
      </c>
      <c r="M1178" s="72"/>
      <c r="N1178" s="14" t="s">
        <v>31</v>
      </c>
      <c r="O1178" s="86"/>
      <c r="P1178" s="92">
        <f>F1178</f>
        <v>0</v>
      </c>
    </row>
    <row r="1179" spans="2:16" ht="15.75" hidden="1" x14ac:dyDescent="0.25">
      <c r="B1179" s="74"/>
      <c r="C1179" s="73"/>
      <c r="E1179" s="86"/>
      <c r="F1179" s="86"/>
      <c r="H1179" s="73"/>
      <c r="I1179" s="14" t="s">
        <v>33</v>
      </c>
      <c r="J1179" s="86"/>
      <c r="K1179" s="86" t="str">
        <f>E1177</f>
        <v xml:space="preserve">  </v>
      </c>
      <c r="M1179" s="72"/>
      <c r="N1179" s="73"/>
      <c r="O1179" s="86"/>
      <c r="P1179" s="92"/>
    </row>
    <row r="1180" spans="2:16" ht="15.75" hidden="1" x14ac:dyDescent="0.25">
      <c r="B1180" s="74"/>
      <c r="C1180" s="73"/>
      <c r="E1180" s="86"/>
      <c r="F1180" s="86"/>
      <c r="H1180" s="73"/>
      <c r="J1180" s="86"/>
      <c r="K1180" s="86"/>
      <c r="M1180" s="72"/>
      <c r="N1180" s="73"/>
      <c r="O1180" s="86"/>
      <c r="P1180" s="92"/>
    </row>
    <row r="1181" spans="2:16" ht="15.75" hidden="1" x14ac:dyDescent="0.25">
      <c r="B1181" s="70" t="str">
        <f>B1176</f>
        <v xml:space="preserve">  </v>
      </c>
      <c r="C1181" s="133" t="s">
        <v>34</v>
      </c>
      <c r="D1181" s="133"/>
      <c r="E1181" s="133"/>
      <c r="F1181" s="133"/>
      <c r="H1181" s="14" t="s">
        <v>103</v>
      </c>
      <c r="J1181" s="86" t="str">
        <f>IFERROR(VLOOKUP(B1181,Calculations!$Z$10:$AB$448,3,FALSE),0)</f>
        <v xml:space="preserve">  </v>
      </c>
      <c r="K1181" s="86"/>
      <c r="M1181" s="14" t="s">
        <v>104</v>
      </c>
      <c r="O1181" s="86" t="str">
        <f>J1181</f>
        <v xml:space="preserve">  </v>
      </c>
      <c r="P1181" s="92"/>
    </row>
    <row r="1182" spans="2:16" ht="15.75" hidden="1" x14ac:dyDescent="0.25">
      <c r="B1182" s="74"/>
      <c r="C1182" s="133"/>
      <c r="D1182" s="133"/>
      <c r="E1182" s="133"/>
      <c r="F1182" s="133"/>
      <c r="H1182" s="77"/>
      <c r="I1182" s="14" t="s">
        <v>91</v>
      </c>
      <c r="J1182" s="86"/>
      <c r="K1182" s="86" t="str">
        <f>J1181</f>
        <v xml:space="preserve">  </v>
      </c>
      <c r="M1182" s="77"/>
      <c r="N1182" s="14" t="s">
        <v>91</v>
      </c>
      <c r="O1182" s="86"/>
      <c r="P1182" s="92" t="str">
        <f>O1181</f>
        <v xml:space="preserve">  </v>
      </c>
    </row>
    <row r="1183" spans="2:16" ht="15.75" hidden="1" x14ac:dyDescent="0.25">
      <c r="B1183" s="74"/>
      <c r="C1183" s="133"/>
      <c r="D1183" s="133"/>
      <c r="E1183" s="133"/>
      <c r="F1183" s="133"/>
      <c r="H1183" s="77"/>
      <c r="J1183" s="86"/>
      <c r="K1183" s="86"/>
      <c r="M1183" s="77"/>
      <c r="O1183" s="86"/>
      <c r="P1183" s="92"/>
    </row>
    <row r="1184" spans="2:16" ht="15.75" hidden="1" x14ac:dyDescent="0.25">
      <c r="B1184" s="74"/>
      <c r="C1184" s="81"/>
      <c r="D1184" s="81"/>
      <c r="E1184" s="81"/>
      <c r="F1184" s="81"/>
      <c r="H1184" s="77"/>
      <c r="J1184" s="86"/>
      <c r="K1184" s="86"/>
      <c r="M1184" s="77"/>
      <c r="O1184" s="86"/>
      <c r="P1184" s="92"/>
    </row>
    <row r="1185" spans="2:16" ht="15.75" hidden="1" x14ac:dyDescent="0.25">
      <c r="B1185" s="70" t="str">
        <f>B1181</f>
        <v xml:space="preserve">  </v>
      </c>
      <c r="C1185" s="14" t="s">
        <v>106</v>
      </c>
      <c r="E1185" s="86" t="str">
        <f>IFERROR(VLOOKUP(B1185,Calculations!$G$10:$W$448,17,FALSE),0)</f>
        <v xml:space="preserve">  </v>
      </c>
      <c r="F1185" s="86"/>
      <c r="H1185" s="133" t="s">
        <v>34</v>
      </c>
      <c r="I1185" s="133"/>
      <c r="J1185" s="133"/>
      <c r="K1185" s="133"/>
      <c r="M1185" s="14" t="s">
        <v>105</v>
      </c>
      <c r="O1185" s="86" t="str">
        <f>E1185</f>
        <v xml:space="preserve">  </v>
      </c>
      <c r="P1185" s="92"/>
    </row>
    <row r="1186" spans="2:16" ht="15.75" hidden="1" x14ac:dyDescent="0.25">
      <c r="B1186" s="75"/>
      <c r="C1186" s="82"/>
      <c r="D1186" s="76" t="s">
        <v>31</v>
      </c>
      <c r="E1186" s="89"/>
      <c r="F1186" s="89" t="str">
        <f>E1185</f>
        <v xml:space="preserve">  </v>
      </c>
      <c r="G1186" s="76"/>
      <c r="H1186" s="134"/>
      <c r="I1186" s="134"/>
      <c r="J1186" s="134"/>
      <c r="K1186" s="134"/>
      <c r="L1186" s="76"/>
      <c r="M1186" s="82"/>
      <c r="N1186" s="76" t="s">
        <v>31</v>
      </c>
      <c r="O1186" s="89"/>
      <c r="P1186" s="90" t="str">
        <f>O1185</f>
        <v xml:space="preserve">  </v>
      </c>
    </row>
    <row r="1187" spans="2:16" ht="15.75" hidden="1" x14ac:dyDescent="0.25">
      <c r="B1187" s="60" t="str">
        <f>IFERROR(IF(EOMONTH(B1185,1)&gt;Questionnaire!$I$9,"  ",EOMONTH(B1185,1)),"  ")</f>
        <v xml:space="preserve">  </v>
      </c>
      <c r="C1187" s="61" t="s">
        <v>32</v>
      </c>
      <c r="D1187" s="61"/>
      <c r="E1187" s="84">
        <f>IFERROR(-VLOOKUP(B1196,Calculations!$G$10:$N$448,8,FALSE),0)</f>
        <v>0</v>
      </c>
      <c r="F1187" s="84"/>
      <c r="G1187" s="61"/>
      <c r="H1187" s="61" t="s">
        <v>102</v>
      </c>
      <c r="I1187" s="61"/>
      <c r="J1187" s="84" t="str">
        <f>K1189</f>
        <v xml:space="preserve">  </v>
      </c>
      <c r="K1187" s="84"/>
      <c r="L1187" s="61"/>
      <c r="M1187" s="61" t="s">
        <v>102</v>
      </c>
      <c r="N1187" s="68"/>
      <c r="O1187" s="84">
        <f>J1196</f>
        <v>0</v>
      </c>
      <c r="P1187" s="91"/>
    </row>
    <row r="1188" spans="2:16" ht="15.75" hidden="1" x14ac:dyDescent="0.25">
      <c r="B1188" s="74"/>
      <c r="C1188" s="14" t="s">
        <v>33</v>
      </c>
      <c r="E1188" s="86" t="str">
        <f>IFERROR(VLOOKUP(B1196,Calculations!$G$10:$M$448,7,FALSE),0)</f>
        <v xml:space="preserve">  </v>
      </c>
      <c r="F1188" s="86"/>
      <c r="H1188" s="14" t="s">
        <v>35</v>
      </c>
      <c r="J1188" s="86" t="str">
        <f>K1190</f>
        <v xml:space="preserve">  </v>
      </c>
      <c r="K1188" s="86"/>
      <c r="M1188" s="14" t="s">
        <v>94</v>
      </c>
      <c r="N1188" s="73"/>
      <c r="O1188" s="86" t="str">
        <f>J1188</f>
        <v xml:space="preserve">  </v>
      </c>
      <c r="P1188" s="92"/>
    </row>
    <row r="1189" spans="2:16" ht="15.75" hidden="1" x14ac:dyDescent="0.25">
      <c r="B1189" s="74"/>
      <c r="C1189" s="73"/>
      <c r="D1189" s="14" t="s">
        <v>31</v>
      </c>
      <c r="E1189" s="86"/>
      <c r="F1189" s="86">
        <f>IFERROR(E1196+E1188,0)</f>
        <v>0</v>
      </c>
      <c r="H1189" s="73"/>
      <c r="I1189" s="14" t="s">
        <v>32</v>
      </c>
      <c r="J1189" s="86"/>
      <c r="K1189" s="86" t="str">
        <f>E1196</f>
        <v xml:space="preserve">  </v>
      </c>
      <c r="M1189" s="72"/>
      <c r="N1189" s="14" t="s">
        <v>31</v>
      </c>
      <c r="O1189" s="86"/>
      <c r="P1189" s="92">
        <f>F1189</f>
        <v>0</v>
      </c>
    </row>
    <row r="1190" spans="2:16" ht="15.75" hidden="1" x14ac:dyDescent="0.25">
      <c r="B1190" s="74"/>
      <c r="C1190" s="73"/>
      <c r="E1190" s="86"/>
      <c r="F1190" s="86"/>
      <c r="H1190" s="73"/>
      <c r="I1190" s="14" t="s">
        <v>33</v>
      </c>
      <c r="J1190" s="86"/>
      <c r="K1190" s="86" t="str">
        <f>E1188</f>
        <v xml:space="preserve">  </v>
      </c>
      <c r="M1190" s="72"/>
      <c r="N1190" s="73"/>
      <c r="O1190" s="86"/>
      <c r="P1190" s="92"/>
    </row>
    <row r="1191" spans="2:16" ht="15.75" hidden="1" x14ac:dyDescent="0.25">
      <c r="B1191" s="74"/>
      <c r="C1191" s="73"/>
      <c r="E1191" s="86"/>
      <c r="F1191" s="86"/>
      <c r="H1191" s="73"/>
      <c r="J1191" s="86"/>
      <c r="K1191" s="86"/>
      <c r="M1191" s="72"/>
      <c r="N1191" s="73"/>
      <c r="O1191" s="86"/>
      <c r="P1191" s="92"/>
    </row>
    <row r="1192" spans="2:16" ht="15.75" hidden="1" x14ac:dyDescent="0.25">
      <c r="B1192" s="70" t="str">
        <f>B1187</f>
        <v xml:space="preserve">  </v>
      </c>
      <c r="C1192" s="133" t="s">
        <v>34</v>
      </c>
      <c r="D1192" s="133"/>
      <c r="E1192" s="133"/>
      <c r="F1192" s="133"/>
      <c r="H1192" s="14" t="s">
        <v>103</v>
      </c>
      <c r="J1192" s="86" t="str">
        <f>IFERROR(VLOOKUP(B1192,Calculations!$Z$10:$AB$448,3,FALSE),0)</f>
        <v xml:space="preserve">  </v>
      </c>
      <c r="K1192" s="86"/>
      <c r="M1192" s="14" t="s">
        <v>104</v>
      </c>
      <c r="O1192" s="86" t="str">
        <f>J1192</f>
        <v xml:space="preserve">  </v>
      </c>
      <c r="P1192" s="92"/>
    </row>
    <row r="1193" spans="2:16" ht="15.75" hidden="1" x14ac:dyDescent="0.25">
      <c r="B1193" s="74"/>
      <c r="C1193" s="133"/>
      <c r="D1193" s="133"/>
      <c r="E1193" s="133"/>
      <c r="F1193" s="133"/>
      <c r="H1193" s="77"/>
      <c r="I1193" s="14" t="s">
        <v>91</v>
      </c>
      <c r="J1193" s="86"/>
      <c r="K1193" s="86" t="str">
        <f>J1192</f>
        <v xml:space="preserve">  </v>
      </c>
      <c r="M1193" s="77"/>
      <c r="N1193" s="14" t="s">
        <v>91</v>
      </c>
      <c r="O1193" s="86"/>
      <c r="P1193" s="92" t="str">
        <f>O1192</f>
        <v xml:space="preserve">  </v>
      </c>
    </row>
    <row r="1194" spans="2:16" ht="15.75" hidden="1" x14ac:dyDescent="0.25">
      <c r="B1194" s="74"/>
      <c r="C1194" s="133"/>
      <c r="D1194" s="133"/>
      <c r="E1194" s="133"/>
      <c r="F1194" s="133"/>
      <c r="H1194" s="77"/>
      <c r="J1194" s="86"/>
      <c r="K1194" s="86"/>
      <c r="M1194" s="77"/>
      <c r="O1194" s="86"/>
      <c r="P1194" s="92"/>
    </row>
    <row r="1195" spans="2:16" ht="15.75" hidden="1" x14ac:dyDescent="0.25">
      <c r="B1195" s="74"/>
      <c r="C1195" s="81"/>
      <c r="D1195" s="81"/>
      <c r="E1195" s="81"/>
      <c r="F1195" s="81"/>
      <c r="H1195" s="77"/>
      <c r="J1195" s="86"/>
      <c r="K1195" s="86"/>
      <c r="M1195" s="77"/>
      <c r="O1195" s="86"/>
      <c r="P1195" s="92"/>
    </row>
    <row r="1196" spans="2:16" ht="15.75" hidden="1" x14ac:dyDescent="0.25">
      <c r="B1196" s="70" t="str">
        <f>B1192</f>
        <v xml:space="preserve">  </v>
      </c>
      <c r="C1196" s="14" t="s">
        <v>106</v>
      </c>
      <c r="E1196" s="86" t="str">
        <f>IFERROR(VLOOKUP(B1196,Calculations!$G$10:$W$448,17,FALSE),0)</f>
        <v xml:space="preserve">  </v>
      </c>
      <c r="F1196" s="86"/>
      <c r="H1196" s="133" t="s">
        <v>34</v>
      </c>
      <c r="I1196" s="133"/>
      <c r="J1196" s="133"/>
      <c r="K1196" s="133"/>
      <c r="M1196" s="14" t="s">
        <v>105</v>
      </c>
      <c r="O1196" s="86" t="str">
        <f>E1196</f>
        <v xml:space="preserve">  </v>
      </c>
      <c r="P1196" s="92"/>
    </row>
    <row r="1197" spans="2:16" ht="15.75" hidden="1" x14ac:dyDescent="0.25">
      <c r="B1197" s="75"/>
      <c r="C1197" s="82"/>
      <c r="D1197" s="76" t="s">
        <v>31</v>
      </c>
      <c r="E1197" s="89"/>
      <c r="F1197" s="89" t="str">
        <f>E1196</f>
        <v xml:space="preserve">  </v>
      </c>
      <c r="G1197" s="76"/>
      <c r="H1197" s="134"/>
      <c r="I1197" s="134"/>
      <c r="J1197" s="134"/>
      <c r="K1197" s="134"/>
      <c r="L1197" s="76"/>
      <c r="M1197" s="82"/>
      <c r="N1197" s="76" t="s">
        <v>31</v>
      </c>
      <c r="O1197" s="89"/>
      <c r="P1197" s="90" t="str">
        <f>O1196</f>
        <v xml:space="preserve">  </v>
      </c>
    </row>
    <row r="1198" spans="2:16" ht="15.75" hidden="1" x14ac:dyDescent="0.25">
      <c r="B1198" s="60" t="str">
        <f>IFERROR(IF(EOMONTH(B1196,1)&gt;Questionnaire!$I$9,"  ",EOMONTH(B1196,1)),"  ")</f>
        <v xml:space="preserve">  </v>
      </c>
      <c r="C1198" s="61" t="s">
        <v>32</v>
      </c>
      <c r="D1198" s="61"/>
      <c r="E1198" s="84">
        <f>IFERROR(-VLOOKUP(B1198,Calculations!$G$10:$N$448,8,FALSE),0)</f>
        <v>0</v>
      </c>
      <c r="F1198" s="84"/>
      <c r="G1198" s="61"/>
      <c r="H1198" s="61" t="s">
        <v>102</v>
      </c>
      <c r="I1198" s="61"/>
      <c r="J1198" s="84">
        <f>K1200</f>
        <v>0</v>
      </c>
      <c r="K1198" s="84"/>
      <c r="L1198" s="61"/>
      <c r="M1198" s="61" t="s">
        <v>102</v>
      </c>
      <c r="N1198" s="68"/>
      <c r="O1198" s="84">
        <f>J1198</f>
        <v>0</v>
      </c>
      <c r="P1198" s="91"/>
    </row>
    <row r="1199" spans="2:16" ht="15.75" hidden="1" x14ac:dyDescent="0.25">
      <c r="B1199" s="74"/>
      <c r="C1199" s="14" t="s">
        <v>33</v>
      </c>
      <c r="E1199" s="86" t="str">
        <f>IFERROR(VLOOKUP(B1198,Calculations!$G$10:$M$448,7,FALSE),0)</f>
        <v xml:space="preserve">  </v>
      </c>
      <c r="F1199" s="86"/>
      <c r="H1199" s="14" t="s">
        <v>35</v>
      </c>
      <c r="J1199" s="86" t="str">
        <f>K1201</f>
        <v xml:space="preserve">  </v>
      </c>
      <c r="K1199" s="86"/>
      <c r="M1199" s="14" t="s">
        <v>94</v>
      </c>
      <c r="N1199" s="73"/>
      <c r="O1199" s="86" t="str">
        <f>J1199</f>
        <v xml:space="preserve">  </v>
      </c>
      <c r="P1199" s="92"/>
    </row>
    <row r="1200" spans="2:16" ht="15.75" hidden="1" x14ac:dyDescent="0.25">
      <c r="B1200" s="74"/>
      <c r="C1200" s="73"/>
      <c r="D1200" s="14" t="s">
        <v>31</v>
      </c>
      <c r="E1200" s="86"/>
      <c r="F1200" s="86">
        <f>IFERROR(E1198+E1199,0)</f>
        <v>0</v>
      </c>
      <c r="H1200" s="73"/>
      <c r="I1200" s="14" t="s">
        <v>32</v>
      </c>
      <c r="J1200" s="86"/>
      <c r="K1200" s="86">
        <f>E1198</f>
        <v>0</v>
      </c>
      <c r="M1200" s="72"/>
      <c r="N1200" s="14" t="s">
        <v>31</v>
      </c>
      <c r="O1200" s="86"/>
      <c r="P1200" s="92">
        <f>F1200</f>
        <v>0</v>
      </c>
    </row>
    <row r="1201" spans="2:16" ht="15.75" hidden="1" x14ac:dyDescent="0.25">
      <c r="B1201" s="74"/>
      <c r="C1201" s="73"/>
      <c r="E1201" s="86"/>
      <c r="F1201" s="86"/>
      <c r="H1201" s="73"/>
      <c r="I1201" s="14" t="s">
        <v>33</v>
      </c>
      <c r="J1201" s="86"/>
      <c r="K1201" s="86" t="str">
        <f>E1199</f>
        <v xml:space="preserve">  </v>
      </c>
      <c r="M1201" s="72"/>
      <c r="N1201" s="73"/>
      <c r="O1201" s="86"/>
      <c r="P1201" s="92"/>
    </row>
    <row r="1202" spans="2:16" ht="15.75" hidden="1" x14ac:dyDescent="0.25">
      <c r="B1202" s="74"/>
      <c r="C1202" s="73"/>
      <c r="E1202" s="86"/>
      <c r="F1202" s="86"/>
      <c r="H1202" s="73"/>
      <c r="J1202" s="86"/>
      <c r="K1202" s="86"/>
      <c r="M1202" s="72"/>
      <c r="N1202" s="73"/>
      <c r="O1202" s="86"/>
      <c r="P1202" s="92"/>
    </row>
    <row r="1203" spans="2:16" ht="15.75" hidden="1" x14ac:dyDescent="0.25">
      <c r="B1203" s="70" t="str">
        <f>B1198</f>
        <v xml:space="preserve">  </v>
      </c>
      <c r="C1203" s="133" t="s">
        <v>34</v>
      </c>
      <c r="D1203" s="133"/>
      <c r="E1203" s="133"/>
      <c r="F1203" s="133"/>
      <c r="H1203" s="14" t="s">
        <v>103</v>
      </c>
      <c r="J1203" s="86" t="str">
        <f>IFERROR(VLOOKUP(B1203,Calculations!$Z$10:$AB$448,3,FALSE),0)</f>
        <v xml:space="preserve">  </v>
      </c>
      <c r="K1203" s="86"/>
      <c r="M1203" s="14" t="s">
        <v>104</v>
      </c>
      <c r="O1203" s="86" t="str">
        <f>J1203</f>
        <v xml:space="preserve">  </v>
      </c>
      <c r="P1203" s="92"/>
    </row>
    <row r="1204" spans="2:16" ht="15.75" hidden="1" x14ac:dyDescent="0.25">
      <c r="B1204" s="74"/>
      <c r="C1204" s="133"/>
      <c r="D1204" s="133"/>
      <c r="E1204" s="133"/>
      <c r="F1204" s="133"/>
      <c r="H1204" s="77"/>
      <c r="I1204" s="14" t="s">
        <v>91</v>
      </c>
      <c r="J1204" s="86"/>
      <c r="K1204" s="86" t="str">
        <f>J1203</f>
        <v xml:space="preserve">  </v>
      </c>
      <c r="M1204" s="77"/>
      <c r="N1204" s="14" t="s">
        <v>91</v>
      </c>
      <c r="O1204" s="86"/>
      <c r="P1204" s="92" t="str">
        <f>O1203</f>
        <v xml:space="preserve">  </v>
      </c>
    </row>
    <row r="1205" spans="2:16" ht="15.75" hidden="1" x14ac:dyDescent="0.25">
      <c r="B1205" s="74"/>
      <c r="C1205" s="133"/>
      <c r="D1205" s="133"/>
      <c r="E1205" s="133"/>
      <c r="F1205" s="133"/>
      <c r="H1205" s="77"/>
      <c r="J1205" s="86"/>
      <c r="K1205" s="86"/>
      <c r="M1205" s="77"/>
      <c r="O1205" s="86"/>
      <c r="P1205" s="92"/>
    </row>
    <row r="1206" spans="2:16" ht="15.75" hidden="1" x14ac:dyDescent="0.25">
      <c r="B1206" s="74"/>
      <c r="C1206" s="81"/>
      <c r="D1206" s="81"/>
      <c r="E1206" s="81"/>
      <c r="F1206" s="81"/>
      <c r="H1206" s="77"/>
      <c r="J1206" s="86"/>
      <c r="K1206" s="86"/>
      <c r="M1206" s="77"/>
      <c r="O1206" s="86"/>
      <c r="P1206" s="92"/>
    </row>
    <row r="1207" spans="2:16" ht="15.75" hidden="1" x14ac:dyDescent="0.25">
      <c r="B1207" s="70" t="str">
        <f>B1203</f>
        <v xml:space="preserve">  </v>
      </c>
      <c r="C1207" s="14" t="s">
        <v>106</v>
      </c>
      <c r="E1207" s="86" t="str">
        <f>IFERROR(VLOOKUP(B1207,Calculations!$G$10:$W$448,17,FALSE),0)</f>
        <v xml:space="preserve">  </v>
      </c>
      <c r="F1207" s="86"/>
      <c r="H1207" s="133" t="s">
        <v>34</v>
      </c>
      <c r="I1207" s="133"/>
      <c r="J1207" s="133"/>
      <c r="K1207" s="133"/>
      <c r="M1207" s="14" t="s">
        <v>105</v>
      </c>
      <c r="O1207" s="86" t="str">
        <f>E1207</f>
        <v xml:space="preserve">  </v>
      </c>
      <c r="P1207" s="92"/>
    </row>
    <row r="1208" spans="2:16" ht="15.75" hidden="1" x14ac:dyDescent="0.25">
      <c r="B1208" s="75"/>
      <c r="C1208" s="82"/>
      <c r="D1208" s="76" t="s">
        <v>31</v>
      </c>
      <c r="E1208" s="89"/>
      <c r="F1208" s="89" t="str">
        <f>E1207</f>
        <v xml:space="preserve">  </v>
      </c>
      <c r="G1208" s="76"/>
      <c r="H1208" s="134"/>
      <c r="I1208" s="134"/>
      <c r="J1208" s="134"/>
      <c r="K1208" s="134"/>
      <c r="L1208" s="76"/>
      <c r="M1208" s="82"/>
      <c r="N1208" s="76" t="s">
        <v>31</v>
      </c>
      <c r="O1208" s="89"/>
      <c r="P1208" s="90" t="str">
        <f>O1207</f>
        <v xml:space="preserve">  </v>
      </c>
    </row>
    <row r="1209" spans="2:16" ht="15.75" hidden="1" x14ac:dyDescent="0.25">
      <c r="B1209" s="60" t="str">
        <f>IFERROR(IF(EOMONTH(B1207,1)&gt;Questionnaire!$I$9,"  ",EOMONTH(B1207,1)),"  ")</f>
        <v xml:space="preserve">  </v>
      </c>
      <c r="C1209" s="61" t="s">
        <v>32</v>
      </c>
      <c r="D1209" s="61"/>
      <c r="E1209" s="84">
        <f>IFERROR(-VLOOKUP(B1209,Calculations!$G$10:$N$448,8,FALSE),0)</f>
        <v>0</v>
      </c>
      <c r="F1209" s="84"/>
      <c r="G1209" s="61"/>
      <c r="H1209" s="61" t="s">
        <v>102</v>
      </c>
      <c r="I1209" s="61"/>
      <c r="J1209" s="84">
        <f>K1211</f>
        <v>0</v>
      </c>
      <c r="K1209" s="84"/>
      <c r="L1209" s="61"/>
      <c r="M1209" s="61" t="s">
        <v>102</v>
      </c>
      <c r="N1209" s="68"/>
      <c r="O1209" s="84">
        <f>J1209</f>
        <v>0</v>
      </c>
      <c r="P1209" s="91"/>
    </row>
    <row r="1210" spans="2:16" ht="15.75" hidden="1" x14ac:dyDescent="0.25">
      <c r="B1210" s="74"/>
      <c r="C1210" s="14" t="s">
        <v>33</v>
      </c>
      <c r="E1210" s="86" t="str">
        <f>IFERROR(VLOOKUP(B1209,Calculations!$G$10:$M$448,7,FALSE),0)</f>
        <v xml:space="preserve">  </v>
      </c>
      <c r="F1210" s="86"/>
      <c r="H1210" s="14" t="s">
        <v>35</v>
      </c>
      <c r="J1210" s="86" t="str">
        <f>K1212</f>
        <v xml:space="preserve">  </v>
      </c>
      <c r="K1210" s="86"/>
      <c r="M1210" s="14" t="s">
        <v>94</v>
      </c>
      <c r="N1210" s="73"/>
      <c r="O1210" s="86" t="str">
        <f>J1210</f>
        <v xml:space="preserve">  </v>
      </c>
      <c r="P1210" s="92"/>
    </row>
    <row r="1211" spans="2:16" ht="15.75" hidden="1" x14ac:dyDescent="0.25">
      <c r="B1211" s="74"/>
      <c r="C1211" s="73"/>
      <c r="D1211" s="14" t="s">
        <v>31</v>
      </c>
      <c r="E1211" s="86"/>
      <c r="F1211" s="86">
        <f>IFERROR(E1209+E1210,0)</f>
        <v>0</v>
      </c>
      <c r="H1211" s="73"/>
      <c r="I1211" s="14" t="s">
        <v>32</v>
      </c>
      <c r="J1211" s="86"/>
      <c r="K1211" s="86">
        <f>E1209</f>
        <v>0</v>
      </c>
      <c r="M1211" s="72"/>
      <c r="N1211" s="14" t="s">
        <v>31</v>
      </c>
      <c r="O1211" s="86"/>
      <c r="P1211" s="92">
        <f>F1211</f>
        <v>0</v>
      </c>
    </row>
    <row r="1212" spans="2:16" ht="15.75" hidden="1" x14ac:dyDescent="0.25">
      <c r="B1212" s="74"/>
      <c r="C1212" s="73"/>
      <c r="E1212" s="86"/>
      <c r="F1212" s="86"/>
      <c r="H1212" s="73"/>
      <c r="I1212" s="14" t="s">
        <v>33</v>
      </c>
      <c r="J1212" s="86"/>
      <c r="K1212" s="86" t="str">
        <f>E1210</f>
        <v xml:space="preserve">  </v>
      </c>
      <c r="M1212" s="72"/>
      <c r="N1212" s="73"/>
      <c r="O1212" s="86"/>
      <c r="P1212" s="92"/>
    </row>
    <row r="1213" spans="2:16" ht="15.75" hidden="1" x14ac:dyDescent="0.25">
      <c r="B1213" s="74"/>
      <c r="C1213" s="73"/>
      <c r="E1213" s="86"/>
      <c r="F1213" s="86"/>
      <c r="H1213" s="73"/>
      <c r="J1213" s="86"/>
      <c r="K1213" s="86"/>
      <c r="M1213" s="72"/>
      <c r="N1213" s="73"/>
      <c r="O1213" s="86"/>
      <c r="P1213" s="92"/>
    </row>
    <row r="1214" spans="2:16" ht="15.75" hidden="1" x14ac:dyDescent="0.25">
      <c r="B1214" s="70" t="str">
        <f>B1209</f>
        <v xml:space="preserve">  </v>
      </c>
      <c r="C1214" s="133" t="s">
        <v>34</v>
      </c>
      <c r="D1214" s="133"/>
      <c r="E1214" s="133"/>
      <c r="F1214" s="133"/>
      <c r="H1214" s="14" t="s">
        <v>103</v>
      </c>
      <c r="J1214" s="86" t="str">
        <f>IFERROR(VLOOKUP(B1214,Calculations!$Z$10:$AB$448,3,FALSE),0)</f>
        <v xml:space="preserve">  </v>
      </c>
      <c r="K1214" s="86"/>
      <c r="M1214" s="14" t="s">
        <v>104</v>
      </c>
      <c r="O1214" s="86" t="str">
        <f>J1214</f>
        <v xml:space="preserve">  </v>
      </c>
      <c r="P1214" s="92"/>
    </row>
    <row r="1215" spans="2:16" ht="15.75" hidden="1" x14ac:dyDescent="0.25">
      <c r="B1215" s="74"/>
      <c r="C1215" s="133"/>
      <c r="D1215" s="133"/>
      <c r="E1215" s="133"/>
      <c r="F1215" s="133"/>
      <c r="H1215" s="77"/>
      <c r="I1215" s="14" t="s">
        <v>91</v>
      </c>
      <c r="J1215" s="86"/>
      <c r="K1215" s="86" t="str">
        <f>J1214</f>
        <v xml:space="preserve">  </v>
      </c>
      <c r="M1215" s="77"/>
      <c r="N1215" s="14" t="s">
        <v>91</v>
      </c>
      <c r="O1215" s="86"/>
      <c r="P1215" s="92" t="str">
        <f>O1214</f>
        <v xml:space="preserve">  </v>
      </c>
    </row>
    <row r="1216" spans="2:16" ht="15.75" hidden="1" x14ac:dyDescent="0.25">
      <c r="B1216" s="74"/>
      <c r="C1216" s="133"/>
      <c r="D1216" s="133"/>
      <c r="E1216" s="133"/>
      <c r="F1216" s="133"/>
      <c r="H1216" s="77"/>
      <c r="J1216" s="86"/>
      <c r="K1216" s="86"/>
      <c r="M1216" s="77"/>
      <c r="O1216" s="86"/>
      <c r="P1216" s="92"/>
    </row>
    <row r="1217" spans="2:16" ht="15.75" hidden="1" x14ac:dyDescent="0.25">
      <c r="B1217" s="74"/>
      <c r="C1217" s="81"/>
      <c r="D1217" s="81"/>
      <c r="E1217" s="81"/>
      <c r="F1217" s="81"/>
      <c r="H1217" s="77"/>
      <c r="J1217" s="86"/>
      <c r="K1217" s="86"/>
      <c r="M1217" s="77"/>
      <c r="O1217" s="86"/>
      <c r="P1217" s="92"/>
    </row>
    <row r="1218" spans="2:16" ht="15.75" hidden="1" x14ac:dyDescent="0.25">
      <c r="B1218" s="70" t="str">
        <f>B1214</f>
        <v xml:space="preserve">  </v>
      </c>
      <c r="C1218" s="14" t="s">
        <v>106</v>
      </c>
      <c r="E1218" s="86" t="str">
        <f>IFERROR(VLOOKUP(B1218,Calculations!$G$10:$W$448,17,FALSE),0)</f>
        <v xml:space="preserve">  </v>
      </c>
      <c r="F1218" s="86"/>
      <c r="H1218" s="133" t="s">
        <v>34</v>
      </c>
      <c r="I1218" s="133"/>
      <c r="J1218" s="133"/>
      <c r="K1218" s="133"/>
      <c r="M1218" s="14" t="s">
        <v>105</v>
      </c>
      <c r="O1218" s="86" t="str">
        <f>E1218</f>
        <v xml:space="preserve">  </v>
      </c>
      <c r="P1218" s="92"/>
    </row>
    <row r="1219" spans="2:16" ht="15.75" hidden="1" x14ac:dyDescent="0.25">
      <c r="B1219" s="75"/>
      <c r="C1219" s="82"/>
      <c r="D1219" s="76" t="s">
        <v>31</v>
      </c>
      <c r="E1219" s="89"/>
      <c r="F1219" s="89" t="str">
        <f>E1218</f>
        <v xml:space="preserve">  </v>
      </c>
      <c r="G1219" s="76"/>
      <c r="H1219" s="134"/>
      <c r="I1219" s="134"/>
      <c r="J1219" s="134"/>
      <c r="K1219" s="134"/>
      <c r="L1219" s="76"/>
      <c r="M1219" s="82"/>
      <c r="N1219" s="76" t="s">
        <v>31</v>
      </c>
      <c r="O1219" s="89"/>
      <c r="P1219" s="90" t="str">
        <f>O1218</f>
        <v xml:space="preserve">  </v>
      </c>
    </row>
    <row r="1220" spans="2:16" ht="15.75" hidden="1" x14ac:dyDescent="0.25">
      <c r="B1220" s="60" t="str">
        <f>IFERROR(IF(EOMONTH(B1218,1)&gt;Questionnaire!$I$9,"  ",EOMONTH(B1218,1)),"  ")</f>
        <v xml:space="preserve">  </v>
      </c>
      <c r="C1220" s="61" t="s">
        <v>32</v>
      </c>
      <c r="D1220" s="61"/>
      <c r="E1220" s="84">
        <f>IFERROR(-VLOOKUP(B1220,Calculations!$G$10:$N$448,8,FALSE),0)</f>
        <v>0</v>
      </c>
      <c r="F1220" s="84"/>
      <c r="G1220" s="61"/>
      <c r="H1220" s="61" t="s">
        <v>102</v>
      </c>
      <c r="I1220" s="61"/>
      <c r="J1220" s="84">
        <f>K1222</f>
        <v>0</v>
      </c>
      <c r="K1220" s="84"/>
      <c r="L1220" s="61"/>
      <c r="M1220" s="61" t="s">
        <v>102</v>
      </c>
      <c r="N1220" s="68"/>
      <c r="O1220" s="84">
        <f>J1220</f>
        <v>0</v>
      </c>
      <c r="P1220" s="91"/>
    </row>
    <row r="1221" spans="2:16" ht="15.75" hidden="1" x14ac:dyDescent="0.25">
      <c r="B1221" s="74"/>
      <c r="C1221" s="14" t="s">
        <v>33</v>
      </c>
      <c r="E1221" s="86" t="str">
        <f>IFERROR(VLOOKUP(B1220,Calculations!$G$10:$M$448,7,FALSE),0)</f>
        <v xml:space="preserve">  </v>
      </c>
      <c r="F1221" s="86"/>
      <c r="H1221" s="14" t="s">
        <v>35</v>
      </c>
      <c r="J1221" s="86" t="str">
        <f>K1223</f>
        <v xml:space="preserve">  </v>
      </c>
      <c r="K1221" s="86"/>
      <c r="M1221" s="14" t="s">
        <v>94</v>
      </c>
      <c r="N1221" s="73"/>
      <c r="O1221" s="86" t="str">
        <f>J1221</f>
        <v xml:space="preserve">  </v>
      </c>
      <c r="P1221" s="92"/>
    </row>
    <row r="1222" spans="2:16" ht="15.75" hidden="1" x14ac:dyDescent="0.25">
      <c r="B1222" s="74"/>
      <c r="C1222" s="73"/>
      <c r="D1222" s="14" t="s">
        <v>31</v>
      </c>
      <c r="E1222" s="86"/>
      <c r="F1222" s="86">
        <f>IFERROR(E1220+E1221,0)</f>
        <v>0</v>
      </c>
      <c r="H1222" s="73"/>
      <c r="I1222" s="14" t="s">
        <v>32</v>
      </c>
      <c r="J1222" s="86"/>
      <c r="K1222" s="86">
        <f>E1220</f>
        <v>0</v>
      </c>
      <c r="M1222" s="72"/>
      <c r="N1222" s="14" t="s">
        <v>31</v>
      </c>
      <c r="O1222" s="86"/>
      <c r="P1222" s="92">
        <f>F1222</f>
        <v>0</v>
      </c>
    </row>
    <row r="1223" spans="2:16" ht="15.75" hidden="1" x14ac:dyDescent="0.25">
      <c r="B1223" s="74"/>
      <c r="C1223" s="73"/>
      <c r="E1223" s="86"/>
      <c r="F1223" s="86"/>
      <c r="H1223" s="73"/>
      <c r="I1223" s="14" t="s">
        <v>33</v>
      </c>
      <c r="J1223" s="86"/>
      <c r="K1223" s="86" t="str">
        <f>E1221</f>
        <v xml:space="preserve">  </v>
      </c>
      <c r="M1223" s="72"/>
      <c r="N1223" s="73"/>
      <c r="O1223" s="86"/>
      <c r="P1223" s="92"/>
    </row>
    <row r="1224" spans="2:16" ht="15.75" hidden="1" x14ac:dyDescent="0.25">
      <c r="B1224" s="74"/>
      <c r="C1224" s="73"/>
      <c r="E1224" s="86"/>
      <c r="F1224" s="86"/>
      <c r="H1224" s="73"/>
      <c r="J1224" s="86"/>
      <c r="K1224" s="86"/>
      <c r="M1224" s="72"/>
      <c r="N1224" s="73"/>
      <c r="O1224" s="86"/>
      <c r="P1224" s="92"/>
    </row>
    <row r="1225" spans="2:16" ht="15.75" hidden="1" x14ac:dyDescent="0.25">
      <c r="B1225" s="70" t="str">
        <f>B1220</f>
        <v xml:space="preserve">  </v>
      </c>
      <c r="C1225" s="133" t="s">
        <v>34</v>
      </c>
      <c r="D1225" s="133"/>
      <c r="E1225" s="133"/>
      <c r="F1225" s="133"/>
      <c r="H1225" s="14" t="s">
        <v>103</v>
      </c>
      <c r="J1225" s="86" t="str">
        <f>IFERROR(VLOOKUP(B1225,Calculations!$Z$10:$AB$448,3,FALSE),0)</f>
        <v xml:space="preserve">  </v>
      </c>
      <c r="K1225" s="86"/>
      <c r="M1225" s="14" t="s">
        <v>104</v>
      </c>
      <c r="O1225" s="86" t="str">
        <f>J1225</f>
        <v xml:space="preserve">  </v>
      </c>
      <c r="P1225" s="92"/>
    </row>
    <row r="1226" spans="2:16" ht="15.75" hidden="1" x14ac:dyDescent="0.25">
      <c r="B1226" s="74"/>
      <c r="C1226" s="133"/>
      <c r="D1226" s="133"/>
      <c r="E1226" s="133"/>
      <c r="F1226" s="133"/>
      <c r="H1226" s="77"/>
      <c r="I1226" s="14" t="s">
        <v>91</v>
      </c>
      <c r="J1226" s="86"/>
      <c r="K1226" s="86" t="str">
        <f>J1225</f>
        <v xml:space="preserve">  </v>
      </c>
      <c r="M1226" s="77"/>
      <c r="N1226" s="14" t="s">
        <v>91</v>
      </c>
      <c r="O1226" s="86"/>
      <c r="P1226" s="92" t="str">
        <f>O1225</f>
        <v xml:space="preserve">  </v>
      </c>
    </row>
    <row r="1227" spans="2:16" ht="15.75" hidden="1" x14ac:dyDescent="0.25">
      <c r="B1227" s="74"/>
      <c r="C1227" s="133"/>
      <c r="D1227" s="133"/>
      <c r="E1227" s="133"/>
      <c r="F1227" s="133"/>
      <c r="H1227" s="77"/>
      <c r="J1227" s="86"/>
      <c r="K1227" s="86"/>
      <c r="M1227" s="77"/>
      <c r="O1227" s="86"/>
      <c r="P1227" s="92"/>
    </row>
    <row r="1228" spans="2:16" ht="15.75" hidden="1" x14ac:dyDescent="0.25">
      <c r="B1228" s="74"/>
      <c r="C1228" s="81"/>
      <c r="D1228" s="81"/>
      <c r="E1228" s="81"/>
      <c r="F1228" s="81"/>
      <c r="H1228" s="77"/>
      <c r="J1228" s="86"/>
      <c r="K1228" s="86"/>
      <c r="M1228" s="77"/>
      <c r="O1228" s="86"/>
      <c r="P1228" s="92"/>
    </row>
    <row r="1229" spans="2:16" ht="15.75" hidden="1" x14ac:dyDescent="0.25">
      <c r="B1229" s="70" t="str">
        <f>B1225</f>
        <v xml:space="preserve">  </v>
      </c>
      <c r="C1229" s="14" t="s">
        <v>106</v>
      </c>
      <c r="E1229" s="86" t="str">
        <f>IFERROR(VLOOKUP(B1229,Calculations!$G$10:$W$448,17,FALSE),0)</f>
        <v xml:space="preserve">  </v>
      </c>
      <c r="F1229" s="86"/>
      <c r="H1229" s="133" t="s">
        <v>34</v>
      </c>
      <c r="I1229" s="133"/>
      <c r="J1229" s="133"/>
      <c r="K1229" s="133"/>
      <c r="M1229" s="14" t="s">
        <v>105</v>
      </c>
      <c r="O1229" s="86" t="str">
        <f>E1229</f>
        <v xml:space="preserve">  </v>
      </c>
      <c r="P1229" s="92"/>
    </row>
    <row r="1230" spans="2:16" ht="15.75" hidden="1" x14ac:dyDescent="0.25">
      <c r="B1230" s="75"/>
      <c r="C1230" s="82"/>
      <c r="D1230" s="76" t="s">
        <v>31</v>
      </c>
      <c r="E1230" s="89"/>
      <c r="F1230" s="89" t="str">
        <f>E1229</f>
        <v xml:space="preserve">  </v>
      </c>
      <c r="G1230" s="76"/>
      <c r="H1230" s="134"/>
      <c r="I1230" s="134"/>
      <c r="J1230" s="134"/>
      <c r="K1230" s="134"/>
      <c r="L1230" s="76"/>
      <c r="M1230" s="82"/>
      <c r="N1230" s="76" t="s">
        <v>31</v>
      </c>
      <c r="O1230" s="89"/>
      <c r="P1230" s="90" t="str">
        <f>O1229</f>
        <v xml:space="preserve">  </v>
      </c>
    </row>
    <row r="1231" spans="2:16" ht="15.75" hidden="1" x14ac:dyDescent="0.25">
      <c r="B1231" s="60" t="str">
        <f>IFERROR(IF(EOMONTH(B1229,1)&gt;Questionnaire!$I$9,"  ",EOMONTH(B1229,1)),"  ")</f>
        <v xml:space="preserve">  </v>
      </c>
      <c r="C1231" s="61" t="s">
        <v>32</v>
      </c>
      <c r="D1231" s="61"/>
      <c r="E1231" s="84">
        <f>IFERROR(-VLOOKUP(B1231,Calculations!$G$10:$N$448,8,FALSE),0)</f>
        <v>0</v>
      </c>
      <c r="F1231" s="84"/>
      <c r="G1231" s="61"/>
      <c r="H1231" s="61" t="s">
        <v>102</v>
      </c>
      <c r="I1231" s="61"/>
      <c r="J1231" s="84">
        <f>K1233</f>
        <v>0</v>
      </c>
      <c r="K1231" s="84"/>
      <c r="L1231" s="61"/>
      <c r="M1231" s="61" t="s">
        <v>102</v>
      </c>
      <c r="N1231" s="68"/>
      <c r="O1231" s="84">
        <f>J1231</f>
        <v>0</v>
      </c>
      <c r="P1231" s="91"/>
    </row>
    <row r="1232" spans="2:16" ht="15.75" hidden="1" x14ac:dyDescent="0.25">
      <c r="B1232" s="74"/>
      <c r="C1232" s="14" t="s">
        <v>33</v>
      </c>
      <c r="E1232" s="86" t="str">
        <f>IFERROR(VLOOKUP(B1231,Calculations!$G$10:$M$448,7,FALSE),0)</f>
        <v xml:space="preserve">  </v>
      </c>
      <c r="F1232" s="86"/>
      <c r="H1232" s="14" t="s">
        <v>35</v>
      </c>
      <c r="J1232" s="86" t="str">
        <f>K1234</f>
        <v xml:space="preserve">  </v>
      </c>
      <c r="K1232" s="86"/>
      <c r="M1232" s="14" t="s">
        <v>94</v>
      </c>
      <c r="N1232" s="73"/>
      <c r="O1232" s="86" t="str">
        <f>J1232</f>
        <v xml:space="preserve">  </v>
      </c>
      <c r="P1232" s="92"/>
    </row>
    <row r="1233" spans="2:16" ht="15.75" hidden="1" x14ac:dyDescent="0.25">
      <c r="B1233" s="74"/>
      <c r="C1233" s="73"/>
      <c r="D1233" s="14" t="s">
        <v>31</v>
      </c>
      <c r="E1233" s="86"/>
      <c r="F1233" s="86">
        <f>IFERROR(E1231+E1232,0)</f>
        <v>0</v>
      </c>
      <c r="H1233" s="73"/>
      <c r="I1233" s="14" t="s">
        <v>32</v>
      </c>
      <c r="J1233" s="86"/>
      <c r="K1233" s="86">
        <f>E1231</f>
        <v>0</v>
      </c>
      <c r="M1233" s="72"/>
      <c r="N1233" s="14" t="s">
        <v>31</v>
      </c>
      <c r="O1233" s="86"/>
      <c r="P1233" s="92">
        <f>F1233</f>
        <v>0</v>
      </c>
    </row>
    <row r="1234" spans="2:16" ht="15.75" hidden="1" x14ac:dyDescent="0.25">
      <c r="B1234" s="74"/>
      <c r="C1234" s="73"/>
      <c r="E1234" s="86"/>
      <c r="F1234" s="86"/>
      <c r="H1234" s="73"/>
      <c r="I1234" s="14" t="s">
        <v>33</v>
      </c>
      <c r="J1234" s="86"/>
      <c r="K1234" s="86" t="str">
        <f>E1232</f>
        <v xml:space="preserve">  </v>
      </c>
      <c r="M1234" s="72"/>
      <c r="N1234" s="73"/>
      <c r="O1234" s="86"/>
      <c r="P1234" s="92"/>
    </row>
    <row r="1235" spans="2:16" ht="15.75" hidden="1" x14ac:dyDescent="0.25">
      <c r="B1235" s="74"/>
      <c r="C1235" s="73"/>
      <c r="E1235" s="86"/>
      <c r="F1235" s="86"/>
      <c r="H1235" s="73"/>
      <c r="J1235" s="86"/>
      <c r="K1235" s="86"/>
      <c r="M1235" s="72"/>
      <c r="N1235" s="73"/>
      <c r="O1235" s="86"/>
      <c r="P1235" s="92"/>
    </row>
    <row r="1236" spans="2:16" ht="15.75" hidden="1" x14ac:dyDescent="0.25">
      <c r="B1236" s="70" t="str">
        <f>B1231</f>
        <v xml:space="preserve">  </v>
      </c>
      <c r="C1236" s="133" t="s">
        <v>34</v>
      </c>
      <c r="D1236" s="133"/>
      <c r="E1236" s="133"/>
      <c r="F1236" s="133"/>
      <c r="H1236" s="14" t="s">
        <v>103</v>
      </c>
      <c r="J1236" s="86" t="str">
        <f>IFERROR(VLOOKUP(B1236,Calculations!$Z$10:$AB$448,3,FALSE),0)</f>
        <v xml:space="preserve">  </v>
      </c>
      <c r="K1236" s="86"/>
      <c r="M1236" s="14" t="s">
        <v>104</v>
      </c>
      <c r="O1236" s="86" t="str">
        <f>J1236</f>
        <v xml:space="preserve">  </v>
      </c>
      <c r="P1236" s="92"/>
    </row>
    <row r="1237" spans="2:16" ht="15.75" hidden="1" x14ac:dyDescent="0.25">
      <c r="B1237" s="74"/>
      <c r="C1237" s="133"/>
      <c r="D1237" s="133"/>
      <c r="E1237" s="133"/>
      <c r="F1237" s="133"/>
      <c r="H1237" s="77"/>
      <c r="I1237" s="14" t="s">
        <v>91</v>
      </c>
      <c r="J1237" s="86"/>
      <c r="K1237" s="86" t="str">
        <f>J1236</f>
        <v xml:space="preserve">  </v>
      </c>
      <c r="M1237" s="77"/>
      <c r="N1237" s="14" t="s">
        <v>91</v>
      </c>
      <c r="O1237" s="86"/>
      <c r="P1237" s="92" t="str">
        <f>O1236</f>
        <v xml:space="preserve">  </v>
      </c>
    </row>
    <row r="1238" spans="2:16" ht="15.75" hidden="1" x14ac:dyDescent="0.25">
      <c r="B1238" s="74"/>
      <c r="C1238" s="133"/>
      <c r="D1238" s="133"/>
      <c r="E1238" s="133"/>
      <c r="F1238" s="133"/>
      <c r="H1238" s="77"/>
      <c r="J1238" s="86"/>
      <c r="K1238" s="86"/>
      <c r="M1238" s="77"/>
      <c r="O1238" s="86"/>
      <c r="P1238" s="92"/>
    </row>
    <row r="1239" spans="2:16" ht="15.75" hidden="1" x14ac:dyDescent="0.25">
      <c r="B1239" s="74"/>
      <c r="C1239" s="81"/>
      <c r="D1239" s="81"/>
      <c r="E1239" s="81"/>
      <c r="F1239" s="81"/>
      <c r="H1239" s="77"/>
      <c r="J1239" s="86"/>
      <c r="K1239" s="86"/>
      <c r="M1239" s="77"/>
      <c r="O1239" s="86"/>
      <c r="P1239" s="92"/>
    </row>
    <row r="1240" spans="2:16" ht="15.75" hidden="1" x14ac:dyDescent="0.25">
      <c r="B1240" s="70" t="str">
        <f>B1236</f>
        <v xml:space="preserve">  </v>
      </c>
      <c r="C1240" s="14" t="s">
        <v>106</v>
      </c>
      <c r="E1240" s="86" t="str">
        <f>IFERROR(VLOOKUP(B1240,Calculations!$G$10:$W$448,17,FALSE),0)</f>
        <v xml:space="preserve">  </v>
      </c>
      <c r="F1240" s="86"/>
      <c r="H1240" s="133" t="s">
        <v>34</v>
      </c>
      <c r="I1240" s="133"/>
      <c r="J1240" s="133"/>
      <c r="K1240" s="133"/>
      <c r="M1240" s="14" t="s">
        <v>105</v>
      </c>
      <c r="O1240" s="86" t="str">
        <f>E1240</f>
        <v xml:space="preserve">  </v>
      </c>
      <c r="P1240" s="92"/>
    </row>
    <row r="1241" spans="2:16" ht="15.75" hidden="1" x14ac:dyDescent="0.25">
      <c r="B1241" s="75"/>
      <c r="C1241" s="82"/>
      <c r="D1241" s="76" t="s">
        <v>31</v>
      </c>
      <c r="E1241" s="89"/>
      <c r="F1241" s="89" t="str">
        <f>E1240</f>
        <v xml:space="preserve">  </v>
      </c>
      <c r="G1241" s="76"/>
      <c r="H1241" s="134"/>
      <c r="I1241" s="134"/>
      <c r="J1241" s="134"/>
      <c r="K1241" s="134"/>
      <c r="L1241" s="76"/>
      <c r="M1241" s="82"/>
      <c r="N1241" s="76" t="s">
        <v>31</v>
      </c>
      <c r="O1241" s="89"/>
      <c r="P1241" s="90" t="str">
        <f>O1240</f>
        <v xml:space="preserve">  </v>
      </c>
    </row>
    <row r="1242" spans="2:16" ht="15.75" hidden="1" x14ac:dyDescent="0.25">
      <c r="B1242" s="60" t="str">
        <f>IFERROR(IF(EOMONTH(B1240,1)&gt;Questionnaire!$I$9,"  ",EOMONTH(B1240,1)),"  ")</f>
        <v xml:space="preserve">  </v>
      </c>
      <c r="C1242" s="61" t="s">
        <v>32</v>
      </c>
      <c r="D1242" s="61"/>
      <c r="E1242" s="84">
        <f>IFERROR(-VLOOKUP(B1242,Calculations!$G$10:$N$448,8,FALSE),0)</f>
        <v>0</v>
      </c>
      <c r="F1242" s="84"/>
      <c r="G1242" s="61"/>
      <c r="H1242" s="61" t="s">
        <v>102</v>
      </c>
      <c r="I1242" s="61"/>
      <c r="J1242" s="84">
        <f>K1244</f>
        <v>0</v>
      </c>
      <c r="K1242" s="84"/>
      <c r="L1242" s="61"/>
      <c r="M1242" s="61" t="s">
        <v>102</v>
      </c>
      <c r="N1242" s="68"/>
      <c r="O1242" s="84">
        <f>J1242</f>
        <v>0</v>
      </c>
      <c r="P1242" s="91"/>
    </row>
    <row r="1243" spans="2:16" ht="15.75" hidden="1" x14ac:dyDescent="0.25">
      <c r="B1243" s="74"/>
      <c r="C1243" s="14" t="s">
        <v>33</v>
      </c>
      <c r="E1243" s="86" t="str">
        <f>IFERROR(VLOOKUP(B1242,Calculations!$G$10:$M$448,7,FALSE),0)</f>
        <v xml:space="preserve">  </v>
      </c>
      <c r="F1243" s="86"/>
      <c r="H1243" s="14" t="s">
        <v>35</v>
      </c>
      <c r="J1243" s="86" t="str">
        <f>K1245</f>
        <v xml:space="preserve">  </v>
      </c>
      <c r="K1243" s="86"/>
      <c r="M1243" s="14" t="s">
        <v>94</v>
      </c>
      <c r="N1243" s="73"/>
      <c r="O1243" s="86" t="str">
        <f>J1243</f>
        <v xml:space="preserve">  </v>
      </c>
      <c r="P1243" s="92"/>
    </row>
    <row r="1244" spans="2:16" ht="15.75" hidden="1" x14ac:dyDescent="0.25">
      <c r="B1244" s="74"/>
      <c r="C1244" s="73"/>
      <c r="D1244" s="14" t="s">
        <v>31</v>
      </c>
      <c r="E1244" s="86"/>
      <c r="F1244" s="86">
        <f>IFERROR(E1242+E1243,0)</f>
        <v>0</v>
      </c>
      <c r="H1244" s="73"/>
      <c r="I1244" s="14" t="s">
        <v>32</v>
      </c>
      <c r="J1244" s="86"/>
      <c r="K1244" s="86">
        <f>E1242</f>
        <v>0</v>
      </c>
      <c r="M1244" s="72"/>
      <c r="N1244" s="14" t="s">
        <v>31</v>
      </c>
      <c r="O1244" s="86"/>
      <c r="P1244" s="92">
        <f>F1244</f>
        <v>0</v>
      </c>
    </row>
    <row r="1245" spans="2:16" ht="15.75" hidden="1" x14ac:dyDescent="0.25">
      <c r="B1245" s="74"/>
      <c r="C1245" s="73"/>
      <c r="E1245" s="86"/>
      <c r="F1245" s="86"/>
      <c r="H1245" s="73"/>
      <c r="I1245" s="14" t="s">
        <v>33</v>
      </c>
      <c r="J1245" s="86"/>
      <c r="K1245" s="86" t="str">
        <f>E1243</f>
        <v xml:space="preserve">  </v>
      </c>
      <c r="M1245" s="72"/>
      <c r="N1245" s="73"/>
      <c r="O1245" s="86"/>
      <c r="P1245" s="92"/>
    </row>
    <row r="1246" spans="2:16" ht="15.75" hidden="1" x14ac:dyDescent="0.25">
      <c r="B1246" s="74"/>
      <c r="C1246" s="73"/>
      <c r="E1246" s="86"/>
      <c r="F1246" s="86"/>
      <c r="H1246" s="73"/>
      <c r="J1246" s="86"/>
      <c r="K1246" s="86"/>
      <c r="M1246" s="72"/>
      <c r="N1246" s="73"/>
      <c r="O1246" s="86"/>
      <c r="P1246" s="92"/>
    </row>
    <row r="1247" spans="2:16" ht="15.75" hidden="1" x14ac:dyDescent="0.25">
      <c r="B1247" s="70" t="str">
        <f>B1242</f>
        <v xml:space="preserve">  </v>
      </c>
      <c r="C1247" s="133" t="s">
        <v>34</v>
      </c>
      <c r="D1247" s="133"/>
      <c r="E1247" s="133"/>
      <c r="F1247" s="133"/>
      <c r="H1247" s="14" t="s">
        <v>103</v>
      </c>
      <c r="J1247" s="86" t="str">
        <f>IFERROR(VLOOKUP(B1247,Calculations!$Z$10:$AB$448,3,FALSE),0)</f>
        <v xml:space="preserve">  </v>
      </c>
      <c r="K1247" s="86"/>
      <c r="M1247" s="14" t="s">
        <v>104</v>
      </c>
      <c r="O1247" s="86" t="str">
        <f>J1247</f>
        <v xml:space="preserve">  </v>
      </c>
      <c r="P1247" s="92"/>
    </row>
    <row r="1248" spans="2:16" ht="15.75" hidden="1" x14ac:dyDescent="0.25">
      <c r="B1248" s="74"/>
      <c r="C1248" s="133"/>
      <c r="D1248" s="133"/>
      <c r="E1248" s="133"/>
      <c r="F1248" s="133"/>
      <c r="H1248" s="77"/>
      <c r="I1248" s="14" t="s">
        <v>91</v>
      </c>
      <c r="J1248" s="86"/>
      <c r="K1248" s="86" t="str">
        <f>J1247</f>
        <v xml:space="preserve">  </v>
      </c>
      <c r="M1248" s="77"/>
      <c r="N1248" s="14" t="s">
        <v>91</v>
      </c>
      <c r="O1248" s="86"/>
      <c r="P1248" s="92" t="str">
        <f>O1247</f>
        <v xml:space="preserve">  </v>
      </c>
    </row>
    <row r="1249" spans="2:16" ht="15.75" hidden="1" x14ac:dyDescent="0.25">
      <c r="B1249" s="74"/>
      <c r="C1249" s="133"/>
      <c r="D1249" s="133"/>
      <c r="E1249" s="133"/>
      <c r="F1249" s="133"/>
      <c r="H1249" s="77"/>
      <c r="J1249" s="86"/>
      <c r="K1249" s="86"/>
      <c r="M1249" s="77"/>
      <c r="O1249" s="86"/>
      <c r="P1249" s="92"/>
    </row>
    <row r="1250" spans="2:16" ht="15.75" hidden="1" x14ac:dyDescent="0.25">
      <c r="B1250" s="74"/>
      <c r="C1250" s="81"/>
      <c r="D1250" s="81"/>
      <c r="E1250" s="81"/>
      <c r="F1250" s="81"/>
      <c r="H1250" s="77"/>
      <c r="J1250" s="86"/>
      <c r="K1250" s="86"/>
      <c r="M1250" s="77"/>
      <c r="O1250" s="86"/>
      <c r="P1250" s="92"/>
    </row>
    <row r="1251" spans="2:16" ht="15.75" hidden="1" x14ac:dyDescent="0.25">
      <c r="B1251" s="70" t="str">
        <f>B1247</f>
        <v xml:space="preserve">  </v>
      </c>
      <c r="C1251" s="14" t="s">
        <v>106</v>
      </c>
      <c r="E1251" s="86" t="str">
        <f>IFERROR(VLOOKUP(B1251,Calculations!$G$10:$W$448,17,FALSE),0)</f>
        <v xml:space="preserve">  </v>
      </c>
      <c r="F1251" s="86"/>
      <c r="H1251" s="133" t="s">
        <v>34</v>
      </c>
      <c r="I1251" s="133"/>
      <c r="J1251" s="133"/>
      <c r="K1251" s="133"/>
      <c r="M1251" s="14" t="s">
        <v>105</v>
      </c>
      <c r="O1251" s="86" t="str">
        <f>E1251</f>
        <v xml:space="preserve">  </v>
      </c>
      <c r="P1251" s="92"/>
    </row>
    <row r="1252" spans="2:16" ht="15.75" hidden="1" x14ac:dyDescent="0.25">
      <c r="B1252" s="75"/>
      <c r="C1252" s="82"/>
      <c r="D1252" s="76" t="s">
        <v>31</v>
      </c>
      <c r="E1252" s="89"/>
      <c r="F1252" s="89" t="str">
        <f>E1251</f>
        <v xml:space="preserve">  </v>
      </c>
      <c r="G1252" s="76"/>
      <c r="H1252" s="134"/>
      <c r="I1252" s="134"/>
      <c r="J1252" s="134"/>
      <c r="K1252" s="134"/>
      <c r="L1252" s="76"/>
      <c r="M1252" s="82"/>
      <c r="N1252" s="76" t="s">
        <v>31</v>
      </c>
      <c r="O1252" s="89"/>
      <c r="P1252" s="90" t="str">
        <f>O1251</f>
        <v xml:space="preserve">  </v>
      </c>
    </row>
    <row r="1253" spans="2:16" ht="15.75" hidden="1" x14ac:dyDescent="0.25">
      <c r="B1253" s="60" t="str">
        <f>IFERROR(IF(EOMONTH(B1251,1)&gt;Questionnaire!$I$9,"  ",EOMONTH(B1251,1)),"  ")</f>
        <v xml:space="preserve">  </v>
      </c>
      <c r="C1253" s="61" t="s">
        <v>32</v>
      </c>
      <c r="D1253" s="61"/>
      <c r="E1253" s="84">
        <f>IFERROR(-VLOOKUP(B1253,Calculations!$G$10:$N$448,8,FALSE),0)</f>
        <v>0</v>
      </c>
      <c r="F1253" s="84"/>
      <c r="G1253" s="61"/>
      <c r="H1253" s="61" t="s">
        <v>102</v>
      </c>
      <c r="I1253" s="61"/>
      <c r="J1253" s="84">
        <f>K1255</f>
        <v>0</v>
      </c>
      <c r="K1253" s="84"/>
      <c r="L1253" s="61"/>
      <c r="M1253" s="61" t="s">
        <v>102</v>
      </c>
      <c r="N1253" s="68"/>
      <c r="O1253" s="84">
        <f>J1253</f>
        <v>0</v>
      </c>
      <c r="P1253" s="91"/>
    </row>
    <row r="1254" spans="2:16" ht="15.75" hidden="1" x14ac:dyDescent="0.25">
      <c r="B1254" s="74"/>
      <c r="C1254" s="14" t="s">
        <v>33</v>
      </c>
      <c r="E1254" s="86" t="str">
        <f>IFERROR(VLOOKUP(B1253,Calculations!$G$10:$M$448,7,FALSE),0)</f>
        <v xml:space="preserve">  </v>
      </c>
      <c r="F1254" s="86"/>
      <c r="H1254" s="14" t="s">
        <v>35</v>
      </c>
      <c r="J1254" s="86" t="str">
        <f>K1256</f>
        <v xml:space="preserve">  </v>
      </c>
      <c r="K1254" s="86"/>
      <c r="M1254" s="14" t="s">
        <v>94</v>
      </c>
      <c r="N1254" s="73"/>
      <c r="O1254" s="86" t="str">
        <f>J1254</f>
        <v xml:space="preserve">  </v>
      </c>
      <c r="P1254" s="92"/>
    </row>
    <row r="1255" spans="2:16" ht="15.75" hidden="1" x14ac:dyDescent="0.25">
      <c r="B1255" s="74"/>
      <c r="C1255" s="73"/>
      <c r="D1255" s="14" t="s">
        <v>31</v>
      </c>
      <c r="E1255" s="86"/>
      <c r="F1255" s="86">
        <f>IFERROR(E1253+E1254,0)</f>
        <v>0</v>
      </c>
      <c r="H1255" s="73"/>
      <c r="I1255" s="14" t="s">
        <v>32</v>
      </c>
      <c r="J1255" s="86"/>
      <c r="K1255" s="86">
        <f>E1253</f>
        <v>0</v>
      </c>
      <c r="M1255" s="72"/>
      <c r="N1255" s="14" t="s">
        <v>31</v>
      </c>
      <c r="O1255" s="86"/>
      <c r="P1255" s="92">
        <f>F1255</f>
        <v>0</v>
      </c>
    </row>
    <row r="1256" spans="2:16" ht="15.75" hidden="1" x14ac:dyDescent="0.25">
      <c r="B1256" s="74"/>
      <c r="C1256" s="73"/>
      <c r="E1256" s="86"/>
      <c r="F1256" s="86"/>
      <c r="H1256" s="73"/>
      <c r="I1256" s="14" t="s">
        <v>33</v>
      </c>
      <c r="J1256" s="86"/>
      <c r="K1256" s="86" t="str">
        <f>E1254</f>
        <v xml:space="preserve">  </v>
      </c>
      <c r="M1256" s="72"/>
      <c r="N1256" s="73"/>
      <c r="O1256" s="86"/>
      <c r="P1256" s="92"/>
    </row>
    <row r="1257" spans="2:16" ht="15.75" hidden="1" x14ac:dyDescent="0.25">
      <c r="B1257" s="74"/>
      <c r="C1257" s="73"/>
      <c r="E1257" s="86"/>
      <c r="F1257" s="86"/>
      <c r="H1257" s="73"/>
      <c r="J1257" s="86"/>
      <c r="K1257" s="86"/>
      <c r="M1257" s="72"/>
      <c r="N1257" s="73"/>
      <c r="O1257" s="86"/>
      <c r="P1257" s="92"/>
    </row>
    <row r="1258" spans="2:16" ht="15.75" hidden="1" x14ac:dyDescent="0.25">
      <c r="B1258" s="70" t="str">
        <f>B1253</f>
        <v xml:space="preserve">  </v>
      </c>
      <c r="C1258" s="133" t="s">
        <v>34</v>
      </c>
      <c r="D1258" s="133"/>
      <c r="E1258" s="133"/>
      <c r="F1258" s="133"/>
      <c r="H1258" s="14" t="s">
        <v>103</v>
      </c>
      <c r="J1258" s="86" t="str">
        <f>IFERROR(VLOOKUP(B1258,Calculations!$Z$10:$AB$448,3,FALSE),0)</f>
        <v xml:space="preserve">  </v>
      </c>
      <c r="K1258" s="86"/>
      <c r="M1258" s="14" t="s">
        <v>104</v>
      </c>
      <c r="O1258" s="86" t="str">
        <f>J1258</f>
        <v xml:space="preserve">  </v>
      </c>
      <c r="P1258" s="92"/>
    </row>
    <row r="1259" spans="2:16" ht="15.75" hidden="1" x14ac:dyDescent="0.25">
      <c r="B1259" s="74"/>
      <c r="C1259" s="133"/>
      <c r="D1259" s="133"/>
      <c r="E1259" s="133"/>
      <c r="F1259" s="133"/>
      <c r="H1259" s="77"/>
      <c r="I1259" s="14" t="s">
        <v>91</v>
      </c>
      <c r="J1259" s="86"/>
      <c r="K1259" s="86" t="str">
        <f>J1258</f>
        <v xml:space="preserve">  </v>
      </c>
      <c r="M1259" s="77"/>
      <c r="N1259" s="14" t="s">
        <v>91</v>
      </c>
      <c r="O1259" s="86"/>
      <c r="P1259" s="92" t="str">
        <f>O1258</f>
        <v xml:space="preserve">  </v>
      </c>
    </row>
    <row r="1260" spans="2:16" ht="15.75" hidden="1" x14ac:dyDescent="0.25">
      <c r="B1260" s="74"/>
      <c r="C1260" s="133"/>
      <c r="D1260" s="133"/>
      <c r="E1260" s="133"/>
      <c r="F1260" s="133"/>
      <c r="H1260" s="77"/>
      <c r="J1260" s="86"/>
      <c r="K1260" s="86"/>
      <c r="M1260" s="77"/>
      <c r="O1260" s="86"/>
      <c r="P1260" s="92"/>
    </row>
    <row r="1261" spans="2:16" ht="15.75" hidden="1" x14ac:dyDescent="0.25">
      <c r="B1261" s="74"/>
      <c r="C1261" s="81"/>
      <c r="D1261" s="81"/>
      <c r="E1261" s="81"/>
      <c r="F1261" s="81"/>
      <c r="H1261" s="77"/>
      <c r="J1261" s="86"/>
      <c r="K1261" s="86"/>
      <c r="M1261" s="77"/>
      <c r="O1261" s="86"/>
      <c r="P1261" s="92"/>
    </row>
    <row r="1262" spans="2:16" ht="15.75" hidden="1" x14ac:dyDescent="0.25">
      <c r="B1262" s="70" t="str">
        <f>B1258</f>
        <v xml:space="preserve">  </v>
      </c>
      <c r="C1262" s="14" t="s">
        <v>106</v>
      </c>
      <c r="E1262" s="86" t="str">
        <f>IFERROR(VLOOKUP(B1262,Calculations!$G$10:$W$448,17,FALSE),0)</f>
        <v xml:space="preserve">  </v>
      </c>
      <c r="F1262" s="86"/>
      <c r="H1262" s="133" t="s">
        <v>34</v>
      </c>
      <c r="I1262" s="133"/>
      <c r="J1262" s="133"/>
      <c r="K1262" s="133"/>
      <c r="M1262" s="14" t="s">
        <v>105</v>
      </c>
      <c r="O1262" s="86" t="str">
        <f>E1262</f>
        <v xml:space="preserve">  </v>
      </c>
      <c r="P1262" s="92"/>
    </row>
    <row r="1263" spans="2:16" ht="15.75" hidden="1" x14ac:dyDescent="0.25">
      <c r="B1263" s="75"/>
      <c r="C1263" s="82"/>
      <c r="D1263" s="76" t="s">
        <v>31</v>
      </c>
      <c r="E1263" s="89"/>
      <c r="F1263" s="89" t="str">
        <f>E1262</f>
        <v xml:space="preserve">  </v>
      </c>
      <c r="G1263" s="76"/>
      <c r="H1263" s="134"/>
      <c r="I1263" s="134"/>
      <c r="J1263" s="134"/>
      <c r="K1263" s="134"/>
      <c r="L1263" s="76"/>
      <c r="M1263" s="82"/>
      <c r="N1263" s="76" t="s">
        <v>31</v>
      </c>
      <c r="O1263" s="89"/>
      <c r="P1263" s="90" t="str">
        <f>O1262</f>
        <v xml:space="preserve">  </v>
      </c>
    </row>
    <row r="1264" spans="2:16" ht="15.75" hidden="1" x14ac:dyDescent="0.25">
      <c r="B1264" s="60" t="str">
        <f>IFERROR(IF(EOMONTH(B1262,1)&gt;Questionnaire!$I$9,"  ",EOMONTH(B1262,1)),"  ")</f>
        <v xml:space="preserve">  </v>
      </c>
      <c r="C1264" s="61" t="s">
        <v>32</v>
      </c>
      <c r="D1264" s="61"/>
      <c r="E1264" s="84">
        <f>IFERROR(-VLOOKUP(B1264,Calculations!$G$10:$N$448,8,FALSE),0)</f>
        <v>0</v>
      </c>
      <c r="F1264" s="84"/>
      <c r="G1264" s="61"/>
      <c r="H1264" s="61" t="s">
        <v>102</v>
      </c>
      <c r="I1264" s="61"/>
      <c r="J1264" s="84">
        <f>K1266</f>
        <v>0</v>
      </c>
      <c r="K1264" s="84"/>
      <c r="L1264" s="61"/>
      <c r="M1264" s="61" t="s">
        <v>102</v>
      </c>
      <c r="N1264" s="68"/>
      <c r="O1264" s="84">
        <f>J1264</f>
        <v>0</v>
      </c>
      <c r="P1264" s="91"/>
    </row>
    <row r="1265" spans="2:16" ht="15.75" hidden="1" x14ac:dyDescent="0.25">
      <c r="B1265" s="74"/>
      <c r="C1265" s="14" t="s">
        <v>33</v>
      </c>
      <c r="E1265" s="86" t="str">
        <f>IFERROR(VLOOKUP(B1264,Calculations!$G$10:$M$448,7,FALSE),0)</f>
        <v xml:space="preserve">  </v>
      </c>
      <c r="F1265" s="86"/>
      <c r="H1265" s="14" t="s">
        <v>35</v>
      </c>
      <c r="J1265" s="86" t="str">
        <f>K1267</f>
        <v xml:space="preserve">  </v>
      </c>
      <c r="K1265" s="86"/>
      <c r="M1265" s="14" t="s">
        <v>94</v>
      </c>
      <c r="N1265" s="73"/>
      <c r="O1265" s="86" t="str">
        <f>J1265</f>
        <v xml:space="preserve">  </v>
      </c>
      <c r="P1265" s="92"/>
    </row>
    <row r="1266" spans="2:16" ht="15.75" hidden="1" x14ac:dyDescent="0.25">
      <c r="B1266" s="74"/>
      <c r="C1266" s="73"/>
      <c r="D1266" s="14" t="s">
        <v>31</v>
      </c>
      <c r="E1266" s="86"/>
      <c r="F1266" s="86">
        <f>IFERROR(E1264+E1265,0)</f>
        <v>0</v>
      </c>
      <c r="H1266" s="73"/>
      <c r="I1266" s="14" t="s">
        <v>32</v>
      </c>
      <c r="J1266" s="86"/>
      <c r="K1266" s="86">
        <f>E1264</f>
        <v>0</v>
      </c>
      <c r="M1266" s="72"/>
      <c r="N1266" s="14" t="s">
        <v>31</v>
      </c>
      <c r="O1266" s="86"/>
      <c r="P1266" s="92">
        <f>F1266</f>
        <v>0</v>
      </c>
    </row>
    <row r="1267" spans="2:16" ht="15.75" hidden="1" x14ac:dyDescent="0.25">
      <c r="B1267" s="74"/>
      <c r="C1267" s="73"/>
      <c r="E1267" s="86"/>
      <c r="F1267" s="86"/>
      <c r="H1267" s="73"/>
      <c r="I1267" s="14" t="s">
        <v>33</v>
      </c>
      <c r="J1267" s="86"/>
      <c r="K1267" s="86" t="str">
        <f>E1265</f>
        <v xml:space="preserve">  </v>
      </c>
      <c r="M1267" s="72"/>
      <c r="N1267" s="73"/>
      <c r="O1267" s="86"/>
      <c r="P1267" s="92"/>
    </row>
    <row r="1268" spans="2:16" ht="15.75" hidden="1" x14ac:dyDescent="0.25">
      <c r="B1268" s="74"/>
      <c r="C1268" s="73"/>
      <c r="E1268" s="86"/>
      <c r="F1268" s="86"/>
      <c r="H1268" s="73"/>
      <c r="J1268" s="86"/>
      <c r="K1268" s="86"/>
      <c r="M1268" s="72"/>
      <c r="N1268" s="73"/>
      <c r="O1268" s="86"/>
      <c r="P1268" s="92"/>
    </row>
    <row r="1269" spans="2:16" ht="15.75" hidden="1" x14ac:dyDescent="0.25">
      <c r="B1269" s="70" t="str">
        <f>B1264</f>
        <v xml:space="preserve">  </v>
      </c>
      <c r="C1269" s="133" t="s">
        <v>34</v>
      </c>
      <c r="D1269" s="133"/>
      <c r="E1269" s="133"/>
      <c r="F1269" s="133"/>
      <c r="H1269" s="14" t="s">
        <v>103</v>
      </c>
      <c r="J1269" s="86" t="str">
        <f>IFERROR(VLOOKUP(B1269,Calculations!$Z$10:$AB$448,3,FALSE),0)</f>
        <v xml:space="preserve">  </v>
      </c>
      <c r="K1269" s="86"/>
      <c r="M1269" s="14" t="s">
        <v>104</v>
      </c>
      <c r="O1269" s="86" t="str">
        <f>J1269</f>
        <v xml:space="preserve">  </v>
      </c>
      <c r="P1269" s="92"/>
    </row>
    <row r="1270" spans="2:16" ht="15.75" hidden="1" x14ac:dyDescent="0.25">
      <c r="B1270" s="74"/>
      <c r="C1270" s="133"/>
      <c r="D1270" s="133"/>
      <c r="E1270" s="133"/>
      <c r="F1270" s="133"/>
      <c r="H1270" s="77"/>
      <c r="I1270" s="14" t="s">
        <v>91</v>
      </c>
      <c r="J1270" s="86"/>
      <c r="K1270" s="86" t="str">
        <f>J1269</f>
        <v xml:space="preserve">  </v>
      </c>
      <c r="M1270" s="77"/>
      <c r="N1270" s="14" t="s">
        <v>91</v>
      </c>
      <c r="O1270" s="86"/>
      <c r="P1270" s="92" t="str">
        <f>O1269</f>
        <v xml:space="preserve">  </v>
      </c>
    </row>
    <row r="1271" spans="2:16" ht="15.75" hidden="1" x14ac:dyDescent="0.25">
      <c r="B1271" s="74"/>
      <c r="C1271" s="133"/>
      <c r="D1271" s="133"/>
      <c r="E1271" s="133"/>
      <c r="F1271" s="133"/>
      <c r="H1271" s="77"/>
      <c r="J1271" s="86"/>
      <c r="K1271" s="86"/>
      <c r="M1271" s="77"/>
      <c r="O1271" s="86"/>
      <c r="P1271" s="92"/>
    </row>
    <row r="1272" spans="2:16" ht="15.75" hidden="1" x14ac:dyDescent="0.25">
      <c r="B1272" s="74"/>
      <c r="C1272" s="81"/>
      <c r="D1272" s="81"/>
      <c r="E1272" s="81"/>
      <c r="F1272" s="81"/>
      <c r="H1272" s="77"/>
      <c r="J1272" s="86"/>
      <c r="K1272" s="86"/>
      <c r="M1272" s="77"/>
      <c r="O1272" s="86"/>
      <c r="P1272" s="92"/>
    </row>
    <row r="1273" spans="2:16" ht="15.75" hidden="1" x14ac:dyDescent="0.25">
      <c r="B1273" s="70" t="str">
        <f>B1269</f>
        <v xml:space="preserve">  </v>
      </c>
      <c r="C1273" s="14" t="s">
        <v>106</v>
      </c>
      <c r="E1273" s="86" t="str">
        <f>IFERROR(VLOOKUP(B1273,Calculations!$G$10:$W$448,17,FALSE),0)</f>
        <v xml:space="preserve">  </v>
      </c>
      <c r="F1273" s="86"/>
      <c r="H1273" s="133" t="s">
        <v>34</v>
      </c>
      <c r="I1273" s="133"/>
      <c r="J1273" s="133"/>
      <c r="K1273" s="133"/>
      <c r="M1273" s="14" t="s">
        <v>105</v>
      </c>
      <c r="O1273" s="86" t="str">
        <f>E1273</f>
        <v xml:space="preserve">  </v>
      </c>
      <c r="P1273" s="92"/>
    </row>
    <row r="1274" spans="2:16" ht="15.75" hidden="1" x14ac:dyDescent="0.25">
      <c r="B1274" s="75"/>
      <c r="C1274" s="82"/>
      <c r="D1274" s="76" t="s">
        <v>31</v>
      </c>
      <c r="E1274" s="89"/>
      <c r="F1274" s="89" t="str">
        <f>E1273</f>
        <v xml:space="preserve">  </v>
      </c>
      <c r="G1274" s="76"/>
      <c r="H1274" s="134"/>
      <c r="I1274" s="134"/>
      <c r="J1274" s="134"/>
      <c r="K1274" s="134"/>
      <c r="L1274" s="76"/>
      <c r="M1274" s="82"/>
      <c r="N1274" s="76" t="s">
        <v>31</v>
      </c>
      <c r="O1274" s="89"/>
      <c r="P1274" s="90" t="str">
        <f>O1273</f>
        <v xml:space="preserve">  </v>
      </c>
    </row>
    <row r="1275" spans="2:16" ht="15.75" hidden="1" x14ac:dyDescent="0.25">
      <c r="B1275" s="60" t="str">
        <f>IFERROR(IF(EOMONTH(B1273,1)&gt;Questionnaire!$I$9,"  ",EOMONTH(B1273,1)),"  ")</f>
        <v xml:space="preserve">  </v>
      </c>
      <c r="C1275" s="61" t="s">
        <v>32</v>
      </c>
      <c r="D1275" s="61"/>
      <c r="E1275" s="84">
        <f>IFERROR(-VLOOKUP(B1275,Calculations!$G$10:$N$448,8,FALSE),0)</f>
        <v>0</v>
      </c>
      <c r="F1275" s="84"/>
      <c r="G1275" s="61"/>
      <c r="H1275" s="61" t="s">
        <v>102</v>
      </c>
      <c r="I1275" s="61"/>
      <c r="J1275" s="84">
        <f>K1277</f>
        <v>0</v>
      </c>
      <c r="K1275" s="84"/>
      <c r="L1275" s="61"/>
      <c r="M1275" s="61" t="s">
        <v>102</v>
      </c>
      <c r="N1275" s="68"/>
      <c r="O1275" s="84">
        <f>J1275</f>
        <v>0</v>
      </c>
      <c r="P1275" s="91"/>
    </row>
    <row r="1276" spans="2:16" ht="15.75" hidden="1" x14ac:dyDescent="0.25">
      <c r="B1276" s="74"/>
      <c r="C1276" s="14" t="s">
        <v>33</v>
      </c>
      <c r="E1276" s="86" t="str">
        <f>IFERROR(VLOOKUP(B1275,Calculations!$G$10:$M$448,7,FALSE),0)</f>
        <v xml:space="preserve">  </v>
      </c>
      <c r="F1276" s="86"/>
      <c r="H1276" s="14" t="s">
        <v>35</v>
      </c>
      <c r="J1276" s="86" t="str">
        <f>K1278</f>
        <v xml:space="preserve">  </v>
      </c>
      <c r="K1276" s="86"/>
      <c r="M1276" s="14" t="s">
        <v>94</v>
      </c>
      <c r="N1276" s="73"/>
      <c r="O1276" s="86" t="str">
        <f>J1276</f>
        <v xml:space="preserve">  </v>
      </c>
      <c r="P1276" s="92"/>
    </row>
    <row r="1277" spans="2:16" ht="15.75" hidden="1" x14ac:dyDescent="0.25">
      <c r="B1277" s="74"/>
      <c r="C1277" s="73"/>
      <c r="D1277" s="14" t="s">
        <v>31</v>
      </c>
      <c r="E1277" s="86"/>
      <c r="F1277" s="86">
        <f>IFERROR(E1275+E1276,0)</f>
        <v>0</v>
      </c>
      <c r="H1277" s="73"/>
      <c r="I1277" s="14" t="s">
        <v>32</v>
      </c>
      <c r="J1277" s="86"/>
      <c r="K1277" s="86">
        <f>E1275</f>
        <v>0</v>
      </c>
      <c r="M1277" s="72"/>
      <c r="N1277" s="14" t="s">
        <v>31</v>
      </c>
      <c r="O1277" s="86"/>
      <c r="P1277" s="92">
        <f>F1277</f>
        <v>0</v>
      </c>
    </row>
    <row r="1278" spans="2:16" ht="15.75" hidden="1" x14ac:dyDescent="0.25">
      <c r="B1278" s="74"/>
      <c r="C1278" s="73"/>
      <c r="E1278" s="86"/>
      <c r="F1278" s="86"/>
      <c r="H1278" s="73"/>
      <c r="I1278" s="14" t="s">
        <v>33</v>
      </c>
      <c r="J1278" s="86"/>
      <c r="K1278" s="86" t="str">
        <f>E1276</f>
        <v xml:space="preserve">  </v>
      </c>
      <c r="M1278" s="72"/>
      <c r="N1278" s="73"/>
      <c r="O1278" s="86"/>
      <c r="P1278" s="92"/>
    </row>
    <row r="1279" spans="2:16" ht="15.75" hidden="1" x14ac:dyDescent="0.25">
      <c r="B1279" s="74"/>
      <c r="C1279" s="73"/>
      <c r="E1279" s="86"/>
      <c r="F1279" s="86"/>
      <c r="H1279" s="73"/>
      <c r="J1279" s="86"/>
      <c r="K1279" s="86"/>
      <c r="M1279" s="72"/>
      <c r="N1279" s="73"/>
      <c r="O1279" s="86"/>
      <c r="P1279" s="92"/>
    </row>
    <row r="1280" spans="2:16" ht="15.75" hidden="1" x14ac:dyDescent="0.25">
      <c r="B1280" s="70" t="str">
        <f>B1275</f>
        <v xml:space="preserve">  </v>
      </c>
      <c r="C1280" s="133" t="s">
        <v>34</v>
      </c>
      <c r="D1280" s="133"/>
      <c r="E1280" s="133"/>
      <c r="F1280" s="133"/>
      <c r="H1280" s="14" t="s">
        <v>103</v>
      </c>
      <c r="J1280" s="86" t="str">
        <f>IFERROR(VLOOKUP(B1280,Calculations!$Z$10:$AB$448,3,FALSE),0)</f>
        <v xml:space="preserve">  </v>
      </c>
      <c r="K1280" s="86"/>
      <c r="M1280" s="14" t="s">
        <v>104</v>
      </c>
      <c r="O1280" s="86" t="str">
        <f>J1280</f>
        <v xml:space="preserve">  </v>
      </c>
      <c r="P1280" s="92"/>
    </row>
    <row r="1281" spans="2:16" ht="15.75" hidden="1" x14ac:dyDescent="0.25">
      <c r="B1281" s="74"/>
      <c r="C1281" s="133"/>
      <c r="D1281" s="133"/>
      <c r="E1281" s="133"/>
      <c r="F1281" s="133"/>
      <c r="H1281" s="77"/>
      <c r="I1281" s="14" t="s">
        <v>91</v>
      </c>
      <c r="J1281" s="86"/>
      <c r="K1281" s="86" t="str">
        <f>J1280</f>
        <v xml:space="preserve">  </v>
      </c>
      <c r="M1281" s="77"/>
      <c r="N1281" s="14" t="s">
        <v>91</v>
      </c>
      <c r="O1281" s="86"/>
      <c r="P1281" s="92" t="str">
        <f>O1280</f>
        <v xml:space="preserve">  </v>
      </c>
    </row>
    <row r="1282" spans="2:16" ht="15.75" hidden="1" x14ac:dyDescent="0.25">
      <c r="B1282" s="74"/>
      <c r="C1282" s="133"/>
      <c r="D1282" s="133"/>
      <c r="E1282" s="133"/>
      <c r="F1282" s="133"/>
      <c r="H1282" s="77"/>
      <c r="J1282" s="86"/>
      <c r="K1282" s="86"/>
      <c r="M1282" s="77"/>
      <c r="O1282" s="86"/>
      <c r="P1282" s="92"/>
    </row>
    <row r="1283" spans="2:16" ht="15.75" hidden="1" x14ac:dyDescent="0.25">
      <c r="B1283" s="74"/>
      <c r="C1283" s="81"/>
      <c r="D1283" s="81"/>
      <c r="E1283" s="81"/>
      <c r="F1283" s="81"/>
      <c r="H1283" s="77"/>
      <c r="J1283" s="86"/>
      <c r="K1283" s="86"/>
      <c r="M1283" s="77"/>
      <c r="O1283" s="86"/>
      <c r="P1283" s="92"/>
    </row>
    <row r="1284" spans="2:16" ht="15.75" hidden="1" x14ac:dyDescent="0.25">
      <c r="B1284" s="70" t="str">
        <f>B1280</f>
        <v xml:space="preserve">  </v>
      </c>
      <c r="C1284" s="14" t="s">
        <v>106</v>
      </c>
      <c r="E1284" s="86" t="str">
        <f>IFERROR(VLOOKUP(B1284,Calculations!$G$10:$W$448,17,FALSE),0)</f>
        <v xml:space="preserve">  </v>
      </c>
      <c r="F1284" s="86"/>
      <c r="H1284" s="133" t="s">
        <v>34</v>
      </c>
      <c r="I1284" s="133"/>
      <c r="J1284" s="133"/>
      <c r="K1284" s="133"/>
      <c r="M1284" s="14" t="s">
        <v>105</v>
      </c>
      <c r="O1284" s="86" t="str">
        <f>E1284</f>
        <v xml:space="preserve">  </v>
      </c>
      <c r="P1284" s="92"/>
    </row>
    <row r="1285" spans="2:16" ht="15.75" hidden="1" x14ac:dyDescent="0.25">
      <c r="B1285" s="75"/>
      <c r="C1285" s="82"/>
      <c r="D1285" s="76" t="s">
        <v>31</v>
      </c>
      <c r="E1285" s="89"/>
      <c r="F1285" s="89" t="str">
        <f>E1284</f>
        <v xml:space="preserve">  </v>
      </c>
      <c r="G1285" s="76"/>
      <c r="H1285" s="134"/>
      <c r="I1285" s="134"/>
      <c r="J1285" s="134"/>
      <c r="K1285" s="134"/>
      <c r="L1285" s="76"/>
      <c r="M1285" s="82"/>
      <c r="N1285" s="76" t="s">
        <v>31</v>
      </c>
      <c r="O1285" s="89"/>
      <c r="P1285" s="90" t="str">
        <f>O1284</f>
        <v xml:space="preserve">  </v>
      </c>
    </row>
    <row r="1286" spans="2:16" ht="15.75" hidden="1" x14ac:dyDescent="0.25">
      <c r="B1286" s="60" t="str">
        <f>IFERROR(IF(EOMONTH(B1284,1)&gt;Questionnaire!$I$9,"  ",EOMONTH(B1284,1)),"  ")</f>
        <v xml:space="preserve">  </v>
      </c>
      <c r="C1286" s="61" t="s">
        <v>32</v>
      </c>
      <c r="D1286" s="61"/>
      <c r="E1286" s="84">
        <f>IFERROR(-VLOOKUP(B1286,Calculations!$G$10:$N$448,8,FALSE),0)</f>
        <v>0</v>
      </c>
      <c r="F1286" s="84"/>
      <c r="G1286" s="61"/>
      <c r="H1286" s="61" t="s">
        <v>102</v>
      </c>
      <c r="I1286" s="61"/>
      <c r="J1286" s="84">
        <f>K1288</f>
        <v>0</v>
      </c>
      <c r="K1286" s="84"/>
      <c r="L1286" s="61"/>
      <c r="M1286" s="61" t="s">
        <v>102</v>
      </c>
      <c r="N1286" s="68"/>
      <c r="O1286" s="84">
        <f>J1286</f>
        <v>0</v>
      </c>
      <c r="P1286" s="91"/>
    </row>
    <row r="1287" spans="2:16" ht="15.75" hidden="1" x14ac:dyDescent="0.25">
      <c r="B1287" s="74"/>
      <c r="C1287" s="14" t="s">
        <v>33</v>
      </c>
      <c r="E1287" s="86" t="str">
        <f>IFERROR(VLOOKUP(B1286,Calculations!$G$10:$M$448,7,FALSE),0)</f>
        <v xml:space="preserve">  </v>
      </c>
      <c r="F1287" s="86"/>
      <c r="H1287" s="14" t="s">
        <v>35</v>
      </c>
      <c r="J1287" s="86">
        <f>K1289</f>
        <v>0</v>
      </c>
      <c r="K1287" s="86"/>
      <c r="M1287" s="14" t="s">
        <v>94</v>
      </c>
      <c r="N1287" s="73"/>
      <c r="O1287" s="86">
        <f>J1296</f>
        <v>0</v>
      </c>
      <c r="P1287" s="92"/>
    </row>
    <row r="1288" spans="2:16" ht="15.75" hidden="1" x14ac:dyDescent="0.25">
      <c r="B1288" s="74"/>
      <c r="C1288" s="73"/>
      <c r="D1288" s="14" t="s">
        <v>31</v>
      </c>
      <c r="E1288" s="86"/>
      <c r="F1288" s="86">
        <f>IFERROR(E1286+E1296,0)</f>
        <v>0</v>
      </c>
      <c r="H1288" s="73"/>
      <c r="I1288" s="14" t="s">
        <v>32</v>
      </c>
      <c r="J1288" s="86"/>
      <c r="K1288" s="86">
        <f>E1286</f>
        <v>0</v>
      </c>
      <c r="M1288" s="72"/>
      <c r="N1288" s="14" t="s">
        <v>31</v>
      </c>
      <c r="O1288" s="86"/>
      <c r="P1288" s="92">
        <f>F1288</f>
        <v>0</v>
      </c>
    </row>
    <row r="1289" spans="2:16" ht="15.75" hidden="1" x14ac:dyDescent="0.25">
      <c r="B1289" s="74"/>
      <c r="C1289" s="73"/>
      <c r="E1289" s="86"/>
      <c r="F1289" s="86"/>
      <c r="H1289" s="73"/>
      <c r="I1289" s="14" t="s">
        <v>33</v>
      </c>
      <c r="J1289" s="86"/>
      <c r="K1289" s="86">
        <f>E1296</f>
        <v>0</v>
      </c>
      <c r="M1289" s="72"/>
      <c r="N1289" s="73"/>
      <c r="O1289" s="86"/>
      <c r="P1289" s="92"/>
    </row>
    <row r="1290" spans="2:16" ht="15.75" hidden="1" x14ac:dyDescent="0.25">
      <c r="B1290" s="74"/>
      <c r="C1290" s="73"/>
      <c r="E1290" s="86"/>
      <c r="F1290" s="86"/>
      <c r="H1290" s="73"/>
      <c r="J1290" s="86"/>
      <c r="K1290" s="86"/>
      <c r="M1290" s="72"/>
      <c r="N1290" s="73"/>
      <c r="O1290" s="86"/>
      <c r="P1290" s="92"/>
    </row>
    <row r="1291" spans="2:16" ht="15.75" hidden="1" x14ac:dyDescent="0.25">
      <c r="B1291" s="70" t="str">
        <f>B1286</f>
        <v xml:space="preserve">  </v>
      </c>
      <c r="C1291" s="133" t="s">
        <v>34</v>
      </c>
      <c r="D1291" s="133"/>
      <c r="E1291" s="133"/>
      <c r="F1291" s="133"/>
      <c r="H1291" s="14" t="s">
        <v>103</v>
      </c>
      <c r="J1291" s="86" t="str">
        <f>IFERROR(VLOOKUP(B1291,Calculations!$Z$10:$AB$448,3,FALSE),0)</f>
        <v xml:space="preserve">  </v>
      </c>
      <c r="K1291" s="86"/>
      <c r="M1291" s="14" t="s">
        <v>104</v>
      </c>
      <c r="O1291" s="86" t="str">
        <f>J1291</f>
        <v xml:space="preserve">  </v>
      </c>
      <c r="P1291" s="92"/>
    </row>
    <row r="1292" spans="2:16" ht="15.75" hidden="1" x14ac:dyDescent="0.25">
      <c r="B1292" s="74"/>
      <c r="C1292" s="133"/>
      <c r="D1292" s="133"/>
      <c r="E1292" s="133"/>
      <c r="F1292" s="133"/>
      <c r="H1292" s="77"/>
      <c r="I1292" s="14" t="s">
        <v>91</v>
      </c>
      <c r="J1292" s="86"/>
      <c r="K1292" s="86" t="str">
        <f>J1291</f>
        <v xml:space="preserve">  </v>
      </c>
      <c r="M1292" s="77"/>
      <c r="N1292" s="14" t="s">
        <v>91</v>
      </c>
      <c r="O1292" s="86"/>
      <c r="P1292" s="92" t="str">
        <f>O1291</f>
        <v xml:space="preserve">  </v>
      </c>
    </row>
    <row r="1293" spans="2:16" ht="15.75" hidden="1" x14ac:dyDescent="0.25">
      <c r="B1293" s="74"/>
      <c r="C1293" s="133"/>
      <c r="D1293" s="133"/>
      <c r="E1293" s="133"/>
      <c r="F1293" s="133"/>
      <c r="H1293" s="77"/>
      <c r="J1293" s="86"/>
      <c r="K1293" s="86"/>
      <c r="M1293" s="77"/>
      <c r="O1293" s="86"/>
      <c r="P1293" s="92"/>
    </row>
    <row r="1294" spans="2:16" ht="15.75" hidden="1" x14ac:dyDescent="0.25">
      <c r="B1294" s="74"/>
      <c r="C1294" s="81"/>
      <c r="D1294" s="81"/>
      <c r="E1294" s="81"/>
      <c r="F1294" s="81"/>
      <c r="H1294" s="77"/>
      <c r="J1294" s="86"/>
      <c r="K1294" s="86"/>
      <c r="M1294" s="77"/>
      <c r="O1294" s="86"/>
      <c r="P1294" s="92"/>
    </row>
    <row r="1295" spans="2:16" ht="15.75" hidden="1" x14ac:dyDescent="0.25">
      <c r="B1295" s="70" t="str">
        <f>B1291</f>
        <v xml:space="preserve">  </v>
      </c>
      <c r="C1295" s="14" t="s">
        <v>106</v>
      </c>
      <c r="E1295" s="86" t="str">
        <f>IFERROR(VLOOKUP(B1295,Calculations!$G$10:$W$448,17,FALSE),0)</f>
        <v xml:space="preserve">  </v>
      </c>
      <c r="F1295" s="86"/>
      <c r="H1295" s="133" t="s">
        <v>34</v>
      </c>
      <c r="I1295" s="133"/>
      <c r="J1295" s="133"/>
      <c r="K1295" s="133"/>
      <c r="M1295" s="14" t="s">
        <v>105</v>
      </c>
      <c r="O1295" s="86" t="str">
        <f>E1295</f>
        <v xml:space="preserve">  </v>
      </c>
      <c r="P1295" s="92"/>
    </row>
    <row r="1296" spans="2:16" ht="15.75" hidden="1" x14ac:dyDescent="0.25">
      <c r="B1296" s="75"/>
      <c r="C1296" s="82"/>
      <c r="D1296" s="76" t="s">
        <v>31</v>
      </c>
      <c r="E1296" s="89"/>
      <c r="F1296" s="89" t="str">
        <f>E1295</f>
        <v xml:space="preserve">  </v>
      </c>
      <c r="G1296" s="76"/>
      <c r="H1296" s="134"/>
      <c r="I1296" s="134"/>
      <c r="J1296" s="134"/>
      <c r="K1296" s="134"/>
      <c r="L1296" s="76"/>
      <c r="M1296" s="82"/>
      <c r="N1296" s="76" t="s">
        <v>31</v>
      </c>
      <c r="O1296" s="89"/>
      <c r="P1296" s="90" t="str">
        <f>O1295</f>
        <v xml:space="preserve">  </v>
      </c>
    </row>
    <row r="1297" spans="2:16" ht="15.75" hidden="1" x14ac:dyDescent="0.25">
      <c r="B1297" s="60" t="str">
        <f>IFERROR(IF(EOMONTH(B1295,1)&gt;Questionnaire!$I$9,"  ",EOMONTH(B1295,1)),"  ")</f>
        <v xml:space="preserve">  </v>
      </c>
      <c r="C1297" s="61" t="s">
        <v>32</v>
      </c>
      <c r="D1297" s="61"/>
      <c r="E1297" s="84">
        <f>IFERROR(-VLOOKUP(B1297,Calculations!$G$10:$N$448,8,FALSE),0)</f>
        <v>0</v>
      </c>
      <c r="F1297" s="84"/>
      <c r="G1297" s="61"/>
      <c r="H1297" s="61" t="s">
        <v>102</v>
      </c>
      <c r="I1297" s="61"/>
      <c r="J1297" s="84">
        <f>K1299</f>
        <v>0</v>
      </c>
      <c r="K1297" s="84"/>
      <c r="L1297" s="61"/>
      <c r="M1297" s="61" t="s">
        <v>102</v>
      </c>
      <c r="N1297" s="68"/>
      <c r="O1297" s="84">
        <f>J1297</f>
        <v>0</v>
      </c>
      <c r="P1297" s="91"/>
    </row>
    <row r="1298" spans="2:16" ht="15.75" hidden="1" x14ac:dyDescent="0.25">
      <c r="B1298" s="74"/>
      <c r="C1298" s="14" t="s">
        <v>33</v>
      </c>
      <c r="E1298" s="86" t="str">
        <f>IFERROR(VLOOKUP(B1297,Calculations!$G$10:$M$448,7,FALSE),0)</f>
        <v xml:space="preserve">  </v>
      </c>
      <c r="F1298" s="86"/>
      <c r="H1298" s="14" t="s">
        <v>35</v>
      </c>
      <c r="J1298" s="86" t="str">
        <f>K1300</f>
        <v xml:space="preserve">  </v>
      </c>
      <c r="K1298" s="86"/>
      <c r="M1298" s="14" t="s">
        <v>94</v>
      </c>
      <c r="N1298" s="73"/>
      <c r="O1298" s="86" t="str">
        <f>J1298</f>
        <v xml:space="preserve">  </v>
      </c>
      <c r="P1298" s="92"/>
    </row>
    <row r="1299" spans="2:16" ht="15.75" hidden="1" x14ac:dyDescent="0.25">
      <c r="B1299" s="74"/>
      <c r="C1299" s="73"/>
      <c r="D1299" s="14" t="s">
        <v>31</v>
      </c>
      <c r="E1299" s="86"/>
      <c r="F1299" s="86">
        <f>IFERROR(E1297+E1298,0)</f>
        <v>0</v>
      </c>
      <c r="H1299" s="73"/>
      <c r="I1299" s="14" t="s">
        <v>32</v>
      </c>
      <c r="J1299" s="86"/>
      <c r="K1299" s="86">
        <f>E1297</f>
        <v>0</v>
      </c>
      <c r="M1299" s="72"/>
      <c r="N1299" s="14" t="s">
        <v>31</v>
      </c>
      <c r="O1299" s="86"/>
      <c r="P1299" s="92">
        <f>F1299</f>
        <v>0</v>
      </c>
    </row>
    <row r="1300" spans="2:16" ht="15.75" hidden="1" x14ac:dyDescent="0.25">
      <c r="B1300" s="74"/>
      <c r="C1300" s="73"/>
      <c r="E1300" s="86"/>
      <c r="F1300" s="86"/>
      <c r="H1300" s="73"/>
      <c r="I1300" s="14" t="s">
        <v>33</v>
      </c>
      <c r="J1300" s="86"/>
      <c r="K1300" s="86" t="str">
        <f>E1298</f>
        <v xml:space="preserve">  </v>
      </c>
      <c r="M1300" s="72"/>
      <c r="N1300" s="73"/>
      <c r="O1300" s="86"/>
      <c r="P1300" s="92"/>
    </row>
    <row r="1301" spans="2:16" ht="15.75" hidden="1" x14ac:dyDescent="0.25">
      <c r="B1301" s="74"/>
      <c r="C1301" s="73"/>
      <c r="E1301" s="86"/>
      <c r="F1301" s="86"/>
      <c r="H1301" s="73"/>
      <c r="J1301" s="86"/>
      <c r="K1301" s="86"/>
      <c r="M1301" s="72"/>
      <c r="N1301" s="73"/>
      <c r="O1301" s="86"/>
      <c r="P1301" s="92"/>
    </row>
    <row r="1302" spans="2:16" ht="15.75" hidden="1" x14ac:dyDescent="0.25">
      <c r="B1302" s="70" t="str">
        <f>B1297</f>
        <v xml:space="preserve">  </v>
      </c>
      <c r="C1302" s="133" t="s">
        <v>34</v>
      </c>
      <c r="D1302" s="133"/>
      <c r="E1302" s="133"/>
      <c r="F1302" s="133"/>
      <c r="H1302" s="14" t="s">
        <v>103</v>
      </c>
      <c r="J1302" s="86" t="str">
        <f>IFERROR(VLOOKUP(B1302,Calculations!$Z$10:$AB$448,3,FALSE),0)</f>
        <v xml:space="preserve">  </v>
      </c>
      <c r="K1302" s="86"/>
      <c r="M1302" s="14" t="s">
        <v>104</v>
      </c>
      <c r="O1302" s="86" t="str">
        <f>J1302</f>
        <v xml:space="preserve">  </v>
      </c>
      <c r="P1302" s="92"/>
    </row>
    <row r="1303" spans="2:16" ht="15.75" hidden="1" x14ac:dyDescent="0.25">
      <c r="B1303" s="74"/>
      <c r="C1303" s="133"/>
      <c r="D1303" s="133"/>
      <c r="E1303" s="133"/>
      <c r="F1303" s="133"/>
      <c r="H1303" s="77"/>
      <c r="I1303" s="14" t="s">
        <v>91</v>
      </c>
      <c r="J1303" s="86"/>
      <c r="K1303" s="86" t="str">
        <f>J1302</f>
        <v xml:space="preserve">  </v>
      </c>
      <c r="M1303" s="77"/>
      <c r="N1303" s="14" t="s">
        <v>91</v>
      </c>
      <c r="O1303" s="86"/>
      <c r="P1303" s="92" t="str">
        <f>O1302</f>
        <v xml:space="preserve">  </v>
      </c>
    </row>
    <row r="1304" spans="2:16" ht="15.75" hidden="1" x14ac:dyDescent="0.25">
      <c r="B1304" s="74"/>
      <c r="C1304" s="133"/>
      <c r="D1304" s="133"/>
      <c r="E1304" s="133"/>
      <c r="F1304" s="133"/>
      <c r="H1304" s="77"/>
      <c r="J1304" s="86"/>
      <c r="K1304" s="86"/>
      <c r="M1304" s="77"/>
      <c r="O1304" s="86"/>
      <c r="P1304" s="92"/>
    </row>
    <row r="1305" spans="2:16" ht="15.75" hidden="1" x14ac:dyDescent="0.25">
      <c r="B1305" s="74"/>
      <c r="C1305" s="81"/>
      <c r="D1305" s="81"/>
      <c r="E1305" s="81"/>
      <c r="F1305" s="81"/>
      <c r="H1305" s="77"/>
      <c r="J1305" s="86"/>
      <c r="K1305" s="86"/>
      <c r="M1305" s="77"/>
      <c r="O1305" s="86"/>
      <c r="P1305" s="92"/>
    </row>
    <row r="1306" spans="2:16" ht="15.75" hidden="1" x14ac:dyDescent="0.25">
      <c r="B1306" s="70" t="str">
        <f>B1302</f>
        <v xml:space="preserve">  </v>
      </c>
      <c r="C1306" s="14" t="s">
        <v>106</v>
      </c>
      <c r="E1306" s="86" t="str">
        <f>IFERROR(VLOOKUP(B1306,Calculations!$G$10:$W$448,17,FALSE),0)</f>
        <v xml:space="preserve">  </v>
      </c>
      <c r="F1306" s="86"/>
      <c r="H1306" s="133" t="s">
        <v>34</v>
      </c>
      <c r="I1306" s="133"/>
      <c r="J1306" s="133"/>
      <c r="K1306" s="133"/>
      <c r="M1306" s="14" t="s">
        <v>105</v>
      </c>
      <c r="O1306" s="86" t="str">
        <f>E1306</f>
        <v xml:space="preserve">  </v>
      </c>
      <c r="P1306" s="92"/>
    </row>
    <row r="1307" spans="2:16" ht="15.75" hidden="1" x14ac:dyDescent="0.25">
      <c r="B1307" s="75"/>
      <c r="C1307" s="82"/>
      <c r="D1307" s="76" t="s">
        <v>31</v>
      </c>
      <c r="E1307" s="89"/>
      <c r="F1307" s="89" t="str">
        <f>E1306</f>
        <v xml:space="preserve">  </v>
      </c>
      <c r="G1307" s="76"/>
      <c r="H1307" s="134"/>
      <c r="I1307" s="134"/>
      <c r="J1307" s="134"/>
      <c r="K1307" s="134"/>
      <c r="L1307" s="76"/>
      <c r="M1307" s="82"/>
      <c r="N1307" s="76" t="s">
        <v>31</v>
      </c>
      <c r="O1307" s="89"/>
      <c r="P1307" s="90" t="str">
        <f>O1306</f>
        <v xml:space="preserve">  </v>
      </c>
    </row>
    <row r="1308" spans="2:16" ht="15.75" hidden="1" x14ac:dyDescent="0.25">
      <c r="B1308" s="60" t="str">
        <f>IFERROR(IF(EOMONTH(B1306,1)&gt;Questionnaire!$I$9,"  ",EOMONTH(B1306,1)),"  ")</f>
        <v xml:space="preserve">  </v>
      </c>
      <c r="C1308" s="61" t="s">
        <v>32</v>
      </c>
      <c r="D1308" s="61"/>
      <c r="E1308" s="84">
        <f>IFERROR(-VLOOKUP(B1308,Calculations!$G$10:$N$448,8,FALSE),0)</f>
        <v>0</v>
      </c>
      <c r="F1308" s="84"/>
      <c r="G1308" s="61"/>
      <c r="H1308" s="61" t="s">
        <v>102</v>
      </c>
      <c r="I1308" s="61"/>
      <c r="J1308" s="84">
        <f>K1310</f>
        <v>0</v>
      </c>
      <c r="K1308" s="84"/>
      <c r="L1308" s="61"/>
      <c r="M1308" s="61" t="s">
        <v>102</v>
      </c>
      <c r="N1308" s="68"/>
      <c r="O1308" s="84">
        <f>J1308</f>
        <v>0</v>
      </c>
      <c r="P1308" s="91"/>
    </row>
    <row r="1309" spans="2:16" ht="15.75" hidden="1" x14ac:dyDescent="0.25">
      <c r="B1309" s="74"/>
      <c r="C1309" s="14" t="s">
        <v>33</v>
      </c>
      <c r="E1309" s="86" t="str">
        <f>IFERROR(VLOOKUP(B1308,Calculations!$G$10:$M$448,7,FALSE),0)</f>
        <v xml:space="preserve">  </v>
      </c>
      <c r="F1309" s="86"/>
      <c r="H1309" s="14" t="s">
        <v>35</v>
      </c>
      <c r="J1309" s="86" t="str">
        <f>K1311</f>
        <v xml:space="preserve">  </v>
      </c>
      <c r="K1309" s="86"/>
      <c r="M1309" s="14" t="s">
        <v>94</v>
      </c>
      <c r="N1309" s="73"/>
      <c r="O1309" s="86" t="str">
        <f>J1309</f>
        <v xml:space="preserve">  </v>
      </c>
      <c r="P1309" s="92"/>
    </row>
    <row r="1310" spans="2:16" ht="15.75" hidden="1" x14ac:dyDescent="0.25">
      <c r="B1310" s="74"/>
      <c r="C1310" s="73"/>
      <c r="D1310" s="14" t="s">
        <v>31</v>
      </c>
      <c r="E1310" s="86"/>
      <c r="F1310" s="86">
        <f>IFERROR(E1308+E1309,0)</f>
        <v>0</v>
      </c>
      <c r="H1310" s="73"/>
      <c r="I1310" s="14" t="s">
        <v>32</v>
      </c>
      <c r="J1310" s="86"/>
      <c r="K1310" s="86">
        <f>E1308</f>
        <v>0</v>
      </c>
      <c r="M1310" s="72"/>
      <c r="N1310" s="14" t="s">
        <v>31</v>
      </c>
      <c r="O1310" s="86"/>
      <c r="P1310" s="92">
        <f>F1310</f>
        <v>0</v>
      </c>
    </row>
    <row r="1311" spans="2:16" ht="15.75" hidden="1" x14ac:dyDescent="0.25">
      <c r="B1311" s="74"/>
      <c r="C1311" s="73"/>
      <c r="E1311" s="86"/>
      <c r="F1311" s="86"/>
      <c r="H1311" s="73"/>
      <c r="I1311" s="14" t="s">
        <v>33</v>
      </c>
      <c r="J1311" s="86"/>
      <c r="K1311" s="86" t="str">
        <f>E1309</f>
        <v xml:space="preserve">  </v>
      </c>
      <c r="M1311" s="72"/>
      <c r="N1311" s="73"/>
      <c r="O1311" s="86"/>
      <c r="P1311" s="92"/>
    </row>
    <row r="1312" spans="2:16" ht="15.75" hidden="1" x14ac:dyDescent="0.25">
      <c r="B1312" s="74"/>
      <c r="C1312" s="73"/>
      <c r="E1312" s="86"/>
      <c r="F1312" s="86"/>
      <c r="H1312" s="73"/>
      <c r="J1312" s="86"/>
      <c r="K1312" s="86"/>
      <c r="M1312" s="72"/>
      <c r="N1312" s="73"/>
      <c r="O1312" s="86"/>
      <c r="P1312" s="92"/>
    </row>
    <row r="1313" spans="2:16" ht="15.75" hidden="1" x14ac:dyDescent="0.25">
      <c r="B1313" s="70" t="str">
        <f>B1308</f>
        <v xml:space="preserve">  </v>
      </c>
      <c r="C1313" s="133" t="s">
        <v>34</v>
      </c>
      <c r="D1313" s="133"/>
      <c r="E1313" s="133"/>
      <c r="F1313" s="133"/>
      <c r="H1313" s="14" t="s">
        <v>103</v>
      </c>
      <c r="J1313" s="86" t="str">
        <f>IFERROR(VLOOKUP(B1313,Calculations!$Z$10:$AB$448,3,FALSE),0)</f>
        <v xml:space="preserve">  </v>
      </c>
      <c r="K1313" s="86"/>
      <c r="M1313" s="14" t="s">
        <v>104</v>
      </c>
      <c r="O1313" s="86" t="str">
        <f>J1313</f>
        <v xml:space="preserve">  </v>
      </c>
      <c r="P1313" s="92"/>
    </row>
    <row r="1314" spans="2:16" ht="15.75" hidden="1" x14ac:dyDescent="0.25">
      <c r="B1314" s="74"/>
      <c r="C1314" s="133"/>
      <c r="D1314" s="133"/>
      <c r="E1314" s="133"/>
      <c r="F1314" s="133"/>
      <c r="H1314" s="77"/>
      <c r="I1314" s="14" t="s">
        <v>91</v>
      </c>
      <c r="J1314" s="86"/>
      <c r="K1314" s="86" t="str">
        <f>J1313</f>
        <v xml:space="preserve">  </v>
      </c>
      <c r="M1314" s="77"/>
      <c r="N1314" s="14" t="s">
        <v>91</v>
      </c>
      <c r="O1314" s="86"/>
      <c r="P1314" s="92" t="str">
        <f>O1313</f>
        <v xml:space="preserve">  </v>
      </c>
    </row>
    <row r="1315" spans="2:16" ht="15.75" hidden="1" x14ac:dyDescent="0.25">
      <c r="B1315" s="74"/>
      <c r="C1315" s="133"/>
      <c r="D1315" s="133"/>
      <c r="E1315" s="133"/>
      <c r="F1315" s="133"/>
      <c r="H1315" s="77"/>
      <c r="J1315" s="86"/>
      <c r="K1315" s="86"/>
      <c r="M1315" s="77"/>
      <c r="O1315" s="86"/>
      <c r="P1315" s="92"/>
    </row>
    <row r="1316" spans="2:16" ht="15.75" hidden="1" x14ac:dyDescent="0.25">
      <c r="B1316" s="74"/>
      <c r="C1316" s="81"/>
      <c r="D1316" s="81"/>
      <c r="E1316" s="81"/>
      <c r="F1316" s="81"/>
      <c r="H1316" s="77"/>
      <c r="J1316" s="86"/>
      <c r="K1316" s="86"/>
      <c r="M1316" s="77"/>
      <c r="O1316" s="86"/>
      <c r="P1316" s="92"/>
    </row>
    <row r="1317" spans="2:16" ht="15.75" hidden="1" x14ac:dyDescent="0.25">
      <c r="B1317" s="70" t="str">
        <f>B1313</f>
        <v xml:space="preserve">  </v>
      </c>
      <c r="C1317" s="14" t="s">
        <v>106</v>
      </c>
      <c r="E1317" s="86" t="str">
        <f>IFERROR(VLOOKUP(B1317,Calculations!$G$10:$W$448,17,FALSE),0)</f>
        <v xml:space="preserve">  </v>
      </c>
      <c r="F1317" s="86"/>
      <c r="H1317" s="133" t="s">
        <v>34</v>
      </c>
      <c r="I1317" s="133"/>
      <c r="J1317" s="133"/>
      <c r="K1317" s="133"/>
      <c r="M1317" s="14" t="s">
        <v>105</v>
      </c>
      <c r="O1317" s="86" t="str">
        <f>E1317</f>
        <v xml:space="preserve">  </v>
      </c>
      <c r="P1317" s="92"/>
    </row>
    <row r="1318" spans="2:16" ht="15.75" hidden="1" x14ac:dyDescent="0.25">
      <c r="B1318" s="75"/>
      <c r="C1318" s="82"/>
      <c r="D1318" s="76" t="s">
        <v>31</v>
      </c>
      <c r="E1318" s="89"/>
      <c r="F1318" s="89" t="str">
        <f>E1317</f>
        <v xml:space="preserve">  </v>
      </c>
      <c r="G1318" s="76"/>
      <c r="H1318" s="134"/>
      <c r="I1318" s="134"/>
      <c r="J1318" s="134"/>
      <c r="K1318" s="134"/>
      <c r="L1318" s="76"/>
      <c r="M1318" s="82"/>
      <c r="N1318" s="76" t="s">
        <v>31</v>
      </c>
      <c r="O1318" s="89"/>
      <c r="P1318" s="90" t="str">
        <f>O1317</f>
        <v xml:space="preserve">  </v>
      </c>
    </row>
    <row r="1319" spans="2:16" ht="15.75" hidden="1" x14ac:dyDescent="0.25">
      <c r="B1319" s="60" t="str">
        <f>IFERROR(IF(EOMONTH(B1317,1)&gt;Questionnaire!$I$9,"  ",EOMONTH(B1317,1)),"  ")</f>
        <v xml:space="preserve">  </v>
      </c>
      <c r="C1319" s="61" t="s">
        <v>32</v>
      </c>
      <c r="D1319" s="61"/>
      <c r="E1319" s="84">
        <f>IFERROR(-VLOOKUP(B1319,Calculations!$G$10:$N$448,8,FALSE),0)</f>
        <v>0</v>
      </c>
      <c r="F1319" s="84"/>
      <c r="G1319" s="61"/>
      <c r="H1319" s="61" t="s">
        <v>102</v>
      </c>
      <c r="I1319" s="61"/>
      <c r="J1319" s="84">
        <f>K1321</f>
        <v>0</v>
      </c>
      <c r="K1319" s="84"/>
      <c r="L1319" s="61"/>
      <c r="M1319" s="61" t="s">
        <v>102</v>
      </c>
      <c r="N1319" s="68"/>
      <c r="O1319" s="84">
        <f>J1319</f>
        <v>0</v>
      </c>
      <c r="P1319" s="91"/>
    </row>
    <row r="1320" spans="2:16" ht="15.75" hidden="1" x14ac:dyDescent="0.25">
      <c r="B1320" s="74"/>
      <c r="C1320" s="14" t="s">
        <v>33</v>
      </c>
      <c r="E1320" s="86" t="str">
        <f>IFERROR(VLOOKUP(B1319,Calculations!$G$10:$M$448,7,FALSE),0)</f>
        <v xml:space="preserve">  </v>
      </c>
      <c r="F1320" s="86"/>
      <c r="H1320" s="14" t="s">
        <v>35</v>
      </c>
      <c r="J1320" s="86" t="str">
        <f>K1322</f>
        <v xml:space="preserve">  </v>
      </c>
      <c r="K1320" s="86"/>
      <c r="M1320" s="14" t="s">
        <v>94</v>
      </c>
      <c r="N1320" s="73"/>
      <c r="O1320" s="86" t="str">
        <f>J1320</f>
        <v xml:space="preserve">  </v>
      </c>
      <c r="P1320" s="92"/>
    </row>
    <row r="1321" spans="2:16" ht="15.75" hidden="1" x14ac:dyDescent="0.25">
      <c r="B1321" s="74"/>
      <c r="C1321" s="73"/>
      <c r="D1321" s="14" t="s">
        <v>31</v>
      </c>
      <c r="E1321" s="86"/>
      <c r="F1321" s="86">
        <f>IFERROR(E1319+E1320,0)</f>
        <v>0</v>
      </c>
      <c r="H1321" s="73"/>
      <c r="I1321" s="14" t="s">
        <v>32</v>
      </c>
      <c r="J1321" s="86"/>
      <c r="K1321" s="86">
        <f>E1319</f>
        <v>0</v>
      </c>
      <c r="M1321" s="72"/>
      <c r="N1321" s="14" t="s">
        <v>31</v>
      </c>
      <c r="O1321" s="86"/>
      <c r="P1321" s="92">
        <f>F1321</f>
        <v>0</v>
      </c>
    </row>
    <row r="1322" spans="2:16" ht="15.75" hidden="1" x14ac:dyDescent="0.25">
      <c r="B1322" s="74"/>
      <c r="C1322" s="73"/>
      <c r="E1322" s="86"/>
      <c r="F1322" s="86"/>
      <c r="H1322" s="73"/>
      <c r="I1322" s="14" t="s">
        <v>33</v>
      </c>
      <c r="J1322" s="86"/>
      <c r="K1322" s="86" t="str">
        <f>E1320</f>
        <v xml:space="preserve">  </v>
      </c>
      <c r="M1322" s="72"/>
      <c r="N1322" s="73"/>
      <c r="O1322" s="86"/>
      <c r="P1322" s="92"/>
    </row>
    <row r="1323" spans="2:16" ht="15.75" hidden="1" x14ac:dyDescent="0.25">
      <c r="B1323" s="74"/>
      <c r="C1323" s="73"/>
      <c r="E1323" s="86"/>
      <c r="F1323" s="86"/>
      <c r="H1323" s="73"/>
      <c r="J1323" s="86"/>
      <c r="K1323" s="86"/>
      <c r="M1323" s="72"/>
      <c r="N1323" s="73"/>
      <c r="O1323" s="86"/>
      <c r="P1323" s="92"/>
    </row>
    <row r="1324" spans="2:16" ht="15.75" hidden="1" x14ac:dyDescent="0.25">
      <c r="B1324" s="70" t="str">
        <f>B1319</f>
        <v xml:space="preserve">  </v>
      </c>
      <c r="C1324" s="133" t="s">
        <v>34</v>
      </c>
      <c r="D1324" s="133"/>
      <c r="E1324" s="133"/>
      <c r="F1324" s="133"/>
      <c r="H1324" s="14" t="s">
        <v>103</v>
      </c>
      <c r="J1324" s="86" t="str">
        <f>IFERROR(VLOOKUP(B1324,Calculations!$Z$10:$AB$448,3,FALSE),0)</f>
        <v xml:space="preserve">  </v>
      </c>
      <c r="K1324" s="86"/>
      <c r="M1324" s="14" t="s">
        <v>104</v>
      </c>
      <c r="O1324" s="86" t="str">
        <f>J1324</f>
        <v xml:space="preserve">  </v>
      </c>
      <c r="P1324" s="92"/>
    </row>
    <row r="1325" spans="2:16" ht="15.75" hidden="1" x14ac:dyDescent="0.25">
      <c r="B1325" s="74"/>
      <c r="C1325" s="133"/>
      <c r="D1325" s="133"/>
      <c r="E1325" s="133"/>
      <c r="F1325" s="133"/>
      <c r="H1325" s="77"/>
      <c r="I1325" s="14" t="s">
        <v>91</v>
      </c>
      <c r="J1325" s="86"/>
      <c r="K1325" s="86" t="str">
        <f>J1324</f>
        <v xml:space="preserve">  </v>
      </c>
      <c r="M1325" s="77"/>
      <c r="N1325" s="14" t="s">
        <v>91</v>
      </c>
      <c r="O1325" s="86"/>
      <c r="P1325" s="92" t="str">
        <f>O1324</f>
        <v xml:space="preserve">  </v>
      </c>
    </row>
    <row r="1326" spans="2:16" ht="15.75" hidden="1" x14ac:dyDescent="0.25">
      <c r="B1326" s="74"/>
      <c r="C1326" s="133"/>
      <c r="D1326" s="133"/>
      <c r="E1326" s="133"/>
      <c r="F1326" s="133"/>
      <c r="H1326" s="77"/>
      <c r="J1326" s="86"/>
      <c r="K1326" s="86"/>
      <c r="M1326" s="77"/>
      <c r="O1326" s="86"/>
      <c r="P1326" s="92"/>
    </row>
    <row r="1327" spans="2:16" ht="15.75" hidden="1" x14ac:dyDescent="0.25">
      <c r="B1327" s="74"/>
      <c r="C1327" s="81"/>
      <c r="D1327" s="81"/>
      <c r="E1327" s="81"/>
      <c r="F1327" s="81"/>
      <c r="H1327" s="77"/>
      <c r="J1327" s="86"/>
      <c r="K1327" s="86"/>
      <c r="M1327" s="77"/>
      <c r="O1327" s="86"/>
      <c r="P1327" s="92"/>
    </row>
    <row r="1328" spans="2:16" ht="15.75" hidden="1" x14ac:dyDescent="0.25">
      <c r="B1328" s="70" t="str">
        <f>B1324</f>
        <v xml:space="preserve">  </v>
      </c>
      <c r="C1328" s="14" t="s">
        <v>106</v>
      </c>
      <c r="E1328" s="86" t="str">
        <f>IFERROR(VLOOKUP(B1328,Calculations!$G$10:$W$448,17,FALSE),0)</f>
        <v xml:space="preserve">  </v>
      </c>
      <c r="F1328" s="86"/>
      <c r="H1328" s="133" t="s">
        <v>34</v>
      </c>
      <c r="I1328" s="133"/>
      <c r="J1328" s="133"/>
      <c r="K1328" s="133"/>
      <c r="M1328" s="14" t="s">
        <v>105</v>
      </c>
      <c r="O1328" s="86" t="str">
        <f>E1328</f>
        <v xml:space="preserve">  </v>
      </c>
      <c r="P1328" s="92"/>
    </row>
    <row r="1329" spans="2:16" ht="15.75" hidden="1" x14ac:dyDescent="0.25">
      <c r="B1329" s="75"/>
      <c r="C1329" s="82"/>
      <c r="D1329" s="76" t="s">
        <v>31</v>
      </c>
      <c r="E1329" s="89"/>
      <c r="F1329" s="89" t="str">
        <f>E1328</f>
        <v xml:space="preserve">  </v>
      </c>
      <c r="G1329" s="76"/>
      <c r="H1329" s="134"/>
      <c r="I1329" s="134"/>
      <c r="J1329" s="134"/>
      <c r="K1329" s="134"/>
      <c r="L1329" s="76"/>
      <c r="M1329" s="82"/>
      <c r="N1329" s="76" t="s">
        <v>31</v>
      </c>
      <c r="O1329" s="89"/>
      <c r="P1329" s="90" t="str">
        <f>O1328</f>
        <v xml:space="preserve">  </v>
      </c>
    </row>
    <row r="1330" spans="2:16" ht="15.75" hidden="1" x14ac:dyDescent="0.25">
      <c r="B1330" s="60" t="str">
        <f>IFERROR(IF(EOMONTH(B1328,1)&gt;Questionnaire!$I$9,"  ",EOMONTH(B1328,1)),"  ")</f>
        <v xml:space="preserve">  </v>
      </c>
      <c r="C1330" s="61" t="s">
        <v>32</v>
      </c>
      <c r="D1330" s="61"/>
      <c r="E1330" s="84">
        <f>IFERROR(-VLOOKUP(B1330,Calculations!$G$10:$N$448,8,FALSE),0)</f>
        <v>0</v>
      </c>
      <c r="F1330" s="84"/>
      <c r="G1330" s="61"/>
      <c r="H1330" s="61" t="s">
        <v>102</v>
      </c>
      <c r="I1330" s="61"/>
      <c r="J1330" s="84">
        <f>K1332</f>
        <v>0</v>
      </c>
      <c r="K1330" s="84"/>
      <c r="L1330" s="61"/>
      <c r="M1330" s="61" t="s">
        <v>102</v>
      </c>
      <c r="N1330" s="68"/>
      <c r="O1330" s="84">
        <f>J1330</f>
        <v>0</v>
      </c>
      <c r="P1330" s="91"/>
    </row>
    <row r="1331" spans="2:16" ht="15.75" hidden="1" x14ac:dyDescent="0.25">
      <c r="B1331" s="74"/>
      <c r="C1331" s="14" t="s">
        <v>33</v>
      </c>
      <c r="E1331" s="86" t="str">
        <f>IFERROR(VLOOKUP(B1330,Calculations!$G$10:$M$448,7,FALSE),0)</f>
        <v xml:space="preserve">  </v>
      </c>
      <c r="F1331" s="86"/>
      <c r="H1331" s="14" t="s">
        <v>35</v>
      </c>
      <c r="J1331" s="86" t="str">
        <f>K1333</f>
        <v xml:space="preserve">  </v>
      </c>
      <c r="K1331" s="86"/>
      <c r="M1331" s="14" t="s">
        <v>94</v>
      </c>
      <c r="N1331" s="73"/>
      <c r="O1331" s="86" t="str">
        <f>J1331</f>
        <v xml:space="preserve">  </v>
      </c>
      <c r="P1331" s="92"/>
    </row>
    <row r="1332" spans="2:16" ht="15.75" hidden="1" x14ac:dyDescent="0.25">
      <c r="B1332" s="74"/>
      <c r="C1332" s="73"/>
      <c r="D1332" s="14" t="s">
        <v>31</v>
      </c>
      <c r="E1332" s="86"/>
      <c r="F1332" s="86">
        <f>IFERROR(E1330+E1331,0)</f>
        <v>0</v>
      </c>
      <c r="H1332" s="73"/>
      <c r="I1332" s="14" t="s">
        <v>32</v>
      </c>
      <c r="J1332" s="86"/>
      <c r="K1332" s="86">
        <f>E1330</f>
        <v>0</v>
      </c>
      <c r="M1332" s="72"/>
      <c r="N1332" s="14" t="s">
        <v>31</v>
      </c>
      <c r="O1332" s="86"/>
      <c r="P1332" s="92">
        <f>F1332</f>
        <v>0</v>
      </c>
    </row>
    <row r="1333" spans="2:16" ht="15.75" hidden="1" x14ac:dyDescent="0.25">
      <c r="B1333" s="74"/>
      <c r="C1333" s="73"/>
      <c r="E1333" s="86"/>
      <c r="F1333" s="86"/>
      <c r="H1333" s="73"/>
      <c r="I1333" s="14" t="s">
        <v>33</v>
      </c>
      <c r="J1333" s="86"/>
      <c r="K1333" s="86" t="str">
        <f>E1331</f>
        <v xml:space="preserve">  </v>
      </c>
      <c r="M1333" s="72"/>
      <c r="N1333" s="73"/>
      <c r="O1333" s="86"/>
      <c r="P1333" s="92"/>
    </row>
    <row r="1334" spans="2:16" ht="15.75" hidden="1" x14ac:dyDescent="0.25">
      <c r="B1334" s="74"/>
      <c r="C1334" s="73"/>
      <c r="E1334" s="86"/>
      <c r="F1334" s="86"/>
      <c r="H1334" s="73"/>
      <c r="J1334" s="86"/>
      <c r="K1334" s="86"/>
      <c r="M1334" s="72"/>
      <c r="N1334" s="73"/>
      <c r="O1334" s="86"/>
      <c r="P1334" s="92"/>
    </row>
    <row r="1335" spans="2:16" ht="15.75" hidden="1" x14ac:dyDescent="0.25">
      <c r="B1335" s="70" t="str">
        <f>B1330</f>
        <v xml:space="preserve">  </v>
      </c>
      <c r="C1335" s="133" t="s">
        <v>34</v>
      </c>
      <c r="D1335" s="133"/>
      <c r="E1335" s="133"/>
      <c r="F1335" s="133"/>
      <c r="H1335" s="14" t="s">
        <v>103</v>
      </c>
      <c r="J1335" s="86" t="str">
        <f>IFERROR(VLOOKUP(B1335,Calculations!$Z$10:$AB$448,3,FALSE),0)</f>
        <v xml:space="preserve">  </v>
      </c>
      <c r="K1335" s="86"/>
      <c r="M1335" s="14" t="s">
        <v>104</v>
      </c>
      <c r="O1335" s="86" t="str">
        <f>J1335</f>
        <v xml:space="preserve">  </v>
      </c>
      <c r="P1335" s="92"/>
    </row>
    <row r="1336" spans="2:16" ht="15.75" hidden="1" x14ac:dyDescent="0.25">
      <c r="B1336" s="74"/>
      <c r="C1336" s="133"/>
      <c r="D1336" s="133"/>
      <c r="E1336" s="133"/>
      <c r="F1336" s="133"/>
      <c r="H1336" s="77"/>
      <c r="I1336" s="14" t="s">
        <v>91</v>
      </c>
      <c r="J1336" s="86"/>
      <c r="K1336" s="86" t="str">
        <f>J1335</f>
        <v xml:space="preserve">  </v>
      </c>
      <c r="M1336" s="77"/>
      <c r="N1336" s="14" t="s">
        <v>91</v>
      </c>
      <c r="O1336" s="86"/>
      <c r="P1336" s="92" t="str">
        <f>O1335</f>
        <v xml:space="preserve">  </v>
      </c>
    </row>
    <row r="1337" spans="2:16" ht="15.75" hidden="1" x14ac:dyDescent="0.25">
      <c r="B1337" s="74"/>
      <c r="C1337" s="133"/>
      <c r="D1337" s="133"/>
      <c r="E1337" s="133"/>
      <c r="F1337" s="133"/>
      <c r="H1337" s="77"/>
      <c r="J1337" s="86"/>
      <c r="K1337" s="86"/>
      <c r="M1337" s="77"/>
      <c r="O1337" s="86"/>
      <c r="P1337" s="92"/>
    </row>
    <row r="1338" spans="2:16" ht="15.75" hidden="1" x14ac:dyDescent="0.25">
      <c r="B1338" s="74"/>
      <c r="C1338" s="81"/>
      <c r="D1338" s="81"/>
      <c r="E1338" s="81"/>
      <c r="F1338" s="81"/>
      <c r="H1338" s="77"/>
      <c r="J1338" s="86"/>
      <c r="K1338" s="86"/>
      <c r="M1338" s="77"/>
      <c r="O1338" s="86"/>
      <c r="P1338" s="92"/>
    </row>
    <row r="1339" spans="2:16" ht="15.75" hidden="1" x14ac:dyDescent="0.25">
      <c r="B1339" s="70" t="str">
        <f>B1335</f>
        <v xml:space="preserve">  </v>
      </c>
      <c r="C1339" s="14" t="s">
        <v>106</v>
      </c>
      <c r="E1339" s="86" t="str">
        <f>IFERROR(VLOOKUP(B1339,Calculations!$G$10:$W$448,17,FALSE),0)</f>
        <v xml:space="preserve">  </v>
      </c>
      <c r="F1339" s="86"/>
      <c r="H1339" s="133" t="s">
        <v>34</v>
      </c>
      <c r="I1339" s="133"/>
      <c r="J1339" s="133"/>
      <c r="K1339" s="133"/>
      <c r="M1339" s="14" t="s">
        <v>105</v>
      </c>
      <c r="O1339" s="86" t="str">
        <f>E1339</f>
        <v xml:space="preserve">  </v>
      </c>
      <c r="P1339" s="92"/>
    </row>
    <row r="1340" spans="2:16" ht="15.75" hidden="1" x14ac:dyDescent="0.25">
      <c r="B1340" s="75"/>
      <c r="C1340" s="82"/>
      <c r="D1340" s="76" t="s">
        <v>31</v>
      </c>
      <c r="E1340" s="89"/>
      <c r="F1340" s="89" t="str">
        <f>E1339</f>
        <v xml:space="preserve">  </v>
      </c>
      <c r="G1340" s="76"/>
      <c r="H1340" s="134"/>
      <c r="I1340" s="134"/>
      <c r="J1340" s="134"/>
      <c r="K1340" s="134"/>
      <c r="L1340" s="76"/>
      <c r="M1340" s="82"/>
      <c r="N1340" s="76" t="s">
        <v>31</v>
      </c>
      <c r="O1340" s="89"/>
      <c r="P1340" s="90" t="str">
        <f>O1339</f>
        <v xml:space="preserve">  </v>
      </c>
    </row>
    <row r="1341" spans="2:16" ht="15.75" hidden="1" x14ac:dyDescent="0.25">
      <c r="B1341" s="60" t="str">
        <f>IFERROR(IF(EOMONTH(B1339,1)&gt;Questionnaire!$I$9,"  ",EOMONTH(B1339,1)),"  ")</f>
        <v xml:space="preserve">  </v>
      </c>
      <c r="C1341" s="61" t="s">
        <v>32</v>
      </c>
      <c r="D1341" s="61"/>
      <c r="E1341" s="84">
        <f>IFERROR(-VLOOKUP(B1341,Calculations!$G$10:$N$448,8,FALSE),0)</f>
        <v>0</v>
      </c>
      <c r="F1341" s="84"/>
      <c r="G1341" s="61"/>
      <c r="H1341" s="61" t="s">
        <v>102</v>
      </c>
      <c r="I1341" s="61"/>
      <c r="J1341" s="84">
        <f>K1343</f>
        <v>0</v>
      </c>
      <c r="K1341" s="84"/>
      <c r="L1341" s="61"/>
      <c r="M1341" s="61" t="s">
        <v>102</v>
      </c>
      <c r="N1341" s="68"/>
      <c r="O1341" s="84">
        <f>J1341</f>
        <v>0</v>
      </c>
      <c r="P1341" s="91"/>
    </row>
    <row r="1342" spans="2:16" ht="15.75" hidden="1" x14ac:dyDescent="0.25">
      <c r="B1342" s="74"/>
      <c r="C1342" s="14" t="s">
        <v>33</v>
      </c>
      <c r="E1342" s="86" t="str">
        <f>IFERROR(VLOOKUP(B1341,Calculations!$G$10:$M$448,7,FALSE),0)</f>
        <v xml:space="preserve">  </v>
      </c>
      <c r="F1342" s="86"/>
      <c r="H1342" s="14" t="s">
        <v>35</v>
      </c>
      <c r="J1342" s="86" t="str">
        <f>K1344</f>
        <v xml:space="preserve">  </v>
      </c>
      <c r="K1342" s="86"/>
      <c r="M1342" s="14" t="s">
        <v>94</v>
      </c>
      <c r="N1342" s="73"/>
      <c r="O1342" s="86" t="str">
        <f>J1342</f>
        <v xml:space="preserve">  </v>
      </c>
      <c r="P1342" s="92"/>
    </row>
    <row r="1343" spans="2:16" ht="15.75" hidden="1" x14ac:dyDescent="0.25">
      <c r="B1343" s="74"/>
      <c r="C1343" s="73"/>
      <c r="D1343" s="14" t="s">
        <v>31</v>
      </c>
      <c r="E1343" s="86"/>
      <c r="F1343" s="86">
        <f>IFERROR(E1341+E1342,0)</f>
        <v>0</v>
      </c>
      <c r="H1343" s="73"/>
      <c r="I1343" s="14" t="s">
        <v>32</v>
      </c>
      <c r="J1343" s="86"/>
      <c r="K1343" s="86">
        <f>E1341</f>
        <v>0</v>
      </c>
      <c r="M1343" s="72"/>
      <c r="N1343" s="14" t="s">
        <v>31</v>
      </c>
      <c r="O1343" s="86"/>
      <c r="P1343" s="92">
        <f>F1343</f>
        <v>0</v>
      </c>
    </row>
    <row r="1344" spans="2:16" ht="15.75" hidden="1" x14ac:dyDescent="0.25">
      <c r="B1344" s="74"/>
      <c r="C1344" s="73"/>
      <c r="E1344" s="86"/>
      <c r="F1344" s="86"/>
      <c r="H1344" s="73"/>
      <c r="I1344" s="14" t="s">
        <v>33</v>
      </c>
      <c r="J1344" s="86"/>
      <c r="K1344" s="86" t="str">
        <f>E1342</f>
        <v xml:space="preserve">  </v>
      </c>
      <c r="M1344" s="72"/>
      <c r="N1344" s="73"/>
      <c r="O1344" s="86"/>
      <c r="P1344" s="92"/>
    </row>
    <row r="1345" spans="2:16" ht="15.75" hidden="1" x14ac:dyDescent="0.25">
      <c r="B1345" s="74"/>
      <c r="C1345" s="73"/>
      <c r="E1345" s="86"/>
      <c r="F1345" s="86"/>
      <c r="H1345" s="73"/>
      <c r="J1345" s="86"/>
      <c r="K1345" s="86"/>
      <c r="M1345" s="72"/>
      <c r="N1345" s="73"/>
      <c r="O1345" s="86"/>
      <c r="P1345" s="92"/>
    </row>
    <row r="1346" spans="2:16" ht="15.75" hidden="1" x14ac:dyDescent="0.25">
      <c r="B1346" s="70" t="str">
        <f>B1341</f>
        <v xml:space="preserve">  </v>
      </c>
      <c r="C1346" s="133" t="s">
        <v>34</v>
      </c>
      <c r="D1346" s="133"/>
      <c r="E1346" s="133"/>
      <c r="F1346" s="133"/>
      <c r="H1346" s="14" t="s">
        <v>103</v>
      </c>
      <c r="J1346" s="86" t="str">
        <f>IFERROR(VLOOKUP(B1346,Calculations!$Z$10:$AB$448,3,FALSE),0)</f>
        <v xml:space="preserve">  </v>
      </c>
      <c r="K1346" s="86"/>
      <c r="M1346" s="14" t="s">
        <v>104</v>
      </c>
      <c r="O1346" s="86" t="str">
        <f>J1346</f>
        <v xml:space="preserve">  </v>
      </c>
      <c r="P1346" s="92"/>
    </row>
    <row r="1347" spans="2:16" ht="15.75" hidden="1" x14ac:dyDescent="0.25">
      <c r="B1347" s="74"/>
      <c r="C1347" s="133"/>
      <c r="D1347" s="133"/>
      <c r="E1347" s="133"/>
      <c r="F1347" s="133"/>
      <c r="H1347" s="77"/>
      <c r="I1347" s="14" t="s">
        <v>91</v>
      </c>
      <c r="J1347" s="86"/>
      <c r="K1347" s="86" t="str">
        <f>J1346</f>
        <v xml:space="preserve">  </v>
      </c>
      <c r="M1347" s="77"/>
      <c r="N1347" s="14" t="s">
        <v>91</v>
      </c>
      <c r="O1347" s="86"/>
      <c r="P1347" s="92" t="str">
        <f>O1346</f>
        <v xml:space="preserve">  </v>
      </c>
    </row>
    <row r="1348" spans="2:16" ht="15.75" hidden="1" x14ac:dyDescent="0.25">
      <c r="B1348" s="74"/>
      <c r="C1348" s="133"/>
      <c r="D1348" s="133"/>
      <c r="E1348" s="133"/>
      <c r="F1348" s="133"/>
      <c r="H1348" s="77"/>
      <c r="J1348" s="86"/>
      <c r="K1348" s="86"/>
      <c r="M1348" s="77"/>
      <c r="O1348" s="86"/>
      <c r="P1348" s="92"/>
    </row>
    <row r="1349" spans="2:16" ht="15.75" hidden="1" x14ac:dyDescent="0.25">
      <c r="B1349" s="74"/>
      <c r="C1349" s="81"/>
      <c r="D1349" s="81"/>
      <c r="E1349" s="81"/>
      <c r="F1349" s="81"/>
      <c r="H1349" s="77"/>
      <c r="J1349" s="86"/>
      <c r="K1349" s="86"/>
      <c r="M1349" s="77"/>
      <c r="O1349" s="86"/>
      <c r="P1349" s="92"/>
    </row>
    <row r="1350" spans="2:16" ht="15.75" hidden="1" x14ac:dyDescent="0.25">
      <c r="B1350" s="70" t="str">
        <f>B1346</f>
        <v xml:space="preserve">  </v>
      </c>
      <c r="C1350" s="14" t="s">
        <v>106</v>
      </c>
      <c r="E1350" s="86" t="str">
        <f>IFERROR(VLOOKUP(B1350,Calculations!$G$10:$W$448,17,FALSE),0)</f>
        <v xml:space="preserve">  </v>
      </c>
      <c r="F1350" s="86"/>
      <c r="H1350" s="133" t="s">
        <v>34</v>
      </c>
      <c r="I1350" s="133"/>
      <c r="J1350" s="133"/>
      <c r="K1350" s="133"/>
      <c r="M1350" s="14" t="s">
        <v>105</v>
      </c>
      <c r="O1350" s="86" t="str">
        <f>E1350</f>
        <v xml:space="preserve">  </v>
      </c>
      <c r="P1350" s="92"/>
    </row>
    <row r="1351" spans="2:16" ht="15.75" hidden="1" x14ac:dyDescent="0.25">
      <c r="B1351" s="75"/>
      <c r="C1351" s="82"/>
      <c r="D1351" s="76" t="s">
        <v>31</v>
      </c>
      <c r="E1351" s="89"/>
      <c r="F1351" s="89" t="str">
        <f>E1350</f>
        <v xml:space="preserve">  </v>
      </c>
      <c r="G1351" s="76"/>
      <c r="H1351" s="134"/>
      <c r="I1351" s="134"/>
      <c r="J1351" s="134"/>
      <c r="K1351" s="134"/>
      <c r="L1351" s="76"/>
      <c r="M1351" s="82"/>
      <c r="N1351" s="76" t="s">
        <v>31</v>
      </c>
      <c r="O1351" s="89"/>
      <c r="P1351" s="90" t="str">
        <f>O1350</f>
        <v xml:space="preserve">  </v>
      </c>
    </row>
    <row r="1352" spans="2:16" ht="15.75" hidden="1" x14ac:dyDescent="0.25">
      <c r="B1352" s="60" t="str">
        <f>IFERROR(IF(EOMONTH(B1350,1)&gt;Questionnaire!$I$9,"  ",EOMONTH(B1350,1)),"  ")</f>
        <v xml:space="preserve">  </v>
      </c>
      <c r="C1352" s="61" t="s">
        <v>32</v>
      </c>
      <c r="D1352" s="61"/>
      <c r="E1352" s="84">
        <f>IFERROR(-VLOOKUP(B1352,Calculations!$G$10:$N$448,8,FALSE),0)</f>
        <v>0</v>
      </c>
      <c r="F1352" s="84"/>
      <c r="G1352" s="61"/>
      <c r="H1352" s="61" t="s">
        <v>102</v>
      </c>
      <c r="I1352" s="61"/>
      <c r="J1352" s="84">
        <f>K1354</f>
        <v>0</v>
      </c>
      <c r="K1352" s="84"/>
      <c r="L1352" s="61"/>
      <c r="M1352" s="61" t="s">
        <v>102</v>
      </c>
      <c r="N1352" s="68"/>
      <c r="O1352" s="84">
        <f>J1352</f>
        <v>0</v>
      </c>
      <c r="P1352" s="91"/>
    </row>
    <row r="1353" spans="2:16" ht="15.75" hidden="1" x14ac:dyDescent="0.25">
      <c r="B1353" s="74"/>
      <c r="C1353" s="14" t="s">
        <v>33</v>
      </c>
      <c r="E1353" s="86" t="str">
        <f>IFERROR(VLOOKUP(B1352,Calculations!$G$10:$M$448,7,FALSE),0)</f>
        <v xml:space="preserve">  </v>
      </c>
      <c r="F1353" s="86"/>
      <c r="H1353" s="14" t="s">
        <v>35</v>
      </c>
      <c r="J1353" s="86" t="str">
        <f>K1355</f>
        <v xml:space="preserve">  </v>
      </c>
      <c r="K1353" s="86"/>
      <c r="M1353" s="14" t="s">
        <v>94</v>
      </c>
      <c r="N1353" s="73"/>
      <c r="O1353" s="86" t="str">
        <f>J1353</f>
        <v xml:space="preserve">  </v>
      </c>
      <c r="P1353" s="92"/>
    </row>
    <row r="1354" spans="2:16" ht="15.75" hidden="1" x14ac:dyDescent="0.25">
      <c r="B1354" s="74"/>
      <c r="C1354" s="73"/>
      <c r="D1354" s="14" t="s">
        <v>31</v>
      </c>
      <c r="E1354" s="86"/>
      <c r="F1354" s="86">
        <f>IFERROR(E1352+E1353,0)</f>
        <v>0</v>
      </c>
      <c r="H1354" s="73"/>
      <c r="I1354" s="14" t="s">
        <v>32</v>
      </c>
      <c r="J1354" s="86"/>
      <c r="K1354" s="86">
        <f>E1352</f>
        <v>0</v>
      </c>
      <c r="M1354" s="72"/>
      <c r="N1354" s="14" t="s">
        <v>31</v>
      </c>
      <c r="O1354" s="86"/>
      <c r="P1354" s="92">
        <f>F1354</f>
        <v>0</v>
      </c>
    </row>
    <row r="1355" spans="2:16" ht="15.75" hidden="1" x14ac:dyDescent="0.25">
      <c r="B1355" s="74"/>
      <c r="C1355" s="73"/>
      <c r="E1355" s="86"/>
      <c r="F1355" s="86"/>
      <c r="H1355" s="73"/>
      <c r="I1355" s="14" t="s">
        <v>33</v>
      </c>
      <c r="J1355" s="86"/>
      <c r="K1355" s="86" t="str">
        <f>E1353</f>
        <v xml:space="preserve">  </v>
      </c>
      <c r="M1355" s="72"/>
      <c r="N1355" s="73"/>
      <c r="O1355" s="86"/>
      <c r="P1355" s="92"/>
    </row>
    <row r="1356" spans="2:16" ht="15.75" hidden="1" x14ac:dyDescent="0.25">
      <c r="B1356" s="74"/>
      <c r="C1356" s="73"/>
      <c r="E1356" s="86"/>
      <c r="F1356" s="86"/>
      <c r="H1356" s="73"/>
      <c r="J1356" s="86"/>
      <c r="K1356" s="86"/>
      <c r="M1356" s="72"/>
      <c r="N1356" s="73"/>
      <c r="O1356" s="86"/>
      <c r="P1356" s="92"/>
    </row>
    <row r="1357" spans="2:16" ht="15.75" hidden="1" x14ac:dyDescent="0.25">
      <c r="B1357" s="70" t="str">
        <f>B1352</f>
        <v xml:space="preserve">  </v>
      </c>
      <c r="C1357" s="133" t="s">
        <v>34</v>
      </c>
      <c r="D1357" s="133"/>
      <c r="E1357" s="133"/>
      <c r="F1357" s="133"/>
      <c r="H1357" s="14" t="s">
        <v>103</v>
      </c>
      <c r="J1357" s="86" t="str">
        <f>IFERROR(VLOOKUP(B1357,Calculations!$Z$10:$AB$448,3,FALSE),0)</f>
        <v xml:space="preserve">  </v>
      </c>
      <c r="K1357" s="86"/>
      <c r="M1357" s="14" t="s">
        <v>104</v>
      </c>
      <c r="O1357" s="86" t="str">
        <f>J1357</f>
        <v xml:space="preserve">  </v>
      </c>
      <c r="P1357" s="92"/>
    </row>
    <row r="1358" spans="2:16" ht="15.75" hidden="1" x14ac:dyDescent="0.25">
      <c r="B1358" s="74"/>
      <c r="C1358" s="133"/>
      <c r="D1358" s="133"/>
      <c r="E1358" s="133"/>
      <c r="F1358" s="133"/>
      <c r="H1358" s="77"/>
      <c r="I1358" s="14" t="s">
        <v>91</v>
      </c>
      <c r="J1358" s="86"/>
      <c r="K1358" s="86" t="str">
        <f>J1357</f>
        <v xml:space="preserve">  </v>
      </c>
      <c r="M1358" s="77"/>
      <c r="N1358" s="14" t="s">
        <v>91</v>
      </c>
      <c r="O1358" s="86"/>
      <c r="P1358" s="92" t="str">
        <f>O1357</f>
        <v xml:space="preserve">  </v>
      </c>
    </row>
    <row r="1359" spans="2:16" ht="15.75" hidden="1" x14ac:dyDescent="0.25">
      <c r="B1359" s="74"/>
      <c r="C1359" s="133"/>
      <c r="D1359" s="133"/>
      <c r="E1359" s="133"/>
      <c r="F1359" s="133"/>
      <c r="H1359" s="77"/>
      <c r="J1359" s="86"/>
      <c r="K1359" s="86"/>
      <c r="M1359" s="77"/>
      <c r="O1359" s="86"/>
      <c r="P1359" s="92"/>
    </row>
    <row r="1360" spans="2:16" ht="15.75" hidden="1" x14ac:dyDescent="0.25">
      <c r="B1360" s="74"/>
      <c r="C1360" s="81"/>
      <c r="D1360" s="81"/>
      <c r="E1360" s="81"/>
      <c r="F1360" s="81"/>
      <c r="H1360" s="77"/>
      <c r="J1360" s="86"/>
      <c r="K1360" s="86"/>
      <c r="M1360" s="77"/>
      <c r="O1360" s="86"/>
      <c r="P1360" s="92"/>
    </row>
    <row r="1361" spans="2:16" ht="15.75" hidden="1" x14ac:dyDescent="0.25">
      <c r="B1361" s="70" t="str">
        <f>B1357</f>
        <v xml:space="preserve">  </v>
      </c>
      <c r="C1361" s="14" t="s">
        <v>106</v>
      </c>
      <c r="E1361" s="86" t="str">
        <f>IFERROR(VLOOKUP(B1361,Calculations!$G$10:$W$448,17,FALSE),0)</f>
        <v xml:space="preserve">  </v>
      </c>
      <c r="F1361" s="86"/>
      <c r="H1361" s="133" t="s">
        <v>34</v>
      </c>
      <c r="I1361" s="133"/>
      <c r="J1361" s="133"/>
      <c r="K1361" s="133"/>
      <c r="M1361" s="14" t="s">
        <v>105</v>
      </c>
      <c r="O1361" s="86" t="str">
        <f>E1361</f>
        <v xml:space="preserve">  </v>
      </c>
      <c r="P1361" s="92"/>
    </row>
    <row r="1362" spans="2:16" ht="15.75" hidden="1" x14ac:dyDescent="0.25">
      <c r="B1362" s="75"/>
      <c r="C1362" s="82"/>
      <c r="D1362" s="76" t="s">
        <v>31</v>
      </c>
      <c r="E1362" s="89"/>
      <c r="F1362" s="89" t="str">
        <f>E1361</f>
        <v xml:space="preserve">  </v>
      </c>
      <c r="G1362" s="76"/>
      <c r="H1362" s="134"/>
      <c r="I1362" s="134"/>
      <c r="J1362" s="134"/>
      <c r="K1362" s="134"/>
      <c r="L1362" s="76"/>
      <c r="M1362" s="82"/>
      <c r="N1362" s="76" t="s">
        <v>31</v>
      </c>
      <c r="O1362" s="89"/>
      <c r="P1362" s="90" t="str">
        <f>O1361</f>
        <v xml:space="preserve">  </v>
      </c>
    </row>
    <row r="1363" spans="2:16" ht="15.75" hidden="1" x14ac:dyDescent="0.25">
      <c r="B1363" s="60" t="str">
        <f>IFERROR(IF(EOMONTH(B1361,1)&gt;Questionnaire!$I$9,"  ",EOMONTH(B1361,1)),"  ")</f>
        <v xml:space="preserve">  </v>
      </c>
      <c r="C1363" s="61" t="s">
        <v>32</v>
      </c>
      <c r="D1363" s="61"/>
      <c r="E1363" s="84">
        <f>IFERROR(-VLOOKUP(B1363,Calculations!$G$10:$N$448,8,FALSE),0)</f>
        <v>0</v>
      </c>
      <c r="F1363" s="84"/>
      <c r="G1363" s="61"/>
      <c r="H1363" s="61" t="s">
        <v>102</v>
      </c>
      <c r="I1363" s="61"/>
      <c r="J1363" s="84">
        <f>K1365</f>
        <v>0</v>
      </c>
      <c r="K1363" s="84"/>
      <c r="L1363" s="61"/>
      <c r="M1363" s="61" t="s">
        <v>102</v>
      </c>
      <c r="N1363" s="68"/>
      <c r="O1363" s="84">
        <f>J1363</f>
        <v>0</v>
      </c>
      <c r="P1363" s="91"/>
    </row>
    <row r="1364" spans="2:16" ht="15.75" hidden="1" x14ac:dyDescent="0.25">
      <c r="B1364" s="74"/>
      <c r="C1364" s="14" t="s">
        <v>33</v>
      </c>
      <c r="E1364" s="86" t="str">
        <f>IFERROR(VLOOKUP(B1363,Calculations!$G$10:$M$448,7,FALSE),0)</f>
        <v xml:space="preserve">  </v>
      </c>
      <c r="F1364" s="86"/>
      <c r="H1364" s="14" t="s">
        <v>35</v>
      </c>
      <c r="J1364" s="86" t="str">
        <f>K1366</f>
        <v xml:space="preserve">  </v>
      </c>
      <c r="K1364" s="86"/>
      <c r="M1364" s="14" t="s">
        <v>94</v>
      </c>
      <c r="N1364" s="73"/>
      <c r="O1364" s="86" t="str">
        <f>J1364</f>
        <v xml:space="preserve">  </v>
      </c>
      <c r="P1364" s="92"/>
    </row>
    <row r="1365" spans="2:16" ht="15.75" hidden="1" x14ac:dyDescent="0.25">
      <c r="B1365" s="74"/>
      <c r="C1365" s="73"/>
      <c r="D1365" s="14" t="s">
        <v>31</v>
      </c>
      <c r="E1365" s="86"/>
      <c r="F1365" s="86">
        <f>IFERROR(E1363+E1364,0)</f>
        <v>0</v>
      </c>
      <c r="H1365" s="73"/>
      <c r="I1365" s="14" t="s">
        <v>32</v>
      </c>
      <c r="J1365" s="86"/>
      <c r="K1365" s="86">
        <f>E1363</f>
        <v>0</v>
      </c>
      <c r="M1365" s="72"/>
      <c r="N1365" s="14" t="s">
        <v>31</v>
      </c>
      <c r="O1365" s="86"/>
      <c r="P1365" s="92">
        <f>F1365</f>
        <v>0</v>
      </c>
    </row>
    <row r="1366" spans="2:16" ht="15.75" hidden="1" x14ac:dyDescent="0.25">
      <c r="B1366" s="74"/>
      <c r="C1366" s="73"/>
      <c r="E1366" s="86"/>
      <c r="F1366" s="86"/>
      <c r="H1366" s="73"/>
      <c r="I1366" s="14" t="s">
        <v>33</v>
      </c>
      <c r="J1366" s="86"/>
      <c r="K1366" s="86" t="str">
        <f>E1364</f>
        <v xml:space="preserve">  </v>
      </c>
      <c r="M1366" s="72"/>
      <c r="N1366" s="73"/>
      <c r="O1366" s="86"/>
      <c r="P1366" s="92"/>
    </row>
    <row r="1367" spans="2:16" ht="15.75" hidden="1" x14ac:dyDescent="0.25">
      <c r="B1367" s="74"/>
      <c r="C1367" s="73"/>
      <c r="E1367" s="86"/>
      <c r="F1367" s="86"/>
      <c r="H1367" s="73"/>
      <c r="J1367" s="86"/>
      <c r="K1367" s="86"/>
      <c r="M1367" s="72"/>
      <c r="N1367" s="73"/>
      <c r="O1367" s="86"/>
      <c r="P1367" s="92"/>
    </row>
    <row r="1368" spans="2:16" ht="15.75" hidden="1" x14ac:dyDescent="0.25">
      <c r="B1368" s="70" t="str">
        <f>B1363</f>
        <v xml:space="preserve">  </v>
      </c>
      <c r="C1368" s="133" t="s">
        <v>34</v>
      </c>
      <c r="D1368" s="133"/>
      <c r="E1368" s="133"/>
      <c r="F1368" s="133"/>
      <c r="H1368" s="14" t="s">
        <v>103</v>
      </c>
      <c r="J1368" s="86" t="str">
        <f>IFERROR(VLOOKUP(B1368,Calculations!$Z$10:$AB$448,3,FALSE),0)</f>
        <v xml:space="preserve">  </v>
      </c>
      <c r="K1368" s="86"/>
      <c r="M1368" s="14" t="s">
        <v>104</v>
      </c>
      <c r="O1368" s="86" t="str">
        <f>J1368</f>
        <v xml:space="preserve">  </v>
      </c>
      <c r="P1368" s="92"/>
    </row>
    <row r="1369" spans="2:16" ht="15.75" hidden="1" x14ac:dyDescent="0.25">
      <c r="B1369" s="74"/>
      <c r="C1369" s="133"/>
      <c r="D1369" s="133"/>
      <c r="E1369" s="133"/>
      <c r="F1369" s="133"/>
      <c r="H1369" s="77"/>
      <c r="I1369" s="14" t="s">
        <v>91</v>
      </c>
      <c r="J1369" s="86"/>
      <c r="K1369" s="86" t="str">
        <f>J1368</f>
        <v xml:space="preserve">  </v>
      </c>
      <c r="M1369" s="77"/>
      <c r="N1369" s="14" t="s">
        <v>91</v>
      </c>
      <c r="O1369" s="86"/>
      <c r="P1369" s="92" t="str">
        <f>O1368</f>
        <v xml:space="preserve">  </v>
      </c>
    </row>
    <row r="1370" spans="2:16" ht="15.75" hidden="1" x14ac:dyDescent="0.25">
      <c r="B1370" s="74"/>
      <c r="C1370" s="133"/>
      <c r="D1370" s="133"/>
      <c r="E1370" s="133"/>
      <c r="F1370" s="133"/>
      <c r="H1370" s="77"/>
      <c r="J1370" s="86"/>
      <c r="K1370" s="86"/>
      <c r="M1370" s="77"/>
      <c r="O1370" s="86"/>
      <c r="P1370" s="92"/>
    </row>
    <row r="1371" spans="2:16" ht="15.75" hidden="1" x14ac:dyDescent="0.25">
      <c r="B1371" s="74"/>
      <c r="C1371" s="81"/>
      <c r="D1371" s="81"/>
      <c r="E1371" s="81"/>
      <c r="F1371" s="81"/>
      <c r="H1371" s="77"/>
      <c r="J1371" s="86"/>
      <c r="K1371" s="86"/>
      <c r="M1371" s="77"/>
      <c r="O1371" s="86"/>
      <c r="P1371" s="92"/>
    </row>
    <row r="1372" spans="2:16" ht="15.75" hidden="1" x14ac:dyDescent="0.25">
      <c r="B1372" s="70" t="str">
        <f>B1368</f>
        <v xml:space="preserve">  </v>
      </c>
      <c r="C1372" s="14" t="s">
        <v>106</v>
      </c>
      <c r="E1372" s="86" t="str">
        <f>IFERROR(VLOOKUP(B1372,Calculations!$G$10:$W$448,17,FALSE),0)</f>
        <v xml:space="preserve">  </v>
      </c>
      <c r="F1372" s="86"/>
      <c r="H1372" s="133" t="s">
        <v>34</v>
      </c>
      <c r="I1372" s="133"/>
      <c r="J1372" s="133"/>
      <c r="K1372" s="133"/>
      <c r="M1372" s="14" t="s">
        <v>105</v>
      </c>
      <c r="O1372" s="86" t="str">
        <f>E1372</f>
        <v xml:space="preserve">  </v>
      </c>
      <c r="P1372" s="92"/>
    </row>
    <row r="1373" spans="2:16" ht="15.75" hidden="1" x14ac:dyDescent="0.25">
      <c r="B1373" s="75"/>
      <c r="C1373" s="82"/>
      <c r="D1373" s="76" t="s">
        <v>31</v>
      </c>
      <c r="E1373" s="89"/>
      <c r="F1373" s="89" t="str">
        <f>E1372</f>
        <v xml:space="preserve">  </v>
      </c>
      <c r="G1373" s="76"/>
      <c r="H1373" s="134"/>
      <c r="I1373" s="134"/>
      <c r="J1373" s="134"/>
      <c r="K1373" s="134"/>
      <c r="L1373" s="76"/>
      <c r="M1373" s="82"/>
      <c r="N1373" s="76" t="s">
        <v>31</v>
      </c>
      <c r="O1373" s="89"/>
      <c r="P1373" s="90" t="str">
        <f>O1372</f>
        <v xml:space="preserve">  </v>
      </c>
    </row>
    <row r="1374" spans="2:16" ht="15.75" hidden="1" x14ac:dyDescent="0.25">
      <c r="B1374" s="60" t="str">
        <f>IFERROR(IF(EOMONTH(B1372,1)&gt;Questionnaire!$I$9,"  ",EOMONTH(B1372,1)),"  ")</f>
        <v xml:space="preserve">  </v>
      </c>
      <c r="C1374" s="61" t="s">
        <v>32</v>
      </c>
      <c r="D1374" s="61"/>
      <c r="E1374" s="84">
        <f>IFERROR(-VLOOKUP(B1374,Calculations!$G$10:$N$448,8,FALSE),0)</f>
        <v>0</v>
      </c>
      <c r="F1374" s="84"/>
      <c r="G1374" s="61"/>
      <c r="H1374" s="61" t="s">
        <v>102</v>
      </c>
      <c r="I1374" s="61"/>
      <c r="J1374" s="84">
        <f>K1376</f>
        <v>0</v>
      </c>
      <c r="K1374" s="84"/>
      <c r="L1374" s="61"/>
      <c r="M1374" s="61" t="s">
        <v>102</v>
      </c>
      <c r="N1374" s="68"/>
      <c r="O1374" s="84">
        <f>J1374</f>
        <v>0</v>
      </c>
      <c r="P1374" s="91"/>
    </row>
    <row r="1375" spans="2:16" ht="15.75" hidden="1" x14ac:dyDescent="0.25">
      <c r="B1375" s="74"/>
      <c r="C1375" s="14" t="s">
        <v>33</v>
      </c>
      <c r="E1375" s="86" t="str">
        <f>IFERROR(VLOOKUP(B1374,Calculations!$G$10:$M$448,7,FALSE),0)</f>
        <v xml:space="preserve">  </v>
      </c>
      <c r="F1375" s="86"/>
      <c r="H1375" s="14" t="s">
        <v>35</v>
      </c>
      <c r="J1375" s="86" t="str">
        <f>K1377</f>
        <v xml:space="preserve">  </v>
      </c>
      <c r="K1375" s="86"/>
      <c r="M1375" s="14" t="s">
        <v>94</v>
      </c>
      <c r="N1375" s="73"/>
      <c r="O1375" s="86" t="str">
        <f>J1375</f>
        <v xml:space="preserve">  </v>
      </c>
      <c r="P1375" s="92"/>
    </row>
    <row r="1376" spans="2:16" ht="15.75" hidden="1" x14ac:dyDescent="0.25">
      <c r="B1376" s="74"/>
      <c r="C1376" s="73"/>
      <c r="D1376" s="14" t="s">
        <v>31</v>
      </c>
      <c r="E1376" s="86"/>
      <c r="F1376" s="86">
        <f>IFERROR(E1374+E1375,0)</f>
        <v>0</v>
      </c>
      <c r="H1376" s="73"/>
      <c r="I1376" s="14" t="s">
        <v>32</v>
      </c>
      <c r="J1376" s="86"/>
      <c r="K1376" s="86">
        <f>E1374</f>
        <v>0</v>
      </c>
      <c r="M1376" s="72"/>
      <c r="N1376" s="14" t="s">
        <v>31</v>
      </c>
      <c r="O1376" s="86"/>
      <c r="P1376" s="92">
        <f>F1376</f>
        <v>0</v>
      </c>
    </row>
    <row r="1377" spans="2:16" ht="15.75" hidden="1" x14ac:dyDescent="0.25">
      <c r="B1377" s="74"/>
      <c r="C1377" s="73"/>
      <c r="E1377" s="86"/>
      <c r="F1377" s="86"/>
      <c r="H1377" s="73"/>
      <c r="I1377" s="14" t="s">
        <v>33</v>
      </c>
      <c r="J1377" s="86"/>
      <c r="K1377" s="86" t="str">
        <f>E1375</f>
        <v xml:space="preserve">  </v>
      </c>
      <c r="M1377" s="72"/>
      <c r="N1377" s="73"/>
      <c r="O1377" s="86"/>
      <c r="P1377" s="92"/>
    </row>
    <row r="1378" spans="2:16" ht="15.75" hidden="1" x14ac:dyDescent="0.25">
      <c r="B1378" s="74"/>
      <c r="C1378" s="73"/>
      <c r="E1378" s="86"/>
      <c r="F1378" s="86"/>
      <c r="H1378" s="73"/>
      <c r="J1378" s="86"/>
      <c r="K1378" s="86"/>
      <c r="M1378" s="72"/>
      <c r="N1378" s="73"/>
      <c r="O1378" s="86"/>
      <c r="P1378" s="92"/>
    </row>
    <row r="1379" spans="2:16" ht="15.75" hidden="1" x14ac:dyDescent="0.25">
      <c r="B1379" s="70" t="str">
        <f>B1374</f>
        <v xml:space="preserve">  </v>
      </c>
      <c r="C1379" s="133" t="s">
        <v>34</v>
      </c>
      <c r="D1379" s="133"/>
      <c r="E1379" s="133"/>
      <c r="F1379" s="133"/>
      <c r="H1379" s="14" t="s">
        <v>103</v>
      </c>
      <c r="J1379" s="86" t="str">
        <f>IFERROR(VLOOKUP(B1379,Calculations!$Z$10:$AB$448,3,FALSE),0)</f>
        <v xml:space="preserve">  </v>
      </c>
      <c r="K1379" s="86"/>
      <c r="M1379" s="14" t="s">
        <v>104</v>
      </c>
      <c r="O1379" s="86" t="str">
        <f>J1379</f>
        <v xml:space="preserve">  </v>
      </c>
      <c r="P1379" s="92"/>
    </row>
    <row r="1380" spans="2:16" ht="15.75" hidden="1" x14ac:dyDescent="0.25">
      <c r="B1380" s="74"/>
      <c r="C1380" s="133"/>
      <c r="D1380" s="133"/>
      <c r="E1380" s="133"/>
      <c r="F1380" s="133"/>
      <c r="H1380" s="77"/>
      <c r="I1380" s="14" t="s">
        <v>91</v>
      </c>
      <c r="J1380" s="86"/>
      <c r="K1380" s="86" t="str">
        <f>J1379</f>
        <v xml:space="preserve">  </v>
      </c>
      <c r="M1380" s="77"/>
      <c r="N1380" s="14" t="s">
        <v>91</v>
      </c>
      <c r="O1380" s="86"/>
      <c r="P1380" s="92" t="str">
        <f>O1379</f>
        <v xml:space="preserve">  </v>
      </c>
    </row>
    <row r="1381" spans="2:16" ht="15.75" hidden="1" x14ac:dyDescent="0.25">
      <c r="B1381" s="74"/>
      <c r="C1381" s="133"/>
      <c r="D1381" s="133"/>
      <c r="E1381" s="133"/>
      <c r="F1381" s="133"/>
      <c r="H1381" s="77"/>
      <c r="J1381" s="86"/>
      <c r="K1381" s="86"/>
      <c r="M1381" s="77"/>
      <c r="O1381" s="86"/>
      <c r="P1381" s="92"/>
    </row>
    <row r="1382" spans="2:16" ht="15.75" hidden="1" x14ac:dyDescent="0.25">
      <c r="B1382" s="74"/>
      <c r="C1382" s="81"/>
      <c r="D1382" s="81"/>
      <c r="E1382" s="81"/>
      <c r="F1382" s="81"/>
      <c r="H1382" s="77"/>
      <c r="J1382" s="86"/>
      <c r="K1382" s="86"/>
      <c r="M1382" s="77"/>
      <c r="O1382" s="86"/>
      <c r="P1382" s="92"/>
    </row>
    <row r="1383" spans="2:16" ht="15.75" hidden="1" x14ac:dyDescent="0.25">
      <c r="B1383" s="70" t="str">
        <f>B1379</f>
        <v xml:space="preserve">  </v>
      </c>
      <c r="C1383" s="14" t="s">
        <v>106</v>
      </c>
      <c r="E1383" s="86" t="str">
        <f>IFERROR(VLOOKUP(B1383,Calculations!$G$10:$W$448,17,FALSE),0)</f>
        <v xml:space="preserve">  </v>
      </c>
      <c r="F1383" s="86"/>
      <c r="H1383" s="133" t="s">
        <v>34</v>
      </c>
      <c r="I1383" s="133"/>
      <c r="J1383" s="133"/>
      <c r="K1383" s="133"/>
      <c r="M1383" s="14" t="s">
        <v>105</v>
      </c>
      <c r="O1383" s="86" t="str">
        <f>E1383</f>
        <v xml:space="preserve">  </v>
      </c>
      <c r="P1383" s="92"/>
    </row>
    <row r="1384" spans="2:16" ht="15.75" hidden="1" x14ac:dyDescent="0.25">
      <c r="B1384" s="75"/>
      <c r="C1384" s="82"/>
      <c r="D1384" s="76" t="s">
        <v>31</v>
      </c>
      <c r="E1384" s="89"/>
      <c r="F1384" s="89" t="str">
        <f>E1383</f>
        <v xml:space="preserve">  </v>
      </c>
      <c r="G1384" s="76"/>
      <c r="H1384" s="134"/>
      <c r="I1384" s="134"/>
      <c r="J1384" s="134"/>
      <c r="K1384" s="134"/>
      <c r="L1384" s="76"/>
      <c r="M1384" s="82"/>
      <c r="N1384" s="76" t="s">
        <v>31</v>
      </c>
      <c r="O1384" s="89"/>
      <c r="P1384" s="90" t="str">
        <f>O1383</f>
        <v xml:space="preserve">  </v>
      </c>
    </row>
    <row r="1385" spans="2:16" ht="15.75" hidden="1" x14ac:dyDescent="0.25">
      <c r="B1385" s="60" t="str">
        <f>IFERROR(IF(EOMONTH(B1383,1)&gt;Questionnaire!$I$9,"  ",EOMONTH(B1383,1)),"  ")</f>
        <v xml:space="preserve">  </v>
      </c>
      <c r="C1385" s="61" t="s">
        <v>32</v>
      </c>
      <c r="D1385" s="61"/>
      <c r="E1385" s="84">
        <f>IFERROR(-VLOOKUP(B1385,Calculations!$G$10:$N$448,8,FALSE),0)</f>
        <v>0</v>
      </c>
      <c r="F1385" s="84"/>
      <c r="G1385" s="61"/>
      <c r="H1385" s="61" t="s">
        <v>102</v>
      </c>
      <c r="I1385" s="61"/>
      <c r="J1385" s="84">
        <f>K1396</f>
        <v>0</v>
      </c>
      <c r="K1385" s="84"/>
      <c r="L1385" s="61"/>
      <c r="M1385" s="61" t="s">
        <v>102</v>
      </c>
      <c r="N1385" s="68"/>
      <c r="O1385" s="84">
        <f>J1385</f>
        <v>0</v>
      </c>
      <c r="P1385" s="91"/>
    </row>
    <row r="1386" spans="2:16" ht="15.75" hidden="1" x14ac:dyDescent="0.25">
      <c r="B1386" s="74"/>
      <c r="C1386" s="14" t="s">
        <v>33</v>
      </c>
      <c r="E1386" s="86" t="str">
        <f>IFERROR(VLOOKUP(B1385,Calculations!$G$10:$M$448,7,FALSE),0)</f>
        <v xml:space="preserve">  </v>
      </c>
      <c r="F1386" s="86"/>
      <c r="H1386" s="14" t="s">
        <v>35</v>
      </c>
      <c r="J1386" s="86" t="str">
        <f>K1388</f>
        <v xml:space="preserve">  </v>
      </c>
      <c r="K1386" s="86"/>
      <c r="M1386" s="14" t="s">
        <v>94</v>
      </c>
      <c r="N1386" s="73"/>
      <c r="O1386" s="86" t="str">
        <f>J1386</f>
        <v xml:space="preserve">  </v>
      </c>
      <c r="P1386" s="92"/>
    </row>
    <row r="1387" spans="2:16" ht="15.75" hidden="1" x14ac:dyDescent="0.25">
      <c r="B1387" s="74"/>
      <c r="C1387" s="73"/>
      <c r="D1387" s="14" t="s">
        <v>31</v>
      </c>
      <c r="E1387" s="86"/>
      <c r="F1387" s="86">
        <f>IFERROR(E1385+E1386,0)</f>
        <v>0</v>
      </c>
      <c r="H1387" s="73"/>
      <c r="I1387" s="14" t="s">
        <v>32</v>
      </c>
      <c r="J1387" s="86"/>
      <c r="K1387" s="86">
        <f>E1385</f>
        <v>0</v>
      </c>
      <c r="M1387" s="72"/>
      <c r="N1387" s="14" t="s">
        <v>31</v>
      </c>
      <c r="O1387" s="86"/>
      <c r="P1387" s="92">
        <f>F1396</f>
        <v>0</v>
      </c>
    </row>
    <row r="1388" spans="2:16" ht="15.75" hidden="1" x14ac:dyDescent="0.25">
      <c r="B1388" s="74"/>
      <c r="C1388" s="73"/>
      <c r="E1388" s="86"/>
      <c r="F1388" s="86"/>
      <c r="H1388" s="73"/>
      <c r="I1388" s="14" t="s">
        <v>33</v>
      </c>
      <c r="J1388" s="86"/>
      <c r="K1388" s="86" t="str">
        <f>E1386</f>
        <v xml:space="preserve">  </v>
      </c>
      <c r="M1388" s="72"/>
      <c r="N1388" s="73"/>
      <c r="O1388" s="86"/>
      <c r="P1388" s="92"/>
    </row>
    <row r="1389" spans="2:16" ht="15.75" hidden="1" x14ac:dyDescent="0.25">
      <c r="B1389" s="74"/>
      <c r="C1389" s="73"/>
      <c r="E1389" s="86"/>
      <c r="F1389" s="86"/>
      <c r="H1389" s="73"/>
      <c r="J1389" s="86"/>
      <c r="K1389" s="86"/>
      <c r="M1389" s="72"/>
      <c r="N1389" s="73"/>
      <c r="O1389" s="86"/>
      <c r="P1389" s="92"/>
    </row>
    <row r="1390" spans="2:16" ht="15.75" hidden="1" x14ac:dyDescent="0.25">
      <c r="B1390" s="70" t="str">
        <f>B1385</f>
        <v xml:space="preserve">  </v>
      </c>
      <c r="C1390" s="133" t="s">
        <v>34</v>
      </c>
      <c r="D1390" s="133"/>
      <c r="E1390" s="133"/>
      <c r="F1390" s="133"/>
      <c r="H1390" s="14" t="s">
        <v>103</v>
      </c>
      <c r="J1390" s="86" t="str">
        <f>IFERROR(VLOOKUP(B1390,Calculations!$Z$10:$AB$448,3,FALSE),0)</f>
        <v xml:space="preserve">  </v>
      </c>
      <c r="K1390" s="86"/>
      <c r="M1390" s="14" t="s">
        <v>104</v>
      </c>
      <c r="O1390" s="86" t="str">
        <f>J1390</f>
        <v xml:space="preserve">  </v>
      </c>
      <c r="P1390" s="92"/>
    </row>
    <row r="1391" spans="2:16" ht="15.75" hidden="1" x14ac:dyDescent="0.25">
      <c r="B1391" s="74"/>
      <c r="C1391" s="133"/>
      <c r="D1391" s="133"/>
      <c r="E1391" s="133"/>
      <c r="F1391" s="133"/>
      <c r="H1391" s="77"/>
      <c r="I1391" s="14" t="s">
        <v>91</v>
      </c>
      <c r="J1391" s="86"/>
      <c r="K1391" s="86" t="str">
        <f>J1390</f>
        <v xml:space="preserve">  </v>
      </c>
      <c r="M1391" s="77"/>
      <c r="N1391" s="14" t="s">
        <v>91</v>
      </c>
      <c r="O1391" s="86"/>
      <c r="P1391" s="92" t="str">
        <f>O1390</f>
        <v xml:space="preserve">  </v>
      </c>
    </row>
    <row r="1392" spans="2:16" ht="15.75" hidden="1" x14ac:dyDescent="0.25">
      <c r="B1392" s="74"/>
      <c r="C1392" s="133"/>
      <c r="D1392" s="133"/>
      <c r="E1392" s="133"/>
      <c r="F1392" s="133"/>
      <c r="H1392" s="77"/>
      <c r="J1392" s="86"/>
      <c r="K1392" s="86"/>
      <c r="M1392" s="77"/>
      <c r="O1392" s="86"/>
      <c r="P1392" s="92"/>
    </row>
    <row r="1393" spans="2:16" ht="15.75" hidden="1" x14ac:dyDescent="0.25">
      <c r="B1393" s="74"/>
      <c r="C1393" s="81"/>
      <c r="D1393" s="81"/>
      <c r="E1393" s="81"/>
      <c r="F1393" s="81"/>
      <c r="H1393" s="77"/>
      <c r="J1393" s="86"/>
      <c r="K1393" s="86"/>
      <c r="M1393" s="77"/>
      <c r="O1393" s="86"/>
      <c r="P1393" s="92"/>
    </row>
    <row r="1394" spans="2:16" ht="15.75" hidden="1" x14ac:dyDescent="0.25">
      <c r="B1394" s="70" t="str">
        <f>B1390</f>
        <v xml:space="preserve">  </v>
      </c>
      <c r="C1394" s="14" t="s">
        <v>106</v>
      </c>
      <c r="E1394" s="86" t="str">
        <f>IFERROR(VLOOKUP(B1394,Calculations!$G$10:$W$448,17,FALSE),0)</f>
        <v xml:space="preserve">  </v>
      </c>
      <c r="F1394" s="86"/>
      <c r="H1394" s="133" t="s">
        <v>34</v>
      </c>
      <c r="I1394" s="133"/>
      <c r="J1394" s="133"/>
      <c r="K1394" s="133"/>
      <c r="M1394" s="14" t="s">
        <v>105</v>
      </c>
      <c r="O1394" s="86" t="str">
        <f>E1394</f>
        <v xml:space="preserve">  </v>
      </c>
      <c r="P1394" s="92"/>
    </row>
    <row r="1395" spans="2:16" ht="15.75" hidden="1" x14ac:dyDescent="0.25">
      <c r="B1395" s="75"/>
      <c r="C1395" s="82"/>
      <c r="D1395" s="76" t="s">
        <v>31</v>
      </c>
      <c r="E1395" s="89"/>
      <c r="F1395" s="89" t="str">
        <f>E1394</f>
        <v xml:space="preserve">  </v>
      </c>
      <c r="G1395" s="76"/>
      <c r="H1395" s="134"/>
      <c r="I1395" s="134"/>
      <c r="J1395" s="134"/>
      <c r="K1395" s="134"/>
      <c r="L1395" s="76"/>
      <c r="M1395" s="82"/>
      <c r="N1395" s="76" t="s">
        <v>31</v>
      </c>
      <c r="O1395" s="89"/>
      <c r="P1395" s="90" t="str">
        <f>O1394</f>
        <v xml:space="preserve">  </v>
      </c>
    </row>
    <row r="1396" spans="2:16" ht="15.75" hidden="1" x14ac:dyDescent="0.25">
      <c r="B1396" s="60" t="str">
        <f>IFERROR(IF(EOMONTH(B1394,1)&gt;Questionnaire!$I$9,"  ",EOMONTH(B1394,1)),"  ")</f>
        <v xml:space="preserve">  </v>
      </c>
      <c r="C1396" s="61" t="s">
        <v>32</v>
      </c>
      <c r="D1396" s="61"/>
      <c r="E1396" s="84">
        <f>IFERROR(-VLOOKUP(B1396,Calculations!$G$10:$N$448,8,FALSE),0)</f>
        <v>0</v>
      </c>
      <c r="F1396" s="84"/>
      <c r="G1396" s="61"/>
      <c r="H1396" s="61" t="s">
        <v>102</v>
      </c>
      <c r="I1396" s="61"/>
      <c r="J1396" s="84">
        <f>K1398</f>
        <v>0</v>
      </c>
      <c r="K1396" s="84"/>
      <c r="L1396" s="61"/>
      <c r="M1396" s="61" t="s">
        <v>102</v>
      </c>
      <c r="N1396" s="68"/>
      <c r="O1396" s="84">
        <f>J1396</f>
        <v>0</v>
      </c>
      <c r="P1396" s="91"/>
    </row>
    <row r="1397" spans="2:16" ht="15.75" hidden="1" x14ac:dyDescent="0.25">
      <c r="B1397" s="74"/>
      <c r="C1397" s="14" t="s">
        <v>33</v>
      </c>
      <c r="E1397" s="86" t="str">
        <f>IFERROR(VLOOKUP(B1396,Calculations!$G$10:$M$448,7,FALSE),0)</f>
        <v xml:space="preserve">  </v>
      </c>
      <c r="F1397" s="86"/>
      <c r="H1397" s="14" t="s">
        <v>35</v>
      </c>
      <c r="J1397" s="86" t="str">
        <f>K1399</f>
        <v xml:space="preserve">  </v>
      </c>
      <c r="K1397" s="86"/>
      <c r="M1397" s="14" t="s">
        <v>94</v>
      </c>
      <c r="N1397" s="73"/>
      <c r="O1397" s="86" t="str">
        <f>J1397</f>
        <v xml:space="preserve">  </v>
      </c>
      <c r="P1397" s="92"/>
    </row>
    <row r="1398" spans="2:16" ht="15.75" hidden="1" x14ac:dyDescent="0.25">
      <c r="B1398" s="74"/>
      <c r="C1398" s="73"/>
      <c r="D1398" s="14" t="s">
        <v>31</v>
      </c>
      <c r="E1398" s="86"/>
      <c r="F1398" s="86">
        <f>IFERROR(E1396+E1397,0)</f>
        <v>0</v>
      </c>
      <c r="H1398" s="73"/>
      <c r="I1398" s="14" t="s">
        <v>32</v>
      </c>
      <c r="J1398" s="86"/>
      <c r="K1398" s="86">
        <f>E1396</f>
        <v>0</v>
      </c>
      <c r="M1398" s="72"/>
      <c r="N1398" s="14" t="s">
        <v>31</v>
      </c>
      <c r="O1398" s="86"/>
      <c r="P1398" s="92">
        <f>F1398</f>
        <v>0</v>
      </c>
    </row>
    <row r="1399" spans="2:16" ht="15.75" hidden="1" x14ac:dyDescent="0.25">
      <c r="B1399" s="74"/>
      <c r="C1399" s="73"/>
      <c r="E1399" s="86"/>
      <c r="F1399" s="86"/>
      <c r="H1399" s="73"/>
      <c r="I1399" s="14" t="s">
        <v>33</v>
      </c>
      <c r="J1399" s="86"/>
      <c r="K1399" s="86" t="str">
        <f>E1397</f>
        <v xml:space="preserve">  </v>
      </c>
      <c r="M1399" s="72"/>
      <c r="N1399" s="73"/>
      <c r="O1399" s="86"/>
      <c r="P1399" s="92"/>
    </row>
    <row r="1400" spans="2:16" ht="15.75" hidden="1" x14ac:dyDescent="0.25">
      <c r="B1400" s="74"/>
      <c r="C1400" s="73"/>
      <c r="E1400" s="86"/>
      <c r="F1400" s="86"/>
      <c r="H1400" s="73"/>
      <c r="J1400" s="86"/>
      <c r="K1400" s="86"/>
      <c r="M1400" s="72"/>
      <c r="N1400" s="73"/>
      <c r="O1400" s="86"/>
      <c r="P1400" s="92"/>
    </row>
    <row r="1401" spans="2:16" ht="15.75" hidden="1" x14ac:dyDescent="0.25">
      <c r="B1401" s="70" t="str">
        <f>B1396</f>
        <v xml:space="preserve">  </v>
      </c>
      <c r="C1401" s="133" t="s">
        <v>34</v>
      </c>
      <c r="D1401" s="133"/>
      <c r="E1401" s="133"/>
      <c r="F1401" s="133"/>
      <c r="H1401" s="14" t="s">
        <v>103</v>
      </c>
      <c r="J1401" s="86" t="str">
        <f>IFERROR(VLOOKUP(B1401,Calculations!$Z$10:$AB$448,3,FALSE),0)</f>
        <v xml:space="preserve">  </v>
      </c>
      <c r="K1401" s="86"/>
      <c r="M1401" s="14" t="s">
        <v>104</v>
      </c>
      <c r="O1401" s="86" t="str">
        <f>J1401</f>
        <v xml:space="preserve">  </v>
      </c>
      <c r="P1401" s="92"/>
    </row>
    <row r="1402" spans="2:16" ht="15.75" hidden="1" x14ac:dyDescent="0.25">
      <c r="B1402" s="74"/>
      <c r="C1402" s="133"/>
      <c r="D1402" s="133"/>
      <c r="E1402" s="133"/>
      <c r="F1402" s="133"/>
      <c r="H1402" s="77"/>
      <c r="I1402" s="14" t="s">
        <v>91</v>
      </c>
      <c r="J1402" s="86"/>
      <c r="K1402" s="86" t="str">
        <f>J1401</f>
        <v xml:space="preserve">  </v>
      </c>
      <c r="M1402" s="77"/>
      <c r="N1402" s="14" t="s">
        <v>91</v>
      </c>
      <c r="O1402" s="86"/>
      <c r="P1402" s="92" t="str">
        <f>O1401</f>
        <v xml:space="preserve">  </v>
      </c>
    </row>
    <row r="1403" spans="2:16" ht="15.75" hidden="1" x14ac:dyDescent="0.25">
      <c r="B1403" s="74"/>
      <c r="C1403" s="133"/>
      <c r="D1403" s="133"/>
      <c r="E1403" s="133"/>
      <c r="F1403" s="133"/>
      <c r="H1403" s="77"/>
      <c r="J1403" s="86"/>
      <c r="K1403" s="86"/>
      <c r="M1403" s="77"/>
      <c r="O1403" s="86"/>
      <c r="P1403" s="92"/>
    </row>
    <row r="1404" spans="2:16" ht="15.75" hidden="1" x14ac:dyDescent="0.25">
      <c r="B1404" s="74"/>
      <c r="C1404" s="81"/>
      <c r="D1404" s="81"/>
      <c r="E1404" s="81"/>
      <c r="F1404" s="81"/>
      <c r="H1404" s="77"/>
      <c r="J1404" s="86"/>
      <c r="K1404" s="86"/>
      <c r="M1404" s="77"/>
      <c r="O1404" s="86"/>
      <c r="P1404" s="92"/>
    </row>
    <row r="1405" spans="2:16" ht="15.75" hidden="1" x14ac:dyDescent="0.25">
      <c r="B1405" s="70" t="str">
        <f>B1401</f>
        <v xml:space="preserve">  </v>
      </c>
      <c r="C1405" s="14" t="s">
        <v>106</v>
      </c>
      <c r="E1405" s="86" t="str">
        <f>IFERROR(VLOOKUP(B1405,Calculations!$G$10:$W$448,17,FALSE),0)</f>
        <v xml:space="preserve">  </v>
      </c>
      <c r="F1405" s="86"/>
      <c r="H1405" s="133" t="s">
        <v>34</v>
      </c>
      <c r="I1405" s="133"/>
      <c r="J1405" s="133"/>
      <c r="K1405" s="133"/>
      <c r="M1405" s="14" t="s">
        <v>105</v>
      </c>
      <c r="O1405" s="86" t="str">
        <f>E1405</f>
        <v xml:space="preserve">  </v>
      </c>
      <c r="P1405" s="92"/>
    </row>
    <row r="1406" spans="2:16" ht="15.75" hidden="1" x14ac:dyDescent="0.25">
      <c r="B1406" s="75"/>
      <c r="C1406" s="82"/>
      <c r="D1406" s="76" t="s">
        <v>31</v>
      </c>
      <c r="E1406" s="89"/>
      <c r="F1406" s="89" t="str">
        <f>E1405</f>
        <v xml:space="preserve">  </v>
      </c>
      <c r="G1406" s="76"/>
      <c r="H1406" s="134"/>
      <c r="I1406" s="134"/>
      <c r="J1406" s="134"/>
      <c r="K1406" s="134"/>
      <c r="L1406" s="76"/>
      <c r="M1406" s="82"/>
      <c r="N1406" s="76" t="s">
        <v>31</v>
      </c>
      <c r="O1406" s="89"/>
      <c r="P1406" s="90" t="str">
        <f>O1405</f>
        <v xml:space="preserve">  </v>
      </c>
    </row>
    <row r="1407" spans="2:16" ht="15.75" hidden="1" x14ac:dyDescent="0.25">
      <c r="B1407" s="60" t="str">
        <f>IFERROR(IF(EOMONTH(B1405,1)&gt;Questionnaire!$I$9,"  ",EOMONTH(B1405,1)),"  ")</f>
        <v xml:space="preserve">  </v>
      </c>
      <c r="C1407" s="61" t="s">
        <v>32</v>
      </c>
      <c r="D1407" s="61"/>
      <c r="E1407" s="84">
        <f>IFERROR(-VLOOKUP(B1407,Calculations!$G$10:$N$448,8,FALSE),0)</f>
        <v>0</v>
      </c>
      <c r="F1407" s="84"/>
      <c r="G1407" s="61"/>
      <c r="H1407" s="61" t="s">
        <v>102</v>
      </c>
      <c r="I1407" s="61"/>
      <c r="J1407" s="84">
        <f>K1409</f>
        <v>0</v>
      </c>
      <c r="K1407" s="84"/>
      <c r="L1407" s="61"/>
      <c r="M1407" s="61" t="s">
        <v>102</v>
      </c>
      <c r="N1407" s="68"/>
      <c r="O1407" s="84">
        <f>J1407</f>
        <v>0</v>
      </c>
      <c r="P1407" s="91"/>
    </row>
    <row r="1408" spans="2:16" ht="15.75" hidden="1" x14ac:dyDescent="0.25">
      <c r="B1408" s="74"/>
      <c r="C1408" s="14" t="s">
        <v>33</v>
      </c>
      <c r="E1408" s="86" t="str">
        <f>IFERROR(VLOOKUP(B1407,Calculations!$G$10:$M$448,7,FALSE),0)</f>
        <v xml:space="preserve">  </v>
      </c>
      <c r="F1408" s="86"/>
      <c r="H1408" s="14" t="s">
        <v>35</v>
      </c>
      <c r="J1408" s="86" t="str">
        <f>K1410</f>
        <v xml:space="preserve">  </v>
      </c>
      <c r="K1408" s="86"/>
      <c r="M1408" s="14" t="s">
        <v>94</v>
      </c>
      <c r="N1408" s="73"/>
      <c r="O1408" s="86" t="str">
        <f>J1408</f>
        <v xml:space="preserve">  </v>
      </c>
      <c r="P1408" s="92"/>
    </row>
    <row r="1409" spans="2:16" ht="15.75" hidden="1" x14ac:dyDescent="0.25">
      <c r="B1409" s="74"/>
      <c r="C1409" s="73"/>
      <c r="D1409" s="14" t="s">
        <v>31</v>
      </c>
      <c r="E1409" s="86"/>
      <c r="F1409" s="86">
        <f>IFERROR(E1407+E1408,0)</f>
        <v>0</v>
      </c>
      <c r="H1409" s="73"/>
      <c r="I1409" s="14" t="s">
        <v>32</v>
      </c>
      <c r="J1409" s="86"/>
      <c r="K1409" s="86">
        <f>E1407</f>
        <v>0</v>
      </c>
      <c r="M1409" s="72"/>
      <c r="N1409" s="14" t="s">
        <v>31</v>
      </c>
      <c r="O1409" s="86"/>
      <c r="P1409" s="92">
        <f>F1409</f>
        <v>0</v>
      </c>
    </row>
    <row r="1410" spans="2:16" ht="15.75" hidden="1" x14ac:dyDescent="0.25">
      <c r="B1410" s="74"/>
      <c r="C1410" s="73"/>
      <c r="E1410" s="86"/>
      <c r="F1410" s="86"/>
      <c r="H1410" s="73"/>
      <c r="I1410" s="14" t="s">
        <v>33</v>
      </c>
      <c r="J1410" s="86"/>
      <c r="K1410" s="86" t="str">
        <f>E1408</f>
        <v xml:space="preserve">  </v>
      </c>
      <c r="M1410" s="72"/>
      <c r="N1410" s="73"/>
      <c r="O1410" s="86"/>
      <c r="P1410" s="92"/>
    </row>
    <row r="1411" spans="2:16" ht="15.75" hidden="1" x14ac:dyDescent="0.25">
      <c r="B1411" s="74"/>
      <c r="C1411" s="73"/>
      <c r="E1411" s="86"/>
      <c r="F1411" s="86"/>
      <c r="H1411" s="73"/>
      <c r="J1411" s="86"/>
      <c r="K1411" s="86"/>
      <c r="M1411" s="72"/>
      <c r="N1411" s="73"/>
      <c r="O1411" s="86"/>
      <c r="P1411" s="92"/>
    </row>
    <row r="1412" spans="2:16" ht="15.75" hidden="1" x14ac:dyDescent="0.25">
      <c r="B1412" s="70" t="str">
        <f>B1407</f>
        <v xml:space="preserve">  </v>
      </c>
      <c r="C1412" s="133" t="s">
        <v>34</v>
      </c>
      <c r="D1412" s="133"/>
      <c r="E1412" s="133"/>
      <c r="F1412" s="133"/>
      <c r="H1412" s="14" t="s">
        <v>103</v>
      </c>
      <c r="J1412" s="86" t="str">
        <f>IFERROR(VLOOKUP(B1412,Calculations!$Z$10:$AB$448,3,FALSE),0)</f>
        <v xml:space="preserve">  </v>
      </c>
      <c r="K1412" s="86"/>
      <c r="M1412" s="14" t="s">
        <v>104</v>
      </c>
      <c r="O1412" s="86" t="str">
        <f>J1412</f>
        <v xml:space="preserve">  </v>
      </c>
      <c r="P1412" s="92"/>
    </row>
    <row r="1413" spans="2:16" ht="15.75" hidden="1" x14ac:dyDescent="0.25">
      <c r="B1413" s="74"/>
      <c r="C1413" s="133"/>
      <c r="D1413" s="133"/>
      <c r="E1413" s="133"/>
      <c r="F1413" s="133"/>
      <c r="H1413" s="77"/>
      <c r="I1413" s="14" t="s">
        <v>91</v>
      </c>
      <c r="J1413" s="86"/>
      <c r="K1413" s="86" t="str">
        <f>J1412</f>
        <v xml:space="preserve">  </v>
      </c>
      <c r="M1413" s="77"/>
      <c r="N1413" s="14" t="s">
        <v>91</v>
      </c>
      <c r="O1413" s="86"/>
      <c r="P1413" s="92" t="str">
        <f>O1412</f>
        <v xml:space="preserve">  </v>
      </c>
    </row>
    <row r="1414" spans="2:16" ht="15.75" hidden="1" x14ac:dyDescent="0.25">
      <c r="B1414" s="74"/>
      <c r="C1414" s="133"/>
      <c r="D1414" s="133"/>
      <c r="E1414" s="133"/>
      <c r="F1414" s="133"/>
      <c r="H1414" s="77"/>
      <c r="J1414" s="86"/>
      <c r="K1414" s="86"/>
      <c r="M1414" s="77"/>
      <c r="O1414" s="86"/>
      <c r="P1414" s="92"/>
    </row>
    <row r="1415" spans="2:16" ht="15.75" hidden="1" x14ac:dyDescent="0.25">
      <c r="B1415" s="74"/>
      <c r="C1415" s="81"/>
      <c r="D1415" s="81"/>
      <c r="E1415" s="81"/>
      <c r="F1415" s="81"/>
      <c r="H1415" s="77"/>
      <c r="J1415" s="86"/>
      <c r="K1415" s="86"/>
      <c r="M1415" s="77"/>
      <c r="O1415" s="86"/>
      <c r="P1415" s="92"/>
    </row>
    <row r="1416" spans="2:16" ht="15.75" hidden="1" x14ac:dyDescent="0.25">
      <c r="B1416" s="70" t="str">
        <f>B1412</f>
        <v xml:space="preserve">  </v>
      </c>
      <c r="C1416" s="14" t="s">
        <v>106</v>
      </c>
      <c r="E1416" s="86" t="str">
        <f>IFERROR(VLOOKUP(B1416,Calculations!$G$10:$W$448,17,FALSE),0)</f>
        <v xml:space="preserve">  </v>
      </c>
      <c r="F1416" s="86"/>
      <c r="H1416" s="133" t="s">
        <v>34</v>
      </c>
      <c r="I1416" s="133"/>
      <c r="J1416" s="133"/>
      <c r="K1416" s="133"/>
      <c r="M1416" s="14" t="s">
        <v>105</v>
      </c>
      <c r="O1416" s="86" t="str">
        <f>E1416</f>
        <v xml:space="preserve">  </v>
      </c>
      <c r="P1416" s="92"/>
    </row>
    <row r="1417" spans="2:16" ht="15.75" hidden="1" x14ac:dyDescent="0.25">
      <c r="B1417" s="75"/>
      <c r="C1417" s="82"/>
      <c r="D1417" s="76" t="s">
        <v>31</v>
      </c>
      <c r="E1417" s="89"/>
      <c r="F1417" s="89" t="str">
        <f>E1416</f>
        <v xml:space="preserve">  </v>
      </c>
      <c r="G1417" s="76"/>
      <c r="H1417" s="134"/>
      <c r="I1417" s="134"/>
      <c r="J1417" s="134"/>
      <c r="K1417" s="134"/>
      <c r="L1417" s="76"/>
      <c r="M1417" s="82"/>
      <c r="N1417" s="76" t="s">
        <v>31</v>
      </c>
      <c r="O1417" s="89"/>
      <c r="P1417" s="90" t="str">
        <f>O1416</f>
        <v xml:space="preserve">  </v>
      </c>
    </row>
    <row r="1418" spans="2:16" ht="15.75" hidden="1" x14ac:dyDescent="0.25">
      <c r="B1418" s="60" t="str">
        <f>IFERROR(IF(EOMONTH(B1416,1)&gt;Questionnaire!$I$9,"  ",EOMONTH(B1416,1)),"  ")</f>
        <v xml:space="preserve">  </v>
      </c>
      <c r="C1418" s="61" t="s">
        <v>32</v>
      </c>
      <c r="D1418" s="61"/>
      <c r="E1418" s="84">
        <f>IFERROR(-VLOOKUP(B1418,Calculations!$G$10:$N$448,8,FALSE),0)</f>
        <v>0</v>
      </c>
      <c r="F1418" s="84"/>
      <c r="G1418" s="61"/>
      <c r="H1418" s="61" t="s">
        <v>102</v>
      </c>
      <c r="I1418" s="61"/>
      <c r="J1418" s="84">
        <f>K1420</f>
        <v>0</v>
      </c>
      <c r="K1418" s="84"/>
      <c r="L1418" s="61"/>
      <c r="M1418" s="61" t="s">
        <v>102</v>
      </c>
      <c r="N1418" s="68"/>
      <c r="O1418" s="84">
        <f>J1418</f>
        <v>0</v>
      </c>
      <c r="P1418" s="91"/>
    </row>
    <row r="1419" spans="2:16" ht="15.75" hidden="1" x14ac:dyDescent="0.25">
      <c r="B1419" s="74"/>
      <c r="C1419" s="14" t="s">
        <v>33</v>
      </c>
      <c r="E1419" s="86" t="str">
        <f>IFERROR(VLOOKUP(B1418,Calculations!$G$10:$M$448,7,FALSE),0)</f>
        <v xml:space="preserve">  </v>
      </c>
      <c r="F1419" s="86"/>
      <c r="H1419" s="14" t="s">
        <v>35</v>
      </c>
      <c r="J1419" s="86" t="str">
        <f>K1421</f>
        <v xml:space="preserve">  </v>
      </c>
      <c r="K1419" s="86"/>
      <c r="M1419" s="14" t="s">
        <v>94</v>
      </c>
      <c r="N1419" s="73"/>
      <c r="O1419" s="86" t="str">
        <f>J1419</f>
        <v xml:space="preserve">  </v>
      </c>
      <c r="P1419" s="92"/>
    </row>
    <row r="1420" spans="2:16" ht="15.75" hidden="1" x14ac:dyDescent="0.25">
      <c r="B1420" s="74"/>
      <c r="C1420" s="73"/>
      <c r="D1420" s="14" t="s">
        <v>31</v>
      </c>
      <c r="E1420" s="86"/>
      <c r="F1420" s="86">
        <f>IFERROR(E1418+E1419,0)</f>
        <v>0</v>
      </c>
      <c r="H1420" s="73"/>
      <c r="I1420" s="14" t="s">
        <v>32</v>
      </c>
      <c r="J1420" s="86"/>
      <c r="K1420" s="86">
        <f>E1418</f>
        <v>0</v>
      </c>
      <c r="M1420" s="72"/>
      <c r="N1420" s="14" t="s">
        <v>31</v>
      </c>
      <c r="O1420" s="86"/>
      <c r="P1420" s="92">
        <f>F1420</f>
        <v>0</v>
      </c>
    </row>
    <row r="1421" spans="2:16" ht="15.75" hidden="1" x14ac:dyDescent="0.25">
      <c r="B1421" s="74"/>
      <c r="C1421" s="73"/>
      <c r="E1421" s="86"/>
      <c r="F1421" s="86"/>
      <c r="H1421" s="73"/>
      <c r="I1421" s="14" t="s">
        <v>33</v>
      </c>
      <c r="J1421" s="86"/>
      <c r="K1421" s="86" t="str">
        <f>E1419</f>
        <v xml:space="preserve">  </v>
      </c>
      <c r="M1421" s="72"/>
      <c r="N1421" s="73"/>
      <c r="O1421" s="86"/>
      <c r="P1421" s="92"/>
    </row>
    <row r="1422" spans="2:16" ht="15.75" hidden="1" x14ac:dyDescent="0.25">
      <c r="B1422" s="74"/>
      <c r="C1422" s="73"/>
      <c r="E1422" s="86"/>
      <c r="F1422" s="86"/>
      <c r="H1422" s="73"/>
      <c r="J1422" s="86"/>
      <c r="K1422" s="86"/>
      <c r="M1422" s="72"/>
      <c r="N1422" s="73"/>
      <c r="O1422" s="86"/>
      <c r="P1422" s="92"/>
    </row>
    <row r="1423" spans="2:16" ht="15.75" hidden="1" x14ac:dyDescent="0.25">
      <c r="B1423" s="70" t="str">
        <f>B1418</f>
        <v xml:space="preserve">  </v>
      </c>
      <c r="C1423" s="133" t="s">
        <v>34</v>
      </c>
      <c r="D1423" s="133"/>
      <c r="E1423" s="133"/>
      <c r="F1423" s="133"/>
      <c r="H1423" s="14" t="s">
        <v>103</v>
      </c>
      <c r="J1423" s="86" t="str">
        <f>IFERROR(VLOOKUP(B1423,Calculations!$Z$10:$AB$448,3,FALSE),0)</f>
        <v xml:space="preserve">  </v>
      </c>
      <c r="K1423" s="86"/>
      <c r="M1423" s="14" t="s">
        <v>104</v>
      </c>
      <c r="O1423" s="86" t="str">
        <f>J1423</f>
        <v xml:space="preserve">  </v>
      </c>
      <c r="P1423" s="92"/>
    </row>
    <row r="1424" spans="2:16" ht="15.75" hidden="1" x14ac:dyDescent="0.25">
      <c r="B1424" s="74"/>
      <c r="C1424" s="133"/>
      <c r="D1424" s="133"/>
      <c r="E1424" s="133"/>
      <c r="F1424" s="133"/>
      <c r="H1424" s="77"/>
      <c r="I1424" s="14" t="s">
        <v>91</v>
      </c>
      <c r="J1424" s="86"/>
      <c r="K1424" s="86" t="str">
        <f>J1423</f>
        <v xml:space="preserve">  </v>
      </c>
      <c r="M1424" s="77"/>
      <c r="N1424" s="14" t="s">
        <v>91</v>
      </c>
      <c r="O1424" s="86"/>
      <c r="P1424" s="92" t="str">
        <f>O1423</f>
        <v xml:space="preserve">  </v>
      </c>
    </row>
    <row r="1425" spans="2:16" ht="15.75" hidden="1" x14ac:dyDescent="0.25">
      <c r="B1425" s="74"/>
      <c r="C1425" s="133"/>
      <c r="D1425" s="133"/>
      <c r="E1425" s="133"/>
      <c r="F1425" s="133"/>
      <c r="H1425" s="77"/>
      <c r="J1425" s="86"/>
      <c r="K1425" s="86"/>
      <c r="M1425" s="77"/>
      <c r="O1425" s="86"/>
      <c r="P1425" s="92"/>
    </row>
    <row r="1426" spans="2:16" ht="15.75" hidden="1" x14ac:dyDescent="0.25">
      <c r="B1426" s="74"/>
      <c r="C1426" s="81"/>
      <c r="D1426" s="81"/>
      <c r="E1426" s="81"/>
      <c r="F1426" s="81"/>
      <c r="H1426" s="77"/>
      <c r="J1426" s="86"/>
      <c r="K1426" s="86"/>
      <c r="M1426" s="77"/>
      <c r="O1426" s="86"/>
      <c r="P1426" s="92"/>
    </row>
    <row r="1427" spans="2:16" ht="15.75" hidden="1" x14ac:dyDescent="0.25">
      <c r="B1427" s="70" t="str">
        <f>B1423</f>
        <v xml:space="preserve">  </v>
      </c>
      <c r="C1427" s="14" t="s">
        <v>106</v>
      </c>
      <c r="E1427" s="86" t="str">
        <f>IFERROR(VLOOKUP(B1427,Calculations!$G$10:$W$448,17,FALSE),0)</f>
        <v xml:space="preserve">  </v>
      </c>
      <c r="F1427" s="86"/>
      <c r="H1427" s="133" t="s">
        <v>34</v>
      </c>
      <c r="I1427" s="133"/>
      <c r="J1427" s="133"/>
      <c r="K1427" s="133"/>
      <c r="M1427" s="14" t="s">
        <v>105</v>
      </c>
      <c r="O1427" s="86" t="str">
        <f>E1427</f>
        <v xml:space="preserve">  </v>
      </c>
      <c r="P1427" s="92"/>
    </row>
    <row r="1428" spans="2:16" ht="15.75" hidden="1" x14ac:dyDescent="0.25">
      <c r="B1428" s="75"/>
      <c r="C1428" s="82"/>
      <c r="D1428" s="76" t="s">
        <v>31</v>
      </c>
      <c r="E1428" s="89"/>
      <c r="F1428" s="89" t="str">
        <f>E1427</f>
        <v xml:space="preserve">  </v>
      </c>
      <c r="G1428" s="76"/>
      <c r="H1428" s="134"/>
      <c r="I1428" s="134"/>
      <c r="J1428" s="134"/>
      <c r="K1428" s="134"/>
      <c r="L1428" s="76"/>
      <c r="M1428" s="82"/>
      <c r="N1428" s="76" t="s">
        <v>31</v>
      </c>
      <c r="O1428" s="89"/>
      <c r="P1428" s="90" t="str">
        <f>O1427</f>
        <v xml:space="preserve">  </v>
      </c>
    </row>
    <row r="1429" spans="2:16" ht="15.75" hidden="1" x14ac:dyDescent="0.25">
      <c r="B1429" s="60" t="str">
        <f>IFERROR(IF(EOMONTH(B1427,1)&gt;Questionnaire!$I$9,"  ",EOMONTH(B1427,1)),"  ")</f>
        <v xml:space="preserve">  </v>
      </c>
      <c r="C1429" s="61" t="s">
        <v>32</v>
      </c>
      <c r="D1429" s="61"/>
      <c r="E1429" s="84">
        <f>IFERROR(-VLOOKUP(B1429,Calculations!$G$10:$N$448,8,FALSE),0)</f>
        <v>0</v>
      </c>
      <c r="F1429" s="84"/>
      <c r="G1429" s="61"/>
      <c r="H1429" s="61" t="s">
        <v>102</v>
      </c>
      <c r="I1429" s="61"/>
      <c r="J1429" s="84">
        <f>K1431</f>
        <v>0</v>
      </c>
      <c r="K1429" s="84"/>
      <c r="L1429" s="61"/>
      <c r="M1429" s="61" t="s">
        <v>102</v>
      </c>
      <c r="N1429" s="68"/>
      <c r="O1429" s="84">
        <f>J1429</f>
        <v>0</v>
      </c>
      <c r="P1429" s="91"/>
    </row>
    <row r="1430" spans="2:16" ht="15.75" hidden="1" x14ac:dyDescent="0.25">
      <c r="B1430" s="74"/>
      <c r="C1430" s="14" t="s">
        <v>33</v>
      </c>
      <c r="E1430" s="86" t="str">
        <f>IFERROR(VLOOKUP(B1429,Calculations!$G$10:$M$448,7,FALSE),0)</f>
        <v xml:space="preserve">  </v>
      </c>
      <c r="F1430" s="86"/>
      <c r="H1430" s="14" t="s">
        <v>35</v>
      </c>
      <c r="J1430" s="86" t="str">
        <f>K1432</f>
        <v xml:space="preserve">  </v>
      </c>
      <c r="K1430" s="86"/>
      <c r="M1430" s="14" t="s">
        <v>94</v>
      </c>
      <c r="N1430" s="73"/>
      <c r="O1430" s="86" t="str">
        <f>J1430</f>
        <v xml:space="preserve">  </v>
      </c>
      <c r="P1430" s="92"/>
    </row>
    <row r="1431" spans="2:16" ht="15.75" hidden="1" x14ac:dyDescent="0.25">
      <c r="B1431" s="74"/>
      <c r="C1431" s="73"/>
      <c r="D1431" s="14" t="s">
        <v>31</v>
      </c>
      <c r="E1431" s="86"/>
      <c r="F1431" s="86">
        <f>IFERROR(E1429+E1430,0)</f>
        <v>0</v>
      </c>
      <c r="H1431" s="73"/>
      <c r="I1431" s="14" t="s">
        <v>32</v>
      </c>
      <c r="J1431" s="86"/>
      <c r="K1431" s="86">
        <f>E1429</f>
        <v>0</v>
      </c>
      <c r="M1431" s="72"/>
      <c r="N1431" s="14" t="s">
        <v>31</v>
      </c>
      <c r="O1431" s="86"/>
      <c r="P1431" s="92">
        <f>F1431</f>
        <v>0</v>
      </c>
    </row>
    <row r="1432" spans="2:16" ht="15.75" hidden="1" x14ac:dyDescent="0.25">
      <c r="B1432" s="74"/>
      <c r="C1432" s="73"/>
      <c r="E1432" s="86"/>
      <c r="F1432" s="86"/>
      <c r="H1432" s="73"/>
      <c r="I1432" s="14" t="s">
        <v>33</v>
      </c>
      <c r="J1432" s="86"/>
      <c r="K1432" s="86" t="str">
        <f>E1430</f>
        <v xml:space="preserve">  </v>
      </c>
      <c r="M1432" s="72"/>
      <c r="N1432" s="73"/>
      <c r="O1432" s="86"/>
      <c r="P1432" s="92"/>
    </row>
    <row r="1433" spans="2:16" ht="15.75" hidden="1" x14ac:dyDescent="0.25">
      <c r="B1433" s="74"/>
      <c r="C1433" s="73"/>
      <c r="E1433" s="86"/>
      <c r="F1433" s="86"/>
      <c r="H1433" s="73"/>
      <c r="J1433" s="86"/>
      <c r="K1433" s="86"/>
      <c r="M1433" s="72"/>
      <c r="N1433" s="73"/>
      <c r="O1433" s="86"/>
      <c r="P1433" s="92"/>
    </row>
    <row r="1434" spans="2:16" ht="15.75" hidden="1" x14ac:dyDescent="0.25">
      <c r="B1434" s="70" t="str">
        <f>B1429</f>
        <v xml:space="preserve">  </v>
      </c>
      <c r="C1434" s="133" t="s">
        <v>34</v>
      </c>
      <c r="D1434" s="133"/>
      <c r="E1434" s="133"/>
      <c r="F1434" s="133"/>
      <c r="H1434" s="14" t="s">
        <v>103</v>
      </c>
      <c r="J1434" s="86" t="str">
        <f>IFERROR(VLOOKUP(B1434,Calculations!$Z$10:$AB$448,3,FALSE),0)</f>
        <v xml:space="preserve">  </v>
      </c>
      <c r="K1434" s="86"/>
      <c r="M1434" s="14" t="s">
        <v>104</v>
      </c>
      <c r="O1434" s="86" t="str">
        <f>J1434</f>
        <v xml:space="preserve">  </v>
      </c>
      <c r="P1434" s="92"/>
    </row>
    <row r="1435" spans="2:16" ht="15.75" hidden="1" x14ac:dyDescent="0.25">
      <c r="B1435" s="74"/>
      <c r="C1435" s="133"/>
      <c r="D1435" s="133"/>
      <c r="E1435" s="133"/>
      <c r="F1435" s="133"/>
      <c r="H1435" s="77"/>
      <c r="I1435" s="14" t="s">
        <v>91</v>
      </c>
      <c r="J1435" s="86"/>
      <c r="K1435" s="86" t="str">
        <f>J1434</f>
        <v xml:space="preserve">  </v>
      </c>
      <c r="M1435" s="77"/>
      <c r="N1435" s="14" t="s">
        <v>91</v>
      </c>
      <c r="O1435" s="86"/>
      <c r="P1435" s="92" t="str">
        <f>O1434</f>
        <v xml:space="preserve">  </v>
      </c>
    </row>
    <row r="1436" spans="2:16" ht="15.75" hidden="1" x14ac:dyDescent="0.25">
      <c r="B1436" s="74"/>
      <c r="C1436" s="133"/>
      <c r="D1436" s="133"/>
      <c r="E1436" s="133"/>
      <c r="F1436" s="133"/>
      <c r="H1436" s="77"/>
      <c r="J1436" s="86"/>
      <c r="K1436" s="86"/>
      <c r="M1436" s="77"/>
      <c r="O1436" s="86"/>
      <c r="P1436" s="92"/>
    </row>
    <row r="1437" spans="2:16" ht="15.75" hidden="1" x14ac:dyDescent="0.25">
      <c r="B1437" s="74"/>
      <c r="C1437" s="81"/>
      <c r="D1437" s="81"/>
      <c r="E1437" s="81"/>
      <c r="F1437" s="81"/>
      <c r="H1437" s="77"/>
      <c r="J1437" s="86"/>
      <c r="K1437" s="86"/>
      <c r="M1437" s="77"/>
      <c r="O1437" s="86"/>
      <c r="P1437" s="92"/>
    </row>
    <row r="1438" spans="2:16" ht="15.75" hidden="1" x14ac:dyDescent="0.25">
      <c r="B1438" s="70" t="str">
        <f>B1434</f>
        <v xml:space="preserve">  </v>
      </c>
      <c r="C1438" s="14" t="s">
        <v>106</v>
      </c>
      <c r="E1438" s="86" t="str">
        <f>IFERROR(VLOOKUP(B1438,Calculations!$G$10:$W$448,17,FALSE),0)</f>
        <v xml:space="preserve">  </v>
      </c>
      <c r="F1438" s="86"/>
      <c r="H1438" s="133" t="s">
        <v>34</v>
      </c>
      <c r="I1438" s="133"/>
      <c r="J1438" s="133"/>
      <c r="K1438" s="133"/>
      <c r="M1438" s="14" t="s">
        <v>105</v>
      </c>
      <c r="O1438" s="86" t="str">
        <f>E1438</f>
        <v xml:space="preserve">  </v>
      </c>
      <c r="P1438" s="92"/>
    </row>
    <row r="1439" spans="2:16" ht="15.75" hidden="1" x14ac:dyDescent="0.25">
      <c r="B1439" s="75"/>
      <c r="C1439" s="82"/>
      <c r="D1439" s="76" t="s">
        <v>31</v>
      </c>
      <c r="E1439" s="89"/>
      <c r="F1439" s="89" t="str">
        <f>E1438</f>
        <v xml:space="preserve">  </v>
      </c>
      <c r="G1439" s="76"/>
      <c r="H1439" s="134"/>
      <c r="I1439" s="134"/>
      <c r="J1439" s="134"/>
      <c r="K1439" s="134"/>
      <c r="L1439" s="76"/>
      <c r="M1439" s="82"/>
      <c r="N1439" s="76" t="s">
        <v>31</v>
      </c>
      <c r="O1439" s="89"/>
      <c r="P1439" s="90" t="str">
        <f>O1438</f>
        <v xml:space="preserve">  </v>
      </c>
    </row>
    <row r="1440" spans="2:16" ht="15.75" hidden="1" x14ac:dyDescent="0.25">
      <c r="B1440" s="60" t="str">
        <f>IFERROR(IF(EOMONTH(B1438,1)&gt;Questionnaire!$I$9,"  ",EOMONTH(B1438,1)),"  ")</f>
        <v xml:space="preserve">  </v>
      </c>
      <c r="C1440" s="61" t="s">
        <v>32</v>
      </c>
      <c r="D1440" s="61"/>
      <c r="E1440" s="84">
        <f>IFERROR(-VLOOKUP(B1440,Calculations!$G$10:$N$448,8,FALSE),0)</f>
        <v>0</v>
      </c>
      <c r="F1440" s="84"/>
      <c r="G1440" s="61"/>
      <c r="H1440" s="61" t="s">
        <v>102</v>
      </c>
      <c r="I1440" s="61"/>
      <c r="J1440" s="84">
        <f>K1442</f>
        <v>0</v>
      </c>
      <c r="K1440" s="84"/>
      <c r="L1440" s="61"/>
      <c r="M1440" s="61" t="s">
        <v>102</v>
      </c>
      <c r="N1440" s="68"/>
      <c r="O1440" s="84">
        <f>J1440</f>
        <v>0</v>
      </c>
      <c r="P1440" s="91"/>
    </row>
    <row r="1441" spans="2:16" ht="15.75" hidden="1" x14ac:dyDescent="0.25">
      <c r="B1441" s="74"/>
      <c r="C1441" s="14" t="s">
        <v>33</v>
      </c>
      <c r="E1441" s="86" t="str">
        <f>IFERROR(VLOOKUP(B1440,Calculations!$G$10:$M$448,7,FALSE),0)</f>
        <v xml:space="preserve">  </v>
      </c>
      <c r="F1441" s="86"/>
      <c r="H1441" s="14" t="s">
        <v>35</v>
      </c>
      <c r="J1441" s="86" t="str">
        <f>K1443</f>
        <v xml:space="preserve">  </v>
      </c>
      <c r="K1441" s="86"/>
      <c r="M1441" s="14" t="s">
        <v>94</v>
      </c>
      <c r="N1441" s="73"/>
      <c r="O1441" s="86" t="str">
        <f>J1441</f>
        <v xml:space="preserve">  </v>
      </c>
      <c r="P1441" s="92"/>
    </row>
    <row r="1442" spans="2:16" ht="15.75" hidden="1" x14ac:dyDescent="0.25">
      <c r="B1442" s="74"/>
      <c r="C1442" s="73"/>
      <c r="D1442" s="14" t="s">
        <v>31</v>
      </c>
      <c r="E1442" s="86"/>
      <c r="F1442" s="86">
        <f>IFERROR(E1440+E1441,0)</f>
        <v>0</v>
      </c>
      <c r="H1442" s="73"/>
      <c r="I1442" s="14" t="s">
        <v>32</v>
      </c>
      <c r="J1442" s="86"/>
      <c r="K1442" s="86">
        <f>E1440</f>
        <v>0</v>
      </c>
      <c r="M1442" s="72"/>
      <c r="N1442" s="14" t="s">
        <v>31</v>
      </c>
      <c r="O1442" s="86"/>
      <c r="P1442" s="92">
        <f>F1442</f>
        <v>0</v>
      </c>
    </row>
    <row r="1443" spans="2:16" ht="15.75" hidden="1" x14ac:dyDescent="0.25">
      <c r="B1443" s="74"/>
      <c r="C1443" s="73"/>
      <c r="E1443" s="86"/>
      <c r="F1443" s="86"/>
      <c r="H1443" s="73"/>
      <c r="I1443" s="14" t="s">
        <v>33</v>
      </c>
      <c r="J1443" s="86"/>
      <c r="K1443" s="86" t="str">
        <f>E1441</f>
        <v xml:space="preserve">  </v>
      </c>
      <c r="M1443" s="72"/>
      <c r="N1443" s="73"/>
      <c r="O1443" s="86"/>
      <c r="P1443" s="92"/>
    </row>
    <row r="1444" spans="2:16" ht="15.75" hidden="1" x14ac:dyDescent="0.25">
      <c r="B1444" s="74"/>
      <c r="C1444" s="73"/>
      <c r="E1444" s="86"/>
      <c r="F1444" s="86"/>
      <c r="H1444" s="73"/>
      <c r="J1444" s="86"/>
      <c r="K1444" s="86"/>
      <c r="M1444" s="72"/>
      <c r="N1444" s="73"/>
      <c r="O1444" s="86"/>
      <c r="P1444" s="92"/>
    </row>
    <row r="1445" spans="2:16" ht="15.75" hidden="1" x14ac:dyDescent="0.25">
      <c r="B1445" s="70" t="str">
        <f>B1440</f>
        <v xml:space="preserve">  </v>
      </c>
      <c r="C1445" s="133" t="s">
        <v>34</v>
      </c>
      <c r="D1445" s="133"/>
      <c r="E1445" s="133"/>
      <c r="F1445" s="133"/>
      <c r="H1445" s="14" t="s">
        <v>103</v>
      </c>
      <c r="J1445" s="86" t="str">
        <f>IFERROR(VLOOKUP(B1445,Calculations!$Z$10:$AB$448,3,FALSE),0)</f>
        <v xml:space="preserve">  </v>
      </c>
      <c r="K1445" s="86"/>
      <c r="M1445" s="14" t="s">
        <v>104</v>
      </c>
      <c r="O1445" s="86" t="str">
        <f>J1445</f>
        <v xml:space="preserve">  </v>
      </c>
      <c r="P1445" s="92"/>
    </row>
    <row r="1446" spans="2:16" ht="15.75" hidden="1" x14ac:dyDescent="0.25">
      <c r="B1446" s="74"/>
      <c r="C1446" s="133"/>
      <c r="D1446" s="133"/>
      <c r="E1446" s="133"/>
      <c r="F1446" s="133"/>
      <c r="H1446" s="77"/>
      <c r="I1446" s="14" t="s">
        <v>91</v>
      </c>
      <c r="J1446" s="86"/>
      <c r="K1446" s="86" t="str">
        <f>J1445</f>
        <v xml:space="preserve">  </v>
      </c>
      <c r="M1446" s="77"/>
      <c r="N1446" s="14" t="s">
        <v>91</v>
      </c>
      <c r="O1446" s="86"/>
      <c r="P1446" s="92" t="str">
        <f>O1445</f>
        <v xml:space="preserve">  </v>
      </c>
    </row>
    <row r="1447" spans="2:16" ht="15.75" hidden="1" x14ac:dyDescent="0.25">
      <c r="B1447" s="74"/>
      <c r="C1447" s="133"/>
      <c r="D1447" s="133"/>
      <c r="E1447" s="133"/>
      <c r="F1447" s="133"/>
      <c r="H1447" s="77"/>
      <c r="J1447" s="86"/>
      <c r="K1447" s="86"/>
      <c r="M1447" s="77"/>
      <c r="O1447" s="86"/>
      <c r="P1447" s="92"/>
    </row>
    <row r="1448" spans="2:16" ht="15.75" hidden="1" x14ac:dyDescent="0.25">
      <c r="B1448" s="74"/>
      <c r="C1448" s="81"/>
      <c r="D1448" s="81"/>
      <c r="E1448" s="81"/>
      <c r="F1448" s="81"/>
      <c r="H1448" s="77"/>
      <c r="J1448" s="86"/>
      <c r="K1448" s="86"/>
      <c r="M1448" s="77"/>
      <c r="O1448" s="86"/>
      <c r="P1448" s="92"/>
    </row>
    <row r="1449" spans="2:16" ht="15.75" hidden="1" x14ac:dyDescent="0.25">
      <c r="B1449" s="70" t="str">
        <f>B1445</f>
        <v xml:space="preserve">  </v>
      </c>
      <c r="C1449" s="14" t="s">
        <v>106</v>
      </c>
      <c r="E1449" s="86" t="str">
        <f>IFERROR(VLOOKUP(B1449,Calculations!$G$10:$W$448,17,FALSE),0)</f>
        <v xml:space="preserve">  </v>
      </c>
      <c r="F1449" s="86"/>
      <c r="H1449" s="133" t="s">
        <v>34</v>
      </c>
      <c r="I1449" s="133"/>
      <c r="J1449" s="133"/>
      <c r="K1449" s="133"/>
      <c r="M1449" s="14" t="s">
        <v>105</v>
      </c>
      <c r="O1449" s="86" t="str">
        <f>E1449</f>
        <v xml:space="preserve">  </v>
      </c>
      <c r="P1449" s="92"/>
    </row>
    <row r="1450" spans="2:16" ht="15.75" hidden="1" x14ac:dyDescent="0.25">
      <c r="B1450" s="75"/>
      <c r="C1450" s="82"/>
      <c r="D1450" s="76" t="s">
        <v>31</v>
      </c>
      <c r="E1450" s="89"/>
      <c r="F1450" s="89" t="str">
        <f>E1449</f>
        <v xml:space="preserve">  </v>
      </c>
      <c r="G1450" s="76"/>
      <c r="H1450" s="134"/>
      <c r="I1450" s="134"/>
      <c r="J1450" s="134"/>
      <c r="K1450" s="134"/>
      <c r="L1450" s="76"/>
      <c r="M1450" s="82"/>
      <c r="N1450" s="76" t="s">
        <v>31</v>
      </c>
      <c r="O1450" s="89"/>
      <c r="P1450" s="90" t="str">
        <f>O1449</f>
        <v xml:space="preserve">  </v>
      </c>
    </row>
    <row r="1451" spans="2:16" ht="15.75" hidden="1" x14ac:dyDescent="0.25">
      <c r="B1451" s="60" t="str">
        <f>IFERROR(IF(EOMONTH(B1449,1)&gt;Questionnaire!$I$9,"  ",EOMONTH(B1449,1)),"  ")</f>
        <v xml:space="preserve">  </v>
      </c>
      <c r="C1451" s="61" t="s">
        <v>32</v>
      </c>
      <c r="D1451" s="61"/>
      <c r="E1451" s="84">
        <f>IFERROR(-VLOOKUP(B1451,Calculations!$G$10:$N$448,8,FALSE),0)</f>
        <v>0</v>
      </c>
      <c r="F1451" s="84"/>
      <c r="G1451" s="61"/>
      <c r="H1451" s="61" t="s">
        <v>102</v>
      </c>
      <c r="I1451" s="61"/>
      <c r="J1451" s="84">
        <f>K1453</f>
        <v>0</v>
      </c>
      <c r="K1451" s="84"/>
      <c r="L1451" s="61"/>
      <c r="M1451" s="61" t="s">
        <v>102</v>
      </c>
      <c r="N1451" s="68"/>
      <c r="O1451" s="84">
        <f>J1451</f>
        <v>0</v>
      </c>
      <c r="P1451" s="91"/>
    </row>
    <row r="1452" spans="2:16" ht="15.75" hidden="1" x14ac:dyDescent="0.25">
      <c r="B1452" s="74"/>
      <c r="C1452" s="14" t="s">
        <v>33</v>
      </c>
      <c r="E1452" s="86" t="str">
        <f>IFERROR(VLOOKUP(B1451,Calculations!$G$10:$M$448,7,FALSE),0)</f>
        <v xml:space="preserve">  </v>
      </c>
      <c r="F1452" s="86"/>
      <c r="H1452" s="14" t="s">
        <v>35</v>
      </c>
      <c r="J1452" s="86" t="str">
        <f>K1454</f>
        <v xml:space="preserve">  </v>
      </c>
      <c r="K1452" s="86"/>
      <c r="M1452" s="14" t="s">
        <v>94</v>
      </c>
      <c r="N1452" s="73"/>
      <c r="O1452" s="86" t="str">
        <f>J1452</f>
        <v xml:space="preserve">  </v>
      </c>
      <c r="P1452" s="92"/>
    </row>
    <row r="1453" spans="2:16" ht="15.75" hidden="1" x14ac:dyDescent="0.25">
      <c r="B1453" s="74"/>
      <c r="C1453" s="73"/>
      <c r="D1453" s="14" t="s">
        <v>31</v>
      </c>
      <c r="E1453" s="86"/>
      <c r="F1453" s="86">
        <f>IFERROR(E1451+E1452,0)</f>
        <v>0</v>
      </c>
      <c r="H1453" s="73"/>
      <c r="I1453" s="14" t="s">
        <v>32</v>
      </c>
      <c r="J1453" s="86"/>
      <c r="K1453" s="86">
        <f>E1451</f>
        <v>0</v>
      </c>
      <c r="M1453" s="72"/>
      <c r="N1453" s="14" t="s">
        <v>31</v>
      </c>
      <c r="O1453" s="86"/>
      <c r="P1453" s="92">
        <f>F1453</f>
        <v>0</v>
      </c>
    </row>
    <row r="1454" spans="2:16" ht="15.75" hidden="1" x14ac:dyDescent="0.25">
      <c r="B1454" s="74"/>
      <c r="C1454" s="73"/>
      <c r="E1454" s="86"/>
      <c r="F1454" s="86"/>
      <c r="H1454" s="73"/>
      <c r="I1454" s="14" t="s">
        <v>33</v>
      </c>
      <c r="J1454" s="86"/>
      <c r="K1454" s="86" t="str">
        <f>E1452</f>
        <v xml:space="preserve">  </v>
      </c>
      <c r="M1454" s="72"/>
      <c r="N1454" s="73"/>
      <c r="O1454" s="86"/>
      <c r="P1454" s="92"/>
    </row>
    <row r="1455" spans="2:16" ht="15.75" hidden="1" x14ac:dyDescent="0.25">
      <c r="B1455" s="74"/>
      <c r="C1455" s="73"/>
      <c r="E1455" s="86"/>
      <c r="F1455" s="86"/>
      <c r="H1455" s="73"/>
      <c r="J1455" s="86"/>
      <c r="K1455" s="86"/>
      <c r="M1455" s="72"/>
      <c r="N1455" s="73"/>
      <c r="O1455" s="86"/>
      <c r="P1455" s="92"/>
    </row>
    <row r="1456" spans="2:16" ht="15.75" hidden="1" x14ac:dyDescent="0.25">
      <c r="B1456" s="70" t="str">
        <f>B1451</f>
        <v xml:space="preserve">  </v>
      </c>
      <c r="C1456" s="133" t="s">
        <v>34</v>
      </c>
      <c r="D1456" s="133"/>
      <c r="E1456" s="133"/>
      <c r="F1456" s="133"/>
      <c r="H1456" s="14" t="s">
        <v>103</v>
      </c>
      <c r="J1456" s="86" t="str">
        <f>IFERROR(VLOOKUP(B1456,Calculations!$Z$10:$AB$448,3,FALSE),0)</f>
        <v xml:space="preserve">  </v>
      </c>
      <c r="K1456" s="86"/>
      <c r="M1456" s="14" t="s">
        <v>104</v>
      </c>
      <c r="O1456" s="86" t="str">
        <f>J1456</f>
        <v xml:space="preserve">  </v>
      </c>
      <c r="P1456" s="92"/>
    </row>
    <row r="1457" spans="2:16" ht="15.75" hidden="1" x14ac:dyDescent="0.25">
      <c r="B1457" s="74"/>
      <c r="C1457" s="133"/>
      <c r="D1457" s="133"/>
      <c r="E1457" s="133"/>
      <c r="F1457" s="133"/>
      <c r="H1457" s="77"/>
      <c r="I1457" s="14" t="s">
        <v>91</v>
      </c>
      <c r="J1457" s="86"/>
      <c r="K1457" s="86" t="str">
        <f>J1456</f>
        <v xml:space="preserve">  </v>
      </c>
      <c r="M1457" s="77"/>
      <c r="N1457" s="14" t="s">
        <v>91</v>
      </c>
      <c r="O1457" s="86"/>
      <c r="P1457" s="92" t="str">
        <f>O1456</f>
        <v xml:space="preserve">  </v>
      </c>
    </row>
    <row r="1458" spans="2:16" ht="15.75" hidden="1" x14ac:dyDescent="0.25">
      <c r="B1458" s="74"/>
      <c r="C1458" s="133"/>
      <c r="D1458" s="133"/>
      <c r="E1458" s="133"/>
      <c r="F1458" s="133"/>
      <c r="H1458" s="77"/>
      <c r="J1458" s="86"/>
      <c r="K1458" s="86"/>
      <c r="M1458" s="77"/>
      <c r="O1458" s="86"/>
      <c r="P1458" s="92"/>
    </row>
    <row r="1459" spans="2:16" ht="15.75" hidden="1" x14ac:dyDescent="0.25">
      <c r="B1459" s="74"/>
      <c r="C1459" s="81"/>
      <c r="D1459" s="81"/>
      <c r="E1459" s="81"/>
      <c r="F1459" s="81"/>
      <c r="H1459" s="77"/>
      <c r="J1459" s="86"/>
      <c r="K1459" s="86"/>
      <c r="M1459" s="77"/>
      <c r="O1459" s="86"/>
      <c r="P1459" s="92"/>
    </row>
    <row r="1460" spans="2:16" ht="15.75" hidden="1" x14ac:dyDescent="0.25">
      <c r="B1460" s="70" t="str">
        <f>B1456</f>
        <v xml:space="preserve">  </v>
      </c>
      <c r="C1460" s="14" t="s">
        <v>106</v>
      </c>
      <c r="E1460" s="86" t="str">
        <f>IFERROR(VLOOKUP(B1460,Calculations!$G$10:$W$448,17,FALSE),0)</f>
        <v xml:space="preserve">  </v>
      </c>
      <c r="F1460" s="86"/>
      <c r="H1460" s="133" t="s">
        <v>34</v>
      </c>
      <c r="I1460" s="133"/>
      <c r="J1460" s="133"/>
      <c r="K1460" s="133"/>
      <c r="M1460" s="14" t="s">
        <v>105</v>
      </c>
      <c r="O1460" s="86" t="str">
        <f>E1460</f>
        <v xml:space="preserve">  </v>
      </c>
      <c r="P1460" s="92"/>
    </row>
    <row r="1461" spans="2:16" ht="15.75" hidden="1" x14ac:dyDescent="0.25">
      <c r="B1461" s="75"/>
      <c r="C1461" s="82"/>
      <c r="D1461" s="76" t="s">
        <v>31</v>
      </c>
      <c r="E1461" s="89"/>
      <c r="F1461" s="89" t="str">
        <f>E1460</f>
        <v xml:space="preserve">  </v>
      </c>
      <c r="G1461" s="76"/>
      <c r="H1461" s="134"/>
      <c r="I1461" s="134"/>
      <c r="J1461" s="134"/>
      <c r="K1461" s="134"/>
      <c r="L1461" s="76"/>
      <c r="M1461" s="82"/>
      <c r="N1461" s="76" t="s">
        <v>31</v>
      </c>
      <c r="O1461" s="89"/>
      <c r="P1461" s="90" t="str">
        <f>O1460</f>
        <v xml:space="preserve">  </v>
      </c>
    </row>
    <row r="1462" spans="2:16" ht="15.75" hidden="1" x14ac:dyDescent="0.25">
      <c r="B1462" s="60" t="str">
        <f>IFERROR(IF(EOMONTH(B1460,1)&gt;Questionnaire!$I$9,"  ",EOMONTH(B1460,1)),"  ")</f>
        <v xml:space="preserve">  </v>
      </c>
      <c r="C1462" s="61" t="s">
        <v>32</v>
      </c>
      <c r="D1462" s="61"/>
      <c r="E1462" s="84">
        <f>IFERROR(-VLOOKUP(B1462,Calculations!$G$10:$N$448,8,FALSE),0)</f>
        <v>0</v>
      </c>
      <c r="F1462" s="84"/>
      <c r="G1462" s="61"/>
      <c r="H1462" s="61" t="s">
        <v>102</v>
      </c>
      <c r="I1462" s="61"/>
      <c r="J1462" s="84">
        <f>K1464</f>
        <v>0</v>
      </c>
      <c r="K1462" s="84"/>
      <c r="L1462" s="61"/>
      <c r="M1462" s="61" t="s">
        <v>102</v>
      </c>
      <c r="N1462" s="68"/>
      <c r="O1462" s="84">
        <f>J1462</f>
        <v>0</v>
      </c>
      <c r="P1462" s="91"/>
    </row>
    <row r="1463" spans="2:16" ht="15.75" hidden="1" x14ac:dyDescent="0.25">
      <c r="B1463" s="74"/>
      <c r="C1463" s="14" t="s">
        <v>33</v>
      </c>
      <c r="E1463" s="86" t="str">
        <f>IFERROR(VLOOKUP(B1462,Calculations!$G$10:$M$448,7,FALSE),0)</f>
        <v xml:space="preserve">  </v>
      </c>
      <c r="F1463" s="86"/>
      <c r="H1463" s="14" t="s">
        <v>35</v>
      </c>
      <c r="J1463" s="86" t="str">
        <f>K1465</f>
        <v xml:space="preserve">  </v>
      </c>
      <c r="K1463" s="86"/>
      <c r="M1463" s="14" t="s">
        <v>94</v>
      </c>
      <c r="N1463" s="73"/>
      <c r="O1463" s="86" t="str">
        <f>J1463</f>
        <v xml:space="preserve">  </v>
      </c>
      <c r="P1463" s="92"/>
    </row>
    <row r="1464" spans="2:16" ht="15.75" hidden="1" x14ac:dyDescent="0.25">
      <c r="B1464" s="74"/>
      <c r="C1464" s="73"/>
      <c r="D1464" s="14" t="s">
        <v>31</v>
      </c>
      <c r="E1464" s="86"/>
      <c r="F1464" s="86">
        <f>IFERROR(E1462+E1463,0)</f>
        <v>0</v>
      </c>
      <c r="H1464" s="73"/>
      <c r="I1464" s="14" t="s">
        <v>32</v>
      </c>
      <c r="J1464" s="86"/>
      <c r="K1464" s="86">
        <f>E1462</f>
        <v>0</v>
      </c>
      <c r="M1464" s="72"/>
      <c r="N1464" s="14" t="s">
        <v>31</v>
      </c>
      <c r="O1464" s="86"/>
      <c r="P1464" s="92">
        <f>F1464</f>
        <v>0</v>
      </c>
    </row>
    <row r="1465" spans="2:16" ht="15.75" hidden="1" x14ac:dyDescent="0.25">
      <c r="B1465" s="74"/>
      <c r="C1465" s="73"/>
      <c r="E1465" s="86"/>
      <c r="F1465" s="86"/>
      <c r="H1465" s="73"/>
      <c r="I1465" s="14" t="s">
        <v>33</v>
      </c>
      <c r="J1465" s="86"/>
      <c r="K1465" s="86" t="str">
        <f>E1463</f>
        <v xml:space="preserve">  </v>
      </c>
      <c r="M1465" s="72"/>
      <c r="N1465" s="73"/>
      <c r="O1465" s="86"/>
      <c r="P1465" s="92"/>
    </row>
    <row r="1466" spans="2:16" ht="15.75" hidden="1" x14ac:dyDescent="0.25">
      <c r="B1466" s="74"/>
      <c r="C1466" s="73"/>
      <c r="E1466" s="86"/>
      <c r="F1466" s="86"/>
      <c r="H1466" s="73"/>
      <c r="J1466" s="86"/>
      <c r="K1466" s="86"/>
      <c r="M1466" s="72"/>
      <c r="N1466" s="73"/>
      <c r="O1466" s="86"/>
      <c r="P1466" s="92"/>
    </row>
    <row r="1467" spans="2:16" ht="15.75" hidden="1" x14ac:dyDescent="0.25">
      <c r="B1467" s="70" t="str">
        <f>B1462</f>
        <v xml:space="preserve">  </v>
      </c>
      <c r="C1467" s="133" t="s">
        <v>34</v>
      </c>
      <c r="D1467" s="133"/>
      <c r="E1467" s="133"/>
      <c r="F1467" s="133"/>
      <c r="H1467" s="14" t="s">
        <v>103</v>
      </c>
      <c r="J1467" s="86" t="str">
        <f>IFERROR(VLOOKUP(B1467,Calculations!$Z$10:$AB$448,3,FALSE),0)</f>
        <v xml:space="preserve">  </v>
      </c>
      <c r="K1467" s="86"/>
      <c r="M1467" s="14" t="s">
        <v>104</v>
      </c>
      <c r="O1467" s="86" t="str">
        <f>J1467</f>
        <v xml:space="preserve">  </v>
      </c>
      <c r="P1467" s="92"/>
    </row>
    <row r="1468" spans="2:16" ht="15.75" hidden="1" x14ac:dyDescent="0.25">
      <c r="B1468" s="74"/>
      <c r="C1468" s="133"/>
      <c r="D1468" s="133"/>
      <c r="E1468" s="133"/>
      <c r="F1468" s="133"/>
      <c r="H1468" s="77"/>
      <c r="I1468" s="14" t="s">
        <v>91</v>
      </c>
      <c r="J1468" s="86"/>
      <c r="K1468" s="86" t="str">
        <f>J1467</f>
        <v xml:space="preserve">  </v>
      </c>
      <c r="M1468" s="77"/>
      <c r="N1468" s="14" t="s">
        <v>91</v>
      </c>
      <c r="O1468" s="86"/>
      <c r="P1468" s="92" t="str">
        <f>O1467</f>
        <v xml:space="preserve">  </v>
      </c>
    </row>
    <row r="1469" spans="2:16" ht="15.75" hidden="1" x14ac:dyDescent="0.25">
      <c r="B1469" s="74"/>
      <c r="C1469" s="133"/>
      <c r="D1469" s="133"/>
      <c r="E1469" s="133"/>
      <c r="F1469" s="133"/>
      <c r="H1469" s="77"/>
      <c r="J1469" s="86"/>
      <c r="K1469" s="86"/>
      <c r="M1469" s="77"/>
      <c r="O1469" s="86"/>
      <c r="P1469" s="92"/>
    </row>
    <row r="1470" spans="2:16" ht="15.75" hidden="1" x14ac:dyDescent="0.25">
      <c r="B1470" s="74"/>
      <c r="C1470" s="81"/>
      <c r="D1470" s="81"/>
      <c r="E1470" s="81"/>
      <c r="F1470" s="81"/>
      <c r="H1470" s="77"/>
      <c r="J1470" s="86"/>
      <c r="K1470" s="86"/>
      <c r="M1470" s="77"/>
      <c r="O1470" s="86"/>
      <c r="P1470" s="92"/>
    </row>
    <row r="1471" spans="2:16" ht="15.75" hidden="1" x14ac:dyDescent="0.25">
      <c r="B1471" s="70" t="str">
        <f>B1467</f>
        <v xml:space="preserve">  </v>
      </c>
      <c r="C1471" s="14" t="s">
        <v>106</v>
      </c>
      <c r="E1471" s="86" t="str">
        <f>IFERROR(VLOOKUP(B1471,Calculations!$G$10:$W$448,17,FALSE),0)</f>
        <v xml:space="preserve">  </v>
      </c>
      <c r="F1471" s="86"/>
      <c r="H1471" s="133" t="s">
        <v>34</v>
      </c>
      <c r="I1471" s="133"/>
      <c r="J1471" s="133"/>
      <c r="K1471" s="133"/>
      <c r="M1471" s="14" t="s">
        <v>105</v>
      </c>
      <c r="O1471" s="86" t="str">
        <f>E1471</f>
        <v xml:space="preserve">  </v>
      </c>
      <c r="P1471" s="92"/>
    </row>
    <row r="1472" spans="2:16" ht="15.75" hidden="1" x14ac:dyDescent="0.25">
      <c r="B1472" s="75"/>
      <c r="C1472" s="82"/>
      <c r="D1472" s="76" t="s">
        <v>31</v>
      </c>
      <c r="E1472" s="89"/>
      <c r="F1472" s="89" t="str">
        <f>E1471</f>
        <v xml:space="preserve">  </v>
      </c>
      <c r="G1472" s="76"/>
      <c r="H1472" s="134"/>
      <c r="I1472" s="134"/>
      <c r="J1472" s="134"/>
      <c r="K1472" s="134"/>
      <c r="L1472" s="76"/>
      <c r="M1472" s="82"/>
      <c r="N1472" s="76" t="s">
        <v>31</v>
      </c>
      <c r="O1472" s="89"/>
      <c r="P1472" s="90" t="str">
        <f>O1471</f>
        <v xml:space="preserve">  </v>
      </c>
    </row>
    <row r="1473" spans="2:16" ht="15.75" hidden="1" x14ac:dyDescent="0.25">
      <c r="B1473" s="60" t="str">
        <f>IFERROR(IF(EOMONTH(B1471,1)&gt;Questionnaire!$I$9,"  ",EOMONTH(B1471,1)),"  ")</f>
        <v xml:space="preserve">  </v>
      </c>
      <c r="C1473" s="61" t="s">
        <v>32</v>
      </c>
      <c r="D1473" s="61"/>
      <c r="E1473" s="84">
        <f>IFERROR(-VLOOKUP(B1473,Calculations!$G$10:$N$448,8,FALSE),0)</f>
        <v>0</v>
      </c>
      <c r="F1473" s="84"/>
      <c r="G1473" s="61"/>
      <c r="H1473" s="61" t="s">
        <v>102</v>
      </c>
      <c r="I1473" s="61"/>
      <c r="J1473" s="84">
        <f>K1475</f>
        <v>0</v>
      </c>
      <c r="K1473" s="84"/>
      <c r="L1473" s="61"/>
      <c r="M1473" s="61" t="s">
        <v>102</v>
      </c>
      <c r="N1473" s="68"/>
      <c r="O1473" s="84">
        <f>J1473</f>
        <v>0</v>
      </c>
      <c r="P1473" s="91"/>
    </row>
    <row r="1474" spans="2:16" ht="15.75" hidden="1" x14ac:dyDescent="0.25">
      <c r="B1474" s="74"/>
      <c r="C1474" s="14" t="s">
        <v>33</v>
      </c>
      <c r="E1474" s="86" t="str">
        <f>IFERROR(VLOOKUP(B1473,Calculations!$G$10:$M$448,7,FALSE),0)</f>
        <v xml:space="preserve">  </v>
      </c>
      <c r="F1474" s="86"/>
      <c r="H1474" s="14" t="s">
        <v>35</v>
      </c>
      <c r="J1474" s="86" t="str">
        <f>K1476</f>
        <v xml:space="preserve">  </v>
      </c>
      <c r="K1474" s="86"/>
      <c r="M1474" s="14" t="s">
        <v>94</v>
      </c>
      <c r="N1474" s="73"/>
      <c r="O1474" s="86" t="str">
        <f>J1474</f>
        <v xml:space="preserve">  </v>
      </c>
      <c r="P1474" s="92"/>
    </row>
    <row r="1475" spans="2:16" ht="15.75" hidden="1" x14ac:dyDescent="0.25">
      <c r="B1475" s="74"/>
      <c r="C1475" s="73"/>
      <c r="D1475" s="14" t="s">
        <v>31</v>
      </c>
      <c r="E1475" s="86"/>
      <c r="F1475" s="86">
        <f>IFERROR(E1473+E1474,0)</f>
        <v>0</v>
      </c>
      <c r="H1475" s="73"/>
      <c r="I1475" s="14" t="s">
        <v>32</v>
      </c>
      <c r="J1475" s="86"/>
      <c r="K1475" s="86">
        <f>E1473</f>
        <v>0</v>
      </c>
      <c r="M1475" s="72"/>
      <c r="N1475" s="14" t="s">
        <v>31</v>
      </c>
      <c r="O1475" s="86"/>
      <c r="P1475" s="92">
        <f>F1475</f>
        <v>0</v>
      </c>
    </row>
    <row r="1476" spans="2:16" ht="15.75" hidden="1" x14ac:dyDescent="0.25">
      <c r="B1476" s="74"/>
      <c r="C1476" s="73"/>
      <c r="E1476" s="86"/>
      <c r="F1476" s="86"/>
      <c r="H1476" s="73"/>
      <c r="I1476" s="14" t="s">
        <v>33</v>
      </c>
      <c r="J1476" s="86"/>
      <c r="K1476" s="86" t="str">
        <f>E1474</f>
        <v xml:space="preserve">  </v>
      </c>
      <c r="M1476" s="72"/>
      <c r="N1476" s="73"/>
      <c r="O1476" s="86"/>
      <c r="P1476" s="92"/>
    </row>
    <row r="1477" spans="2:16" ht="15.75" hidden="1" x14ac:dyDescent="0.25">
      <c r="B1477" s="74"/>
      <c r="C1477" s="73"/>
      <c r="E1477" s="86"/>
      <c r="F1477" s="86"/>
      <c r="H1477" s="73"/>
      <c r="J1477" s="86"/>
      <c r="K1477" s="86"/>
      <c r="M1477" s="72"/>
      <c r="N1477" s="73"/>
      <c r="O1477" s="86"/>
      <c r="P1477" s="92"/>
    </row>
    <row r="1478" spans="2:16" ht="15.75" hidden="1" x14ac:dyDescent="0.25">
      <c r="B1478" s="70" t="str">
        <f>B1473</f>
        <v xml:space="preserve">  </v>
      </c>
      <c r="C1478" s="133" t="s">
        <v>34</v>
      </c>
      <c r="D1478" s="133"/>
      <c r="E1478" s="133"/>
      <c r="F1478" s="133"/>
      <c r="H1478" s="14" t="s">
        <v>103</v>
      </c>
      <c r="J1478" s="86" t="str">
        <f>IFERROR(VLOOKUP(B1478,Calculations!$Z$10:$AB$448,3,FALSE),0)</f>
        <v xml:space="preserve">  </v>
      </c>
      <c r="K1478" s="86"/>
      <c r="M1478" s="14" t="s">
        <v>104</v>
      </c>
      <c r="O1478" s="86" t="str">
        <f>J1478</f>
        <v xml:space="preserve">  </v>
      </c>
      <c r="P1478" s="92"/>
    </row>
    <row r="1479" spans="2:16" ht="15.75" hidden="1" x14ac:dyDescent="0.25">
      <c r="B1479" s="74"/>
      <c r="C1479" s="133"/>
      <c r="D1479" s="133"/>
      <c r="E1479" s="133"/>
      <c r="F1479" s="133"/>
      <c r="H1479" s="77"/>
      <c r="I1479" s="14" t="s">
        <v>91</v>
      </c>
      <c r="J1479" s="86"/>
      <c r="K1479" s="86" t="str">
        <f>J1478</f>
        <v xml:space="preserve">  </v>
      </c>
      <c r="M1479" s="77"/>
      <c r="N1479" s="14" t="s">
        <v>91</v>
      </c>
      <c r="O1479" s="86"/>
      <c r="P1479" s="92" t="str">
        <f>O1478</f>
        <v xml:space="preserve">  </v>
      </c>
    </row>
    <row r="1480" spans="2:16" ht="15.75" hidden="1" x14ac:dyDescent="0.25">
      <c r="B1480" s="74"/>
      <c r="C1480" s="133"/>
      <c r="D1480" s="133"/>
      <c r="E1480" s="133"/>
      <c r="F1480" s="133"/>
      <c r="H1480" s="77"/>
      <c r="J1480" s="86"/>
      <c r="K1480" s="86"/>
      <c r="M1480" s="77"/>
      <c r="O1480" s="86"/>
      <c r="P1480" s="92"/>
    </row>
    <row r="1481" spans="2:16" ht="15.75" hidden="1" x14ac:dyDescent="0.25">
      <c r="B1481" s="74"/>
      <c r="C1481" s="81"/>
      <c r="D1481" s="81"/>
      <c r="E1481" s="81"/>
      <c r="F1481" s="81"/>
      <c r="H1481" s="77"/>
      <c r="J1481" s="86"/>
      <c r="K1481" s="86"/>
      <c r="M1481" s="77"/>
      <c r="O1481" s="86"/>
      <c r="P1481" s="92"/>
    </row>
    <row r="1482" spans="2:16" ht="15.75" hidden="1" x14ac:dyDescent="0.25">
      <c r="B1482" s="70" t="str">
        <f>B1478</f>
        <v xml:space="preserve">  </v>
      </c>
      <c r="C1482" s="14" t="s">
        <v>106</v>
      </c>
      <c r="E1482" s="86" t="str">
        <f>IFERROR(VLOOKUP(B1482,Calculations!$G$10:$W$448,17,FALSE),0)</f>
        <v xml:space="preserve">  </v>
      </c>
      <c r="F1482" s="86"/>
      <c r="H1482" s="133" t="s">
        <v>34</v>
      </c>
      <c r="I1482" s="133"/>
      <c r="J1482" s="133"/>
      <c r="K1482" s="133"/>
      <c r="M1482" s="14" t="s">
        <v>105</v>
      </c>
      <c r="O1482" s="86" t="str">
        <f>E1482</f>
        <v xml:space="preserve">  </v>
      </c>
      <c r="P1482" s="92"/>
    </row>
    <row r="1483" spans="2:16" ht="15.75" hidden="1" x14ac:dyDescent="0.25">
      <c r="B1483" s="75"/>
      <c r="C1483" s="82"/>
      <c r="D1483" s="76" t="s">
        <v>31</v>
      </c>
      <c r="E1483" s="89"/>
      <c r="F1483" s="89" t="str">
        <f>E1482</f>
        <v xml:space="preserve">  </v>
      </c>
      <c r="G1483" s="76"/>
      <c r="H1483" s="134"/>
      <c r="I1483" s="134"/>
      <c r="J1483" s="134"/>
      <c r="K1483" s="134"/>
      <c r="L1483" s="76"/>
      <c r="M1483" s="82"/>
      <c r="N1483" s="76" t="s">
        <v>31</v>
      </c>
      <c r="O1483" s="89"/>
      <c r="P1483" s="90" t="str">
        <f>O1482</f>
        <v xml:space="preserve">  </v>
      </c>
    </row>
    <row r="1484" spans="2:16" ht="15.75" hidden="1" x14ac:dyDescent="0.25">
      <c r="B1484" s="60" t="str">
        <f>IFERROR(IF(EOMONTH(B1482,1)&gt;Questionnaire!$I$9,"  ",EOMONTH(B1482,1)),"  ")</f>
        <v xml:space="preserve">  </v>
      </c>
      <c r="C1484" s="61" t="s">
        <v>32</v>
      </c>
      <c r="D1484" s="61"/>
      <c r="E1484" s="84">
        <f>IFERROR(-VLOOKUP(B1484,Calculations!$G$10:$N$448,8,FALSE),0)</f>
        <v>0</v>
      </c>
      <c r="F1484" s="84"/>
      <c r="G1484" s="61"/>
      <c r="H1484" s="61" t="s">
        <v>102</v>
      </c>
      <c r="I1484" s="61"/>
      <c r="J1484" s="84">
        <f>K1486</f>
        <v>0</v>
      </c>
      <c r="K1484" s="84"/>
      <c r="L1484" s="61"/>
      <c r="M1484" s="61" t="s">
        <v>102</v>
      </c>
      <c r="N1484" s="68"/>
      <c r="O1484" s="84">
        <f>J1484</f>
        <v>0</v>
      </c>
      <c r="P1484" s="91"/>
    </row>
    <row r="1485" spans="2:16" ht="15.75" hidden="1" x14ac:dyDescent="0.25">
      <c r="B1485" s="74"/>
      <c r="C1485" s="14" t="s">
        <v>33</v>
      </c>
      <c r="E1485" s="86" t="str">
        <f>IFERROR(VLOOKUP(B1484,Calculations!$G$10:$M$448,7,FALSE),0)</f>
        <v xml:space="preserve">  </v>
      </c>
      <c r="F1485" s="86"/>
      <c r="H1485" s="14" t="s">
        <v>35</v>
      </c>
      <c r="J1485" s="86">
        <f>K1496</f>
        <v>0</v>
      </c>
      <c r="K1485" s="86"/>
      <c r="M1485" s="14" t="s">
        <v>94</v>
      </c>
      <c r="N1485" s="73"/>
      <c r="O1485" s="86">
        <f>J1485</f>
        <v>0</v>
      </c>
      <c r="P1485" s="92"/>
    </row>
    <row r="1486" spans="2:16" ht="15.75" hidden="1" x14ac:dyDescent="0.25">
      <c r="B1486" s="74"/>
      <c r="C1486" s="73"/>
      <c r="D1486" s="14" t="s">
        <v>31</v>
      </c>
      <c r="E1486" s="86"/>
      <c r="F1486" s="86">
        <f>IFERROR(E1484+E1485,0)</f>
        <v>0</v>
      </c>
      <c r="H1486" s="73"/>
      <c r="I1486" s="14" t="s">
        <v>32</v>
      </c>
      <c r="J1486" s="86"/>
      <c r="K1486" s="86">
        <f>E1484</f>
        <v>0</v>
      </c>
      <c r="M1486" s="72"/>
      <c r="N1486" s="14" t="s">
        <v>31</v>
      </c>
      <c r="O1486" s="86"/>
      <c r="P1486" s="92">
        <f>F1486</f>
        <v>0</v>
      </c>
    </row>
    <row r="1487" spans="2:16" ht="15.75" hidden="1" x14ac:dyDescent="0.25">
      <c r="B1487" s="74"/>
      <c r="C1487" s="73"/>
      <c r="E1487" s="86"/>
      <c r="F1487" s="86"/>
      <c r="H1487" s="73"/>
      <c r="I1487" s="14" t="s">
        <v>33</v>
      </c>
      <c r="J1487" s="86"/>
      <c r="K1487" s="86" t="str">
        <f>E1485</f>
        <v xml:space="preserve">  </v>
      </c>
      <c r="M1487" s="72"/>
      <c r="N1487" s="73"/>
      <c r="O1487" s="86"/>
      <c r="P1487" s="92"/>
    </row>
    <row r="1488" spans="2:16" ht="15.75" hidden="1" x14ac:dyDescent="0.25">
      <c r="B1488" s="74"/>
      <c r="C1488" s="73"/>
      <c r="E1488" s="86"/>
      <c r="F1488" s="86"/>
      <c r="H1488" s="73"/>
      <c r="J1488" s="86"/>
      <c r="K1488" s="86"/>
      <c r="M1488" s="72"/>
      <c r="N1488" s="73"/>
      <c r="O1488" s="86"/>
      <c r="P1488" s="92"/>
    </row>
    <row r="1489" spans="2:16" ht="15.75" hidden="1" x14ac:dyDescent="0.25">
      <c r="B1489" s="70" t="str">
        <f>B1484</f>
        <v xml:space="preserve">  </v>
      </c>
      <c r="C1489" s="133" t="s">
        <v>34</v>
      </c>
      <c r="D1489" s="133"/>
      <c r="E1489" s="133"/>
      <c r="F1489" s="133"/>
      <c r="H1489" s="14" t="s">
        <v>103</v>
      </c>
      <c r="J1489" s="86" t="str">
        <f>IFERROR(VLOOKUP(B1489,Calculations!$Z$10:$AB$448,3,FALSE),0)</f>
        <v xml:space="preserve">  </v>
      </c>
      <c r="K1489" s="86"/>
      <c r="M1489" s="14" t="s">
        <v>104</v>
      </c>
      <c r="O1489" s="86" t="str">
        <f>J1489</f>
        <v xml:space="preserve">  </v>
      </c>
      <c r="P1489" s="92"/>
    </row>
    <row r="1490" spans="2:16" ht="15.75" hidden="1" x14ac:dyDescent="0.25">
      <c r="B1490" s="74"/>
      <c r="C1490" s="133"/>
      <c r="D1490" s="133"/>
      <c r="E1490" s="133"/>
      <c r="F1490" s="133"/>
      <c r="H1490" s="77"/>
      <c r="I1490" s="14" t="s">
        <v>91</v>
      </c>
      <c r="J1490" s="86"/>
      <c r="K1490" s="86" t="str">
        <f>J1489</f>
        <v xml:space="preserve">  </v>
      </c>
      <c r="M1490" s="77"/>
      <c r="N1490" s="14" t="s">
        <v>91</v>
      </c>
      <c r="O1490" s="86"/>
      <c r="P1490" s="92" t="str">
        <f>O1489</f>
        <v xml:space="preserve">  </v>
      </c>
    </row>
    <row r="1491" spans="2:16" ht="15.75" hidden="1" x14ac:dyDescent="0.25">
      <c r="B1491" s="74"/>
      <c r="C1491" s="133"/>
      <c r="D1491" s="133"/>
      <c r="E1491" s="133"/>
      <c r="F1491" s="133"/>
      <c r="H1491" s="77"/>
      <c r="J1491" s="86"/>
      <c r="K1491" s="86"/>
      <c r="M1491" s="77"/>
      <c r="O1491" s="86"/>
      <c r="P1491" s="92"/>
    </row>
    <row r="1492" spans="2:16" ht="15.75" hidden="1" x14ac:dyDescent="0.25">
      <c r="B1492" s="74"/>
      <c r="C1492" s="81"/>
      <c r="D1492" s="81"/>
      <c r="E1492" s="81"/>
      <c r="F1492" s="81"/>
      <c r="H1492" s="77"/>
      <c r="J1492" s="86"/>
      <c r="K1492" s="86"/>
      <c r="M1492" s="77"/>
      <c r="O1492" s="86"/>
      <c r="P1492" s="92"/>
    </row>
    <row r="1493" spans="2:16" ht="15.75" hidden="1" x14ac:dyDescent="0.25">
      <c r="B1493" s="70" t="str">
        <f>B1489</f>
        <v xml:space="preserve">  </v>
      </c>
      <c r="C1493" s="14" t="s">
        <v>106</v>
      </c>
      <c r="E1493" s="86" t="str">
        <f>IFERROR(VLOOKUP(B1493,Calculations!$G$10:$W$448,17,FALSE),0)</f>
        <v xml:space="preserve">  </v>
      </c>
      <c r="F1493" s="86"/>
      <c r="H1493" s="133" t="s">
        <v>34</v>
      </c>
      <c r="I1493" s="133"/>
      <c r="J1493" s="133"/>
      <c r="K1493" s="133"/>
      <c r="M1493" s="14" t="s">
        <v>105</v>
      </c>
      <c r="O1493" s="86" t="str">
        <f>E1493</f>
        <v xml:space="preserve">  </v>
      </c>
      <c r="P1493" s="92"/>
    </row>
    <row r="1494" spans="2:16" ht="15.75" hidden="1" x14ac:dyDescent="0.25">
      <c r="B1494" s="75"/>
      <c r="C1494" s="82"/>
      <c r="D1494" s="76" t="s">
        <v>31</v>
      </c>
      <c r="E1494" s="89"/>
      <c r="F1494" s="89" t="str">
        <f>E1493</f>
        <v xml:space="preserve">  </v>
      </c>
      <c r="G1494" s="76"/>
      <c r="H1494" s="134"/>
      <c r="I1494" s="134"/>
      <c r="J1494" s="134"/>
      <c r="K1494" s="134"/>
      <c r="L1494" s="76"/>
      <c r="M1494" s="82"/>
      <c r="N1494" s="76" t="s">
        <v>31</v>
      </c>
      <c r="O1494" s="89"/>
      <c r="P1494" s="90" t="str">
        <f>O1493</f>
        <v xml:space="preserve">  </v>
      </c>
    </row>
    <row r="1495" spans="2:16" ht="15.75" hidden="1" x14ac:dyDescent="0.25">
      <c r="B1495" s="60" t="str">
        <f>IFERROR(IF(EOMONTH(B1493,1)&gt;Questionnaire!$I$9,"  ",EOMONTH(B1493,1)),"  ")</f>
        <v xml:space="preserve">  </v>
      </c>
      <c r="C1495" s="61" t="s">
        <v>32</v>
      </c>
      <c r="D1495" s="61"/>
      <c r="E1495" s="84">
        <f>IFERROR(-VLOOKUP(B1495,Calculations!$G$10:$N$448,8,FALSE),0)</f>
        <v>0</v>
      </c>
      <c r="F1495" s="84"/>
      <c r="G1495" s="61"/>
      <c r="H1495" s="61" t="s">
        <v>102</v>
      </c>
      <c r="I1495" s="61"/>
      <c r="J1495" s="84">
        <f>K1497</f>
        <v>0</v>
      </c>
      <c r="K1495" s="84"/>
      <c r="L1495" s="61"/>
      <c r="M1495" s="61" t="s">
        <v>102</v>
      </c>
      <c r="N1495" s="68"/>
      <c r="O1495" s="84">
        <f>J1495</f>
        <v>0</v>
      </c>
      <c r="P1495" s="91"/>
    </row>
    <row r="1496" spans="2:16" ht="15.75" hidden="1" x14ac:dyDescent="0.25">
      <c r="B1496" s="74"/>
      <c r="C1496" s="14" t="s">
        <v>33</v>
      </c>
      <c r="E1496" s="86" t="str">
        <f>IFERROR(VLOOKUP(B1495,Calculations!$G$10:$M$448,7,FALSE),0)</f>
        <v xml:space="preserve">  </v>
      </c>
      <c r="F1496" s="86"/>
      <c r="H1496" s="14" t="s">
        <v>35</v>
      </c>
      <c r="J1496" s="86" t="str">
        <f>K1498</f>
        <v xml:space="preserve">  </v>
      </c>
      <c r="K1496" s="86"/>
      <c r="M1496" s="14" t="s">
        <v>94</v>
      </c>
      <c r="N1496" s="73"/>
      <c r="O1496" s="86" t="str">
        <f>J1496</f>
        <v xml:space="preserve">  </v>
      </c>
      <c r="P1496" s="92"/>
    </row>
    <row r="1497" spans="2:16" ht="15.75" hidden="1" x14ac:dyDescent="0.25">
      <c r="B1497" s="74"/>
      <c r="C1497" s="73"/>
      <c r="D1497" s="14" t="s">
        <v>31</v>
      </c>
      <c r="E1497" s="86"/>
      <c r="F1497" s="86">
        <f>IFERROR(E1495+E1496,0)</f>
        <v>0</v>
      </c>
      <c r="H1497" s="73"/>
      <c r="I1497" s="14" t="s">
        <v>32</v>
      </c>
      <c r="J1497" s="86"/>
      <c r="K1497" s="86">
        <f>E1495</f>
        <v>0</v>
      </c>
      <c r="M1497" s="72"/>
      <c r="N1497" s="14" t="s">
        <v>31</v>
      </c>
      <c r="O1497" s="86"/>
      <c r="P1497" s="92">
        <f>F1497</f>
        <v>0</v>
      </c>
    </row>
    <row r="1498" spans="2:16" ht="15.75" hidden="1" x14ac:dyDescent="0.25">
      <c r="B1498" s="74"/>
      <c r="C1498" s="73"/>
      <c r="E1498" s="86"/>
      <c r="F1498" s="86"/>
      <c r="H1498" s="73"/>
      <c r="I1498" s="14" t="s">
        <v>33</v>
      </c>
      <c r="J1498" s="86"/>
      <c r="K1498" s="86" t="str">
        <f>E1496</f>
        <v xml:space="preserve">  </v>
      </c>
      <c r="M1498" s="72"/>
      <c r="N1498" s="73"/>
      <c r="O1498" s="86"/>
      <c r="P1498" s="92"/>
    </row>
    <row r="1499" spans="2:16" ht="15.75" hidden="1" x14ac:dyDescent="0.25">
      <c r="B1499" s="74"/>
      <c r="C1499" s="73"/>
      <c r="E1499" s="86"/>
      <c r="F1499" s="86"/>
      <c r="H1499" s="73"/>
      <c r="J1499" s="86"/>
      <c r="K1499" s="86"/>
      <c r="M1499" s="72"/>
      <c r="N1499" s="73"/>
      <c r="O1499" s="86"/>
      <c r="P1499" s="92"/>
    </row>
    <row r="1500" spans="2:16" ht="15.75" hidden="1" x14ac:dyDescent="0.25">
      <c r="B1500" s="70" t="str">
        <f>B1495</f>
        <v xml:space="preserve">  </v>
      </c>
      <c r="C1500" s="133" t="s">
        <v>34</v>
      </c>
      <c r="D1500" s="133"/>
      <c r="E1500" s="133"/>
      <c r="F1500" s="133"/>
      <c r="H1500" s="14" t="s">
        <v>103</v>
      </c>
      <c r="J1500" s="86" t="str">
        <f>IFERROR(VLOOKUP(B1500,Calculations!$Z$10:$AB$448,3,FALSE),0)</f>
        <v xml:space="preserve">  </v>
      </c>
      <c r="K1500" s="86"/>
      <c r="M1500" s="14" t="s">
        <v>104</v>
      </c>
      <c r="O1500" s="86" t="str">
        <f>J1500</f>
        <v xml:space="preserve">  </v>
      </c>
      <c r="P1500" s="92"/>
    </row>
    <row r="1501" spans="2:16" ht="15.75" hidden="1" x14ac:dyDescent="0.25">
      <c r="B1501" s="74"/>
      <c r="C1501" s="133"/>
      <c r="D1501" s="133"/>
      <c r="E1501" s="133"/>
      <c r="F1501" s="133"/>
      <c r="H1501" s="77"/>
      <c r="I1501" s="14" t="s">
        <v>91</v>
      </c>
      <c r="J1501" s="86"/>
      <c r="K1501" s="86" t="str">
        <f>J1500</f>
        <v xml:space="preserve">  </v>
      </c>
      <c r="M1501" s="77"/>
      <c r="N1501" s="14" t="s">
        <v>91</v>
      </c>
      <c r="O1501" s="86"/>
      <c r="P1501" s="92" t="str">
        <f>O1500</f>
        <v xml:space="preserve">  </v>
      </c>
    </row>
    <row r="1502" spans="2:16" ht="15.75" hidden="1" x14ac:dyDescent="0.25">
      <c r="B1502" s="74"/>
      <c r="C1502" s="133"/>
      <c r="D1502" s="133"/>
      <c r="E1502" s="133"/>
      <c r="F1502" s="133"/>
      <c r="H1502" s="77"/>
      <c r="J1502" s="86"/>
      <c r="K1502" s="86"/>
      <c r="M1502" s="77"/>
      <c r="O1502" s="86"/>
      <c r="P1502" s="92"/>
    </row>
    <row r="1503" spans="2:16" ht="15.75" hidden="1" x14ac:dyDescent="0.25">
      <c r="B1503" s="74"/>
      <c r="C1503" s="81"/>
      <c r="D1503" s="81"/>
      <c r="E1503" s="81"/>
      <c r="F1503" s="81"/>
      <c r="H1503" s="77"/>
      <c r="J1503" s="86"/>
      <c r="K1503" s="86"/>
      <c r="M1503" s="77"/>
      <c r="O1503" s="86"/>
      <c r="P1503" s="92"/>
    </row>
    <row r="1504" spans="2:16" ht="15.75" hidden="1" x14ac:dyDescent="0.25">
      <c r="B1504" s="70" t="str">
        <f>B1500</f>
        <v xml:space="preserve">  </v>
      </c>
      <c r="C1504" s="14" t="s">
        <v>106</v>
      </c>
      <c r="E1504" s="86" t="str">
        <f>IFERROR(VLOOKUP(B1504,Calculations!$G$10:$W$448,17,FALSE),0)</f>
        <v xml:space="preserve">  </v>
      </c>
      <c r="F1504" s="86"/>
      <c r="H1504" s="133" t="s">
        <v>34</v>
      </c>
      <c r="I1504" s="133"/>
      <c r="J1504" s="133"/>
      <c r="K1504" s="133"/>
      <c r="M1504" s="14" t="s">
        <v>105</v>
      </c>
      <c r="O1504" s="86" t="str">
        <f>E1504</f>
        <v xml:space="preserve">  </v>
      </c>
      <c r="P1504" s="92"/>
    </row>
    <row r="1505" spans="2:16" ht="15.75" hidden="1" x14ac:dyDescent="0.25">
      <c r="B1505" s="75"/>
      <c r="C1505" s="82"/>
      <c r="D1505" s="76" t="s">
        <v>31</v>
      </c>
      <c r="E1505" s="89"/>
      <c r="F1505" s="89" t="str">
        <f>E1504</f>
        <v xml:space="preserve">  </v>
      </c>
      <c r="G1505" s="76"/>
      <c r="H1505" s="134"/>
      <c r="I1505" s="134"/>
      <c r="J1505" s="134"/>
      <c r="K1505" s="134"/>
      <c r="L1505" s="76"/>
      <c r="M1505" s="82"/>
      <c r="N1505" s="76" t="s">
        <v>31</v>
      </c>
      <c r="O1505" s="89"/>
      <c r="P1505" s="90" t="str">
        <f>O1504</f>
        <v xml:space="preserve">  </v>
      </c>
    </row>
    <row r="1506" spans="2:16" ht="15.75" hidden="1" x14ac:dyDescent="0.25">
      <c r="B1506" s="60" t="str">
        <f>IFERROR(IF(EOMONTH(B1504,1)&gt;Questionnaire!$I$9,"  ",EOMONTH(B1504,1)),"  ")</f>
        <v xml:space="preserve">  </v>
      </c>
      <c r="C1506" s="61" t="s">
        <v>32</v>
      </c>
      <c r="D1506" s="61"/>
      <c r="E1506" s="84">
        <f>IFERROR(-VLOOKUP(B1506,Calculations!$G$10:$N$448,8,FALSE),0)</f>
        <v>0</v>
      </c>
      <c r="F1506" s="84"/>
      <c r="G1506" s="61"/>
      <c r="H1506" s="61" t="s">
        <v>102</v>
      </c>
      <c r="I1506" s="61"/>
      <c r="J1506" s="84">
        <f>K1508</f>
        <v>0</v>
      </c>
      <c r="K1506" s="84"/>
      <c r="L1506" s="61"/>
      <c r="M1506" s="61" t="s">
        <v>102</v>
      </c>
      <c r="N1506" s="68"/>
      <c r="O1506" s="84">
        <f>J1506</f>
        <v>0</v>
      </c>
      <c r="P1506" s="91"/>
    </row>
    <row r="1507" spans="2:16" ht="15.75" hidden="1" x14ac:dyDescent="0.25">
      <c r="B1507" s="74"/>
      <c r="C1507" s="14" t="s">
        <v>33</v>
      </c>
      <c r="E1507" s="86" t="str">
        <f>IFERROR(VLOOKUP(B1506,Calculations!$G$10:$M$448,7,FALSE),0)</f>
        <v xml:space="preserve">  </v>
      </c>
      <c r="F1507" s="86"/>
      <c r="H1507" s="14" t="s">
        <v>35</v>
      </c>
      <c r="J1507" s="86" t="str">
        <f>K1509</f>
        <v xml:space="preserve">  </v>
      </c>
      <c r="K1507" s="86"/>
      <c r="M1507" s="14" t="s">
        <v>94</v>
      </c>
      <c r="N1507" s="73"/>
      <c r="O1507" s="86" t="str">
        <f>J1507</f>
        <v xml:space="preserve">  </v>
      </c>
      <c r="P1507" s="92"/>
    </row>
    <row r="1508" spans="2:16" ht="15.75" hidden="1" x14ac:dyDescent="0.25">
      <c r="B1508" s="74"/>
      <c r="C1508" s="73"/>
      <c r="D1508" s="14" t="s">
        <v>31</v>
      </c>
      <c r="E1508" s="86"/>
      <c r="F1508" s="86">
        <f>IFERROR(E1506+E1507,0)</f>
        <v>0</v>
      </c>
      <c r="H1508" s="73"/>
      <c r="I1508" s="14" t="s">
        <v>32</v>
      </c>
      <c r="J1508" s="86"/>
      <c r="K1508" s="86">
        <f>E1506</f>
        <v>0</v>
      </c>
      <c r="M1508" s="72"/>
      <c r="N1508" s="14" t="s">
        <v>31</v>
      </c>
      <c r="O1508" s="86"/>
      <c r="P1508" s="92">
        <f>F1508</f>
        <v>0</v>
      </c>
    </row>
    <row r="1509" spans="2:16" ht="15.75" hidden="1" x14ac:dyDescent="0.25">
      <c r="B1509" s="74"/>
      <c r="C1509" s="73"/>
      <c r="E1509" s="86"/>
      <c r="F1509" s="86"/>
      <c r="H1509" s="73"/>
      <c r="I1509" s="14" t="s">
        <v>33</v>
      </c>
      <c r="J1509" s="86"/>
      <c r="K1509" s="86" t="str">
        <f>E1507</f>
        <v xml:space="preserve">  </v>
      </c>
      <c r="M1509" s="72"/>
      <c r="N1509" s="73"/>
      <c r="O1509" s="86"/>
      <c r="P1509" s="92"/>
    </row>
    <row r="1510" spans="2:16" ht="15.75" hidden="1" x14ac:dyDescent="0.25">
      <c r="B1510" s="74"/>
      <c r="C1510" s="73"/>
      <c r="E1510" s="86"/>
      <c r="F1510" s="86"/>
      <c r="H1510" s="73"/>
      <c r="J1510" s="86"/>
      <c r="K1510" s="86"/>
      <c r="M1510" s="72"/>
      <c r="N1510" s="73"/>
      <c r="O1510" s="86"/>
      <c r="P1510" s="92"/>
    </row>
    <row r="1511" spans="2:16" ht="15.75" hidden="1" x14ac:dyDescent="0.25">
      <c r="B1511" s="70" t="str">
        <f>B1506</f>
        <v xml:space="preserve">  </v>
      </c>
      <c r="C1511" s="133" t="s">
        <v>34</v>
      </c>
      <c r="D1511" s="133"/>
      <c r="E1511" s="133"/>
      <c r="F1511" s="133"/>
      <c r="H1511" s="14" t="s">
        <v>103</v>
      </c>
      <c r="J1511" s="86" t="str">
        <f>IFERROR(VLOOKUP(B1511,Calculations!$Z$10:$AB$448,3,FALSE),0)</f>
        <v xml:space="preserve">  </v>
      </c>
      <c r="K1511" s="86"/>
      <c r="M1511" s="14" t="s">
        <v>104</v>
      </c>
      <c r="O1511" s="86" t="str">
        <f>J1511</f>
        <v xml:space="preserve">  </v>
      </c>
      <c r="P1511" s="92"/>
    </row>
    <row r="1512" spans="2:16" ht="15.75" hidden="1" x14ac:dyDescent="0.25">
      <c r="B1512" s="74"/>
      <c r="C1512" s="133"/>
      <c r="D1512" s="133"/>
      <c r="E1512" s="133"/>
      <c r="F1512" s="133"/>
      <c r="H1512" s="77"/>
      <c r="I1512" s="14" t="s">
        <v>91</v>
      </c>
      <c r="J1512" s="86"/>
      <c r="K1512" s="86" t="str">
        <f>J1511</f>
        <v xml:space="preserve">  </v>
      </c>
      <c r="M1512" s="77"/>
      <c r="N1512" s="14" t="s">
        <v>91</v>
      </c>
      <c r="O1512" s="86"/>
      <c r="P1512" s="92" t="str">
        <f>O1511</f>
        <v xml:space="preserve">  </v>
      </c>
    </row>
    <row r="1513" spans="2:16" ht="15.75" hidden="1" x14ac:dyDescent="0.25">
      <c r="B1513" s="74"/>
      <c r="C1513" s="133"/>
      <c r="D1513" s="133"/>
      <c r="E1513" s="133"/>
      <c r="F1513" s="133"/>
      <c r="H1513" s="77"/>
      <c r="J1513" s="86"/>
      <c r="K1513" s="86"/>
      <c r="M1513" s="77"/>
      <c r="O1513" s="86"/>
      <c r="P1513" s="92"/>
    </row>
    <row r="1514" spans="2:16" ht="15.75" hidden="1" x14ac:dyDescent="0.25">
      <c r="B1514" s="74"/>
      <c r="C1514" s="81"/>
      <c r="D1514" s="81"/>
      <c r="E1514" s="81"/>
      <c r="F1514" s="81"/>
      <c r="H1514" s="77"/>
      <c r="J1514" s="86"/>
      <c r="K1514" s="86"/>
      <c r="M1514" s="77"/>
      <c r="O1514" s="86"/>
      <c r="P1514" s="92"/>
    </row>
    <row r="1515" spans="2:16" ht="15.75" hidden="1" x14ac:dyDescent="0.25">
      <c r="B1515" s="70" t="str">
        <f>B1511</f>
        <v xml:space="preserve">  </v>
      </c>
      <c r="C1515" s="14" t="s">
        <v>106</v>
      </c>
      <c r="E1515" s="86" t="str">
        <f>IFERROR(VLOOKUP(B1515,Calculations!$G$10:$W$448,17,FALSE),0)</f>
        <v xml:space="preserve">  </v>
      </c>
      <c r="F1515" s="86"/>
      <c r="H1515" s="133" t="s">
        <v>34</v>
      </c>
      <c r="I1515" s="133"/>
      <c r="J1515" s="133"/>
      <c r="K1515" s="133"/>
      <c r="M1515" s="14" t="s">
        <v>105</v>
      </c>
      <c r="O1515" s="86" t="str">
        <f>E1515</f>
        <v xml:space="preserve">  </v>
      </c>
      <c r="P1515" s="92"/>
    </row>
    <row r="1516" spans="2:16" ht="15.75" hidden="1" x14ac:dyDescent="0.25">
      <c r="B1516" s="75"/>
      <c r="C1516" s="82"/>
      <c r="D1516" s="76" t="s">
        <v>31</v>
      </c>
      <c r="E1516" s="89"/>
      <c r="F1516" s="89" t="str">
        <f>E1515</f>
        <v xml:space="preserve">  </v>
      </c>
      <c r="G1516" s="76"/>
      <c r="H1516" s="134"/>
      <c r="I1516" s="134"/>
      <c r="J1516" s="134"/>
      <c r="K1516" s="134"/>
      <c r="L1516" s="76"/>
      <c r="M1516" s="82"/>
      <c r="N1516" s="76" t="s">
        <v>31</v>
      </c>
      <c r="O1516" s="89"/>
      <c r="P1516" s="90" t="str">
        <f>O1515</f>
        <v xml:space="preserve">  </v>
      </c>
    </row>
    <row r="1517" spans="2:16" ht="15.75" hidden="1" x14ac:dyDescent="0.25">
      <c r="B1517" s="60" t="str">
        <f>IFERROR(IF(EOMONTH(B1515,1)&gt;Questionnaire!$I$9,"  ",EOMONTH(B1515,1)),"  ")</f>
        <v xml:space="preserve">  </v>
      </c>
      <c r="C1517" s="61" t="s">
        <v>32</v>
      </c>
      <c r="D1517" s="61"/>
      <c r="E1517" s="84">
        <f>IFERROR(-VLOOKUP(B1517,Calculations!$G$10:$N$448,8,FALSE),0)</f>
        <v>0</v>
      </c>
      <c r="F1517" s="84"/>
      <c r="G1517" s="61"/>
      <c r="H1517" s="61" t="s">
        <v>102</v>
      </c>
      <c r="I1517" s="61"/>
      <c r="J1517" s="84">
        <f>K1519</f>
        <v>0</v>
      </c>
      <c r="K1517" s="84"/>
      <c r="L1517" s="61"/>
      <c r="M1517" s="61" t="s">
        <v>102</v>
      </c>
      <c r="N1517" s="68"/>
      <c r="O1517" s="84">
        <f>J1517</f>
        <v>0</v>
      </c>
      <c r="P1517" s="91"/>
    </row>
    <row r="1518" spans="2:16" ht="15.75" hidden="1" x14ac:dyDescent="0.25">
      <c r="B1518" s="74"/>
      <c r="C1518" s="14" t="s">
        <v>33</v>
      </c>
      <c r="E1518" s="86" t="str">
        <f>IFERROR(VLOOKUP(B1517,Calculations!$G$10:$M$448,7,FALSE),0)</f>
        <v xml:space="preserve">  </v>
      </c>
      <c r="F1518" s="86"/>
      <c r="H1518" s="14" t="s">
        <v>35</v>
      </c>
      <c r="J1518" s="86" t="str">
        <f>K1520</f>
        <v xml:space="preserve">  </v>
      </c>
      <c r="K1518" s="86"/>
      <c r="M1518" s="14" t="s">
        <v>94</v>
      </c>
      <c r="N1518" s="73"/>
      <c r="O1518" s="86" t="str">
        <f>J1518</f>
        <v xml:space="preserve">  </v>
      </c>
      <c r="P1518" s="92"/>
    </row>
    <row r="1519" spans="2:16" ht="15.75" hidden="1" x14ac:dyDescent="0.25">
      <c r="B1519" s="74"/>
      <c r="C1519" s="73"/>
      <c r="D1519" s="14" t="s">
        <v>31</v>
      </c>
      <c r="E1519" s="86"/>
      <c r="F1519" s="86">
        <f>IFERROR(E1517+E1518,0)</f>
        <v>0</v>
      </c>
      <c r="H1519" s="73"/>
      <c r="I1519" s="14" t="s">
        <v>32</v>
      </c>
      <c r="J1519" s="86"/>
      <c r="K1519" s="86">
        <f>E1517</f>
        <v>0</v>
      </c>
      <c r="M1519" s="72"/>
      <c r="N1519" s="14" t="s">
        <v>31</v>
      </c>
      <c r="O1519" s="86"/>
      <c r="P1519" s="92">
        <f>F1519</f>
        <v>0</v>
      </c>
    </row>
    <row r="1520" spans="2:16" ht="15.75" hidden="1" x14ac:dyDescent="0.25">
      <c r="B1520" s="74"/>
      <c r="C1520" s="73"/>
      <c r="E1520" s="86"/>
      <c r="F1520" s="86"/>
      <c r="H1520" s="73"/>
      <c r="I1520" s="14" t="s">
        <v>33</v>
      </c>
      <c r="J1520" s="86"/>
      <c r="K1520" s="86" t="str">
        <f>E1518</f>
        <v xml:space="preserve">  </v>
      </c>
      <c r="M1520" s="72"/>
      <c r="N1520" s="73"/>
      <c r="O1520" s="86"/>
      <c r="P1520" s="92"/>
    </row>
    <row r="1521" spans="2:16" ht="15.75" hidden="1" x14ac:dyDescent="0.25">
      <c r="B1521" s="74"/>
      <c r="C1521" s="73"/>
      <c r="E1521" s="86"/>
      <c r="F1521" s="86"/>
      <c r="H1521" s="73"/>
      <c r="J1521" s="86"/>
      <c r="K1521" s="86"/>
      <c r="M1521" s="72"/>
      <c r="N1521" s="73"/>
      <c r="O1521" s="86"/>
      <c r="P1521" s="92"/>
    </row>
    <row r="1522" spans="2:16" ht="15.75" hidden="1" x14ac:dyDescent="0.25">
      <c r="B1522" s="70" t="str">
        <f>B1517</f>
        <v xml:space="preserve">  </v>
      </c>
      <c r="C1522" s="133" t="s">
        <v>34</v>
      </c>
      <c r="D1522" s="133"/>
      <c r="E1522" s="133"/>
      <c r="F1522" s="133"/>
      <c r="H1522" s="14" t="s">
        <v>103</v>
      </c>
      <c r="J1522" s="86" t="str">
        <f>IFERROR(VLOOKUP(B1522,Calculations!$Z$10:$AB$448,3,FALSE),0)</f>
        <v xml:space="preserve">  </v>
      </c>
      <c r="K1522" s="86"/>
      <c r="M1522" s="14" t="s">
        <v>104</v>
      </c>
      <c r="O1522" s="86" t="str">
        <f>J1522</f>
        <v xml:space="preserve">  </v>
      </c>
      <c r="P1522" s="92"/>
    </row>
    <row r="1523" spans="2:16" ht="15.75" hidden="1" x14ac:dyDescent="0.25">
      <c r="B1523" s="74"/>
      <c r="C1523" s="133"/>
      <c r="D1523" s="133"/>
      <c r="E1523" s="133"/>
      <c r="F1523" s="133"/>
      <c r="H1523" s="77"/>
      <c r="I1523" s="14" t="s">
        <v>91</v>
      </c>
      <c r="J1523" s="86"/>
      <c r="K1523" s="86" t="str">
        <f>J1522</f>
        <v xml:space="preserve">  </v>
      </c>
      <c r="M1523" s="77"/>
      <c r="N1523" s="14" t="s">
        <v>91</v>
      </c>
      <c r="O1523" s="86"/>
      <c r="P1523" s="92" t="str">
        <f>O1522</f>
        <v xml:space="preserve">  </v>
      </c>
    </row>
    <row r="1524" spans="2:16" ht="15.75" hidden="1" x14ac:dyDescent="0.25">
      <c r="B1524" s="74"/>
      <c r="C1524" s="133"/>
      <c r="D1524" s="133"/>
      <c r="E1524" s="133"/>
      <c r="F1524" s="133"/>
      <c r="H1524" s="77"/>
      <c r="J1524" s="86"/>
      <c r="K1524" s="86"/>
      <c r="M1524" s="77"/>
      <c r="O1524" s="86"/>
      <c r="P1524" s="92"/>
    </row>
    <row r="1525" spans="2:16" ht="15.75" hidden="1" x14ac:dyDescent="0.25">
      <c r="B1525" s="74"/>
      <c r="C1525" s="81"/>
      <c r="D1525" s="81"/>
      <c r="E1525" s="81"/>
      <c r="F1525" s="81"/>
      <c r="H1525" s="77"/>
      <c r="J1525" s="86"/>
      <c r="K1525" s="86"/>
      <c r="M1525" s="77"/>
      <c r="O1525" s="86"/>
      <c r="P1525" s="92"/>
    </row>
    <row r="1526" spans="2:16" ht="15.75" hidden="1" x14ac:dyDescent="0.25">
      <c r="B1526" s="70" t="str">
        <f>B1522</f>
        <v xml:space="preserve">  </v>
      </c>
      <c r="C1526" s="14" t="s">
        <v>106</v>
      </c>
      <c r="E1526" s="86" t="str">
        <f>IFERROR(VLOOKUP(B1526,Calculations!$G$10:$W$448,17,FALSE),0)</f>
        <v xml:space="preserve">  </v>
      </c>
      <c r="F1526" s="86"/>
      <c r="H1526" s="133" t="s">
        <v>34</v>
      </c>
      <c r="I1526" s="133"/>
      <c r="J1526" s="133"/>
      <c r="K1526" s="133"/>
      <c r="M1526" s="14" t="s">
        <v>105</v>
      </c>
      <c r="O1526" s="86" t="str">
        <f>E1526</f>
        <v xml:space="preserve">  </v>
      </c>
      <c r="P1526" s="92"/>
    </row>
    <row r="1527" spans="2:16" ht="15.75" hidden="1" x14ac:dyDescent="0.25">
      <c r="B1527" s="75"/>
      <c r="C1527" s="82"/>
      <c r="D1527" s="76" t="s">
        <v>31</v>
      </c>
      <c r="E1527" s="89"/>
      <c r="F1527" s="89" t="str">
        <f>E1526</f>
        <v xml:space="preserve">  </v>
      </c>
      <c r="G1527" s="76"/>
      <c r="H1527" s="134"/>
      <c r="I1527" s="134"/>
      <c r="J1527" s="134"/>
      <c r="K1527" s="134"/>
      <c r="L1527" s="76"/>
      <c r="M1527" s="82"/>
      <c r="N1527" s="76" t="s">
        <v>31</v>
      </c>
      <c r="O1527" s="89"/>
      <c r="P1527" s="90" t="str">
        <f>O1526</f>
        <v xml:space="preserve">  </v>
      </c>
    </row>
    <row r="1528" spans="2:16" ht="15.75" hidden="1" x14ac:dyDescent="0.25">
      <c r="B1528" s="60" t="str">
        <f>IFERROR(IF(EOMONTH(B1526,1)&gt;Questionnaire!$I$9,"  ",EOMONTH(B1526,1)),"  ")</f>
        <v xml:space="preserve">  </v>
      </c>
      <c r="C1528" s="61" t="s">
        <v>32</v>
      </c>
      <c r="D1528" s="61"/>
      <c r="E1528" s="84">
        <f>IFERROR(-VLOOKUP(B1528,Calculations!$G$10:$N$448,8,FALSE),0)</f>
        <v>0</v>
      </c>
      <c r="F1528" s="84"/>
      <c r="G1528" s="61"/>
      <c r="H1528" s="61" t="s">
        <v>102</v>
      </c>
      <c r="I1528" s="61"/>
      <c r="J1528" s="84">
        <f>K1530</f>
        <v>0</v>
      </c>
      <c r="K1528" s="84"/>
      <c r="L1528" s="61"/>
      <c r="M1528" s="61" t="s">
        <v>102</v>
      </c>
      <c r="N1528" s="68"/>
      <c r="O1528" s="84">
        <f>J1528</f>
        <v>0</v>
      </c>
      <c r="P1528" s="91"/>
    </row>
    <row r="1529" spans="2:16" ht="15.75" hidden="1" x14ac:dyDescent="0.25">
      <c r="B1529" s="74"/>
      <c r="C1529" s="14" t="s">
        <v>33</v>
      </c>
      <c r="E1529" s="86" t="str">
        <f>IFERROR(VLOOKUP(B1528,Calculations!$G$10:$M$448,7,FALSE),0)</f>
        <v xml:space="preserve">  </v>
      </c>
      <c r="F1529" s="86"/>
      <c r="H1529" s="14" t="s">
        <v>35</v>
      </c>
      <c r="J1529" s="86" t="str">
        <f>K1531</f>
        <v xml:space="preserve">  </v>
      </c>
      <c r="K1529" s="86"/>
      <c r="M1529" s="14" t="s">
        <v>94</v>
      </c>
      <c r="N1529" s="73"/>
      <c r="O1529" s="86" t="str">
        <f>J1529</f>
        <v xml:space="preserve">  </v>
      </c>
      <c r="P1529" s="92"/>
    </row>
    <row r="1530" spans="2:16" ht="15.75" hidden="1" x14ac:dyDescent="0.25">
      <c r="B1530" s="74"/>
      <c r="C1530" s="73"/>
      <c r="D1530" s="14" t="s">
        <v>31</v>
      </c>
      <c r="E1530" s="86"/>
      <c r="F1530" s="86">
        <f>IFERROR(E1528+E1529,0)</f>
        <v>0</v>
      </c>
      <c r="H1530" s="73"/>
      <c r="I1530" s="14" t="s">
        <v>32</v>
      </c>
      <c r="J1530" s="86"/>
      <c r="K1530" s="86">
        <f>E1528</f>
        <v>0</v>
      </c>
      <c r="M1530" s="72"/>
      <c r="N1530" s="14" t="s">
        <v>31</v>
      </c>
      <c r="O1530" s="86"/>
      <c r="P1530" s="92">
        <f>F1530</f>
        <v>0</v>
      </c>
    </row>
    <row r="1531" spans="2:16" ht="15.75" hidden="1" x14ac:dyDescent="0.25">
      <c r="B1531" s="74"/>
      <c r="C1531" s="73"/>
      <c r="E1531" s="86"/>
      <c r="F1531" s="86"/>
      <c r="H1531" s="73"/>
      <c r="I1531" s="14" t="s">
        <v>33</v>
      </c>
      <c r="J1531" s="86"/>
      <c r="K1531" s="86" t="str">
        <f>E1529</f>
        <v xml:space="preserve">  </v>
      </c>
      <c r="M1531" s="72"/>
      <c r="N1531" s="73"/>
      <c r="O1531" s="86"/>
      <c r="P1531" s="92"/>
    </row>
    <row r="1532" spans="2:16" ht="15.75" hidden="1" x14ac:dyDescent="0.25">
      <c r="B1532" s="74"/>
      <c r="C1532" s="73"/>
      <c r="E1532" s="86"/>
      <c r="F1532" s="86"/>
      <c r="H1532" s="73"/>
      <c r="J1532" s="86"/>
      <c r="K1532" s="86"/>
      <c r="M1532" s="72"/>
      <c r="N1532" s="73"/>
      <c r="O1532" s="86"/>
      <c r="P1532" s="92"/>
    </row>
    <row r="1533" spans="2:16" ht="15.75" hidden="1" x14ac:dyDescent="0.25">
      <c r="B1533" s="70" t="str">
        <f>B1528</f>
        <v xml:space="preserve">  </v>
      </c>
      <c r="C1533" s="133" t="s">
        <v>34</v>
      </c>
      <c r="D1533" s="133"/>
      <c r="E1533" s="133"/>
      <c r="F1533" s="133"/>
      <c r="H1533" s="14" t="s">
        <v>103</v>
      </c>
      <c r="J1533" s="86" t="str">
        <f>IFERROR(VLOOKUP(B1533,Calculations!$Z$10:$AB$448,3,FALSE),0)</f>
        <v xml:space="preserve">  </v>
      </c>
      <c r="K1533" s="86"/>
      <c r="M1533" s="14" t="s">
        <v>104</v>
      </c>
      <c r="O1533" s="86" t="str">
        <f>J1533</f>
        <v xml:space="preserve">  </v>
      </c>
      <c r="P1533" s="92"/>
    </row>
    <row r="1534" spans="2:16" ht="15.75" hidden="1" x14ac:dyDescent="0.25">
      <c r="B1534" s="74"/>
      <c r="C1534" s="133"/>
      <c r="D1534" s="133"/>
      <c r="E1534" s="133"/>
      <c r="F1534" s="133"/>
      <c r="H1534" s="77"/>
      <c r="I1534" s="14" t="s">
        <v>91</v>
      </c>
      <c r="J1534" s="86"/>
      <c r="K1534" s="86" t="str">
        <f>J1533</f>
        <v xml:space="preserve">  </v>
      </c>
      <c r="M1534" s="77"/>
      <c r="N1534" s="14" t="s">
        <v>91</v>
      </c>
      <c r="O1534" s="86"/>
      <c r="P1534" s="92" t="str">
        <f>O1533</f>
        <v xml:space="preserve">  </v>
      </c>
    </row>
    <row r="1535" spans="2:16" ht="15.75" hidden="1" x14ac:dyDescent="0.25">
      <c r="B1535" s="74"/>
      <c r="C1535" s="133"/>
      <c r="D1535" s="133"/>
      <c r="E1535" s="133"/>
      <c r="F1535" s="133"/>
      <c r="H1535" s="77"/>
      <c r="J1535" s="86"/>
      <c r="K1535" s="86"/>
      <c r="M1535" s="77"/>
      <c r="O1535" s="86"/>
      <c r="P1535" s="92"/>
    </row>
    <row r="1536" spans="2:16" ht="15.75" hidden="1" x14ac:dyDescent="0.25">
      <c r="B1536" s="74"/>
      <c r="C1536" s="81"/>
      <c r="D1536" s="81"/>
      <c r="E1536" s="81"/>
      <c r="F1536" s="81"/>
      <c r="H1536" s="77"/>
      <c r="J1536" s="86"/>
      <c r="K1536" s="86"/>
      <c r="M1536" s="77"/>
      <c r="O1536" s="86"/>
      <c r="P1536" s="92"/>
    </row>
    <row r="1537" spans="2:16" ht="15.75" hidden="1" x14ac:dyDescent="0.25">
      <c r="B1537" s="70" t="str">
        <f>B1533</f>
        <v xml:space="preserve">  </v>
      </c>
      <c r="C1537" s="14" t="s">
        <v>106</v>
      </c>
      <c r="E1537" s="86" t="str">
        <f>IFERROR(VLOOKUP(B1537,Calculations!$G$10:$W$448,17,FALSE),0)</f>
        <v xml:space="preserve">  </v>
      </c>
      <c r="F1537" s="86"/>
      <c r="H1537" s="133" t="s">
        <v>34</v>
      </c>
      <c r="I1537" s="133"/>
      <c r="J1537" s="133"/>
      <c r="K1537" s="133"/>
      <c r="M1537" s="14" t="s">
        <v>105</v>
      </c>
      <c r="O1537" s="86" t="str">
        <f>E1537</f>
        <v xml:space="preserve">  </v>
      </c>
      <c r="P1537" s="92"/>
    </row>
    <row r="1538" spans="2:16" ht="15.75" hidden="1" x14ac:dyDescent="0.25">
      <c r="B1538" s="75"/>
      <c r="C1538" s="82"/>
      <c r="D1538" s="76" t="s">
        <v>31</v>
      </c>
      <c r="E1538" s="89"/>
      <c r="F1538" s="89" t="str">
        <f>E1537</f>
        <v xml:space="preserve">  </v>
      </c>
      <c r="G1538" s="76"/>
      <c r="H1538" s="134"/>
      <c r="I1538" s="134"/>
      <c r="J1538" s="134"/>
      <c r="K1538" s="134"/>
      <c r="L1538" s="76"/>
      <c r="M1538" s="82"/>
      <c r="N1538" s="76" t="s">
        <v>31</v>
      </c>
      <c r="O1538" s="89"/>
      <c r="P1538" s="90" t="str">
        <f>O1537</f>
        <v xml:space="preserve">  </v>
      </c>
    </row>
    <row r="1539" spans="2:16" ht="15.75" hidden="1" x14ac:dyDescent="0.25">
      <c r="B1539" s="60" t="str">
        <f>IFERROR(IF(EOMONTH(B1537,1)&gt;Questionnaire!$I$9,"  ",EOMONTH(B1537,1)),"  ")</f>
        <v xml:space="preserve">  </v>
      </c>
      <c r="C1539" s="61" t="s">
        <v>32</v>
      </c>
      <c r="D1539" s="61"/>
      <c r="E1539" s="84">
        <f>IFERROR(-VLOOKUP(B1539,Calculations!$G$10:$N$448,8,FALSE),0)</f>
        <v>0</v>
      </c>
      <c r="F1539" s="84"/>
      <c r="G1539" s="61"/>
      <c r="H1539" s="61" t="s">
        <v>102</v>
      </c>
      <c r="I1539" s="61"/>
      <c r="J1539" s="84">
        <f>K1541</f>
        <v>0</v>
      </c>
      <c r="K1539" s="84"/>
      <c r="L1539" s="61"/>
      <c r="M1539" s="61" t="s">
        <v>102</v>
      </c>
      <c r="N1539" s="68"/>
      <c r="O1539" s="84">
        <f>J1539</f>
        <v>0</v>
      </c>
      <c r="P1539" s="91"/>
    </row>
    <row r="1540" spans="2:16" ht="15.75" hidden="1" x14ac:dyDescent="0.25">
      <c r="B1540" s="74"/>
      <c r="C1540" s="14" t="s">
        <v>33</v>
      </c>
      <c r="E1540" s="86" t="str">
        <f>IFERROR(VLOOKUP(B1539,Calculations!$G$10:$M$448,7,FALSE),0)</f>
        <v xml:space="preserve">  </v>
      </c>
      <c r="F1540" s="86"/>
      <c r="H1540" s="14" t="s">
        <v>35</v>
      </c>
      <c r="J1540" s="86" t="str">
        <f>K1542</f>
        <v xml:space="preserve">  </v>
      </c>
      <c r="K1540" s="86"/>
      <c r="M1540" s="14" t="s">
        <v>94</v>
      </c>
      <c r="N1540" s="73"/>
      <c r="O1540" s="86" t="str">
        <f>J1540</f>
        <v xml:space="preserve">  </v>
      </c>
      <c r="P1540" s="92"/>
    </row>
    <row r="1541" spans="2:16" ht="15.75" hidden="1" x14ac:dyDescent="0.25">
      <c r="B1541" s="74"/>
      <c r="C1541" s="73"/>
      <c r="D1541" s="14" t="s">
        <v>31</v>
      </c>
      <c r="E1541" s="86"/>
      <c r="F1541" s="86">
        <f>IFERROR(E1539+E1540,0)</f>
        <v>0</v>
      </c>
      <c r="H1541" s="73"/>
      <c r="I1541" s="14" t="s">
        <v>32</v>
      </c>
      <c r="J1541" s="86"/>
      <c r="K1541" s="86">
        <f>E1539</f>
        <v>0</v>
      </c>
      <c r="M1541" s="72"/>
      <c r="N1541" s="14" t="s">
        <v>31</v>
      </c>
      <c r="O1541" s="86"/>
      <c r="P1541" s="92">
        <f>F1541</f>
        <v>0</v>
      </c>
    </row>
    <row r="1542" spans="2:16" ht="15.75" hidden="1" x14ac:dyDescent="0.25">
      <c r="B1542" s="74"/>
      <c r="C1542" s="73"/>
      <c r="E1542" s="86"/>
      <c r="F1542" s="86"/>
      <c r="H1542" s="73"/>
      <c r="I1542" s="14" t="s">
        <v>33</v>
      </c>
      <c r="J1542" s="86"/>
      <c r="K1542" s="86" t="str">
        <f>E1540</f>
        <v xml:space="preserve">  </v>
      </c>
      <c r="M1542" s="72"/>
      <c r="N1542" s="73"/>
      <c r="O1542" s="86"/>
      <c r="P1542" s="92"/>
    </row>
    <row r="1543" spans="2:16" ht="15.75" hidden="1" x14ac:dyDescent="0.25">
      <c r="B1543" s="74"/>
      <c r="C1543" s="73"/>
      <c r="E1543" s="86"/>
      <c r="F1543" s="86"/>
      <c r="H1543" s="73"/>
      <c r="J1543" s="86"/>
      <c r="K1543" s="86"/>
      <c r="M1543" s="72"/>
      <c r="N1543" s="73"/>
      <c r="O1543" s="86"/>
      <c r="P1543" s="92"/>
    </row>
    <row r="1544" spans="2:16" ht="15.75" hidden="1" x14ac:dyDescent="0.25">
      <c r="B1544" s="70" t="str">
        <f>B1539</f>
        <v xml:space="preserve">  </v>
      </c>
      <c r="C1544" s="133" t="s">
        <v>34</v>
      </c>
      <c r="D1544" s="133"/>
      <c r="E1544" s="133"/>
      <c r="F1544" s="133"/>
      <c r="H1544" s="14" t="s">
        <v>103</v>
      </c>
      <c r="J1544" s="86" t="str">
        <f>IFERROR(VLOOKUP(B1544,Calculations!$Z$10:$AB$448,3,FALSE),0)</f>
        <v xml:space="preserve">  </v>
      </c>
      <c r="K1544" s="86"/>
      <c r="M1544" s="14" t="s">
        <v>104</v>
      </c>
      <c r="O1544" s="86" t="str">
        <f>J1544</f>
        <v xml:space="preserve">  </v>
      </c>
      <c r="P1544" s="92"/>
    </row>
    <row r="1545" spans="2:16" ht="15.75" hidden="1" x14ac:dyDescent="0.25">
      <c r="B1545" s="74"/>
      <c r="C1545" s="133"/>
      <c r="D1545" s="133"/>
      <c r="E1545" s="133"/>
      <c r="F1545" s="133"/>
      <c r="H1545" s="77"/>
      <c r="I1545" s="14" t="s">
        <v>91</v>
      </c>
      <c r="J1545" s="86"/>
      <c r="K1545" s="86" t="str">
        <f>J1544</f>
        <v xml:space="preserve">  </v>
      </c>
      <c r="M1545" s="77"/>
      <c r="N1545" s="14" t="s">
        <v>91</v>
      </c>
      <c r="O1545" s="86"/>
      <c r="P1545" s="92" t="str">
        <f>O1544</f>
        <v xml:space="preserve">  </v>
      </c>
    </row>
    <row r="1546" spans="2:16" ht="15.75" hidden="1" x14ac:dyDescent="0.25">
      <c r="B1546" s="74"/>
      <c r="C1546" s="133"/>
      <c r="D1546" s="133"/>
      <c r="E1546" s="133"/>
      <c r="F1546" s="133"/>
      <c r="H1546" s="77"/>
      <c r="J1546" s="86"/>
      <c r="K1546" s="86"/>
      <c r="M1546" s="77"/>
      <c r="O1546" s="86"/>
      <c r="P1546" s="92"/>
    </row>
    <row r="1547" spans="2:16" ht="15.75" hidden="1" x14ac:dyDescent="0.25">
      <c r="B1547" s="74"/>
      <c r="C1547" s="81"/>
      <c r="D1547" s="81"/>
      <c r="E1547" s="81"/>
      <c r="F1547" s="81"/>
      <c r="H1547" s="77"/>
      <c r="J1547" s="86"/>
      <c r="K1547" s="86"/>
      <c r="M1547" s="77"/>
      <c r="O1547" s="86"/>
      <c r="P1547" s="92"/>
    </row>
    <row r="1548" spans="2:16" ht="15.75" hidden="1" x14ac:dyDescent="0.25">
      <c r="B1548" s="70" t="str">
        <f>B1544</f>
        <v xml:space="preserve">  </v>
      </c>
      <c r="C1548" s="14" t="s">
        <v>106</v>
      </c>
      <c r="E1548" s="86" t="str">
        <f>IFERROR(VLOOKUP(B1548,Calculations!$G$10:$W$448,17,FALSE),0)</f>
        <v xml:space="preserve">  </v>
      </c>
      <c r="F1548" s="86"/>
      <c r="H1548" s="133" t="s">
        <v>34</v>
      </c>
      <c r="I1548" s="133"/>
      <c r="J1548" s="133"/>
      <c r="K1548" s="133"/>
      <c r="M1548" s="14" t="s">
        <v>105</v>
      </c>
      <c r="O1548" s="86" t="str">
        <f>E1548</f>
        <v xml:space="preserve">  </v>
      </c>
      <c r="P1548" s="92"/>
    </row>
    <row r="1549" spans="2:16" ht="15.75" hidden="1" x14ac:dyDescent="0.25">
      <c r="B1549" s="75"/>
      <c r="C1549" s="82"/>
      <c r="D1549" s="76" t="s">
        <v>31</v>
      </c>
      <c r="E1549" s="89"/>
      <c r="F1549" s="89" t="str">
        <f>E1548</f>
        <v xml:space="preserve">  </v>
      </c>
      <c r="G1549" s="76"/>
      <c r="H1549" s="134"/>
      <c r="I1549" s="134"/>
      <c r="J1549" s="134"/>
      <c r="K1549" s="134"/>
      <c r="L1549" s="76"/>
      <c r="M1549" s="82"/>
      <c r="N1549" s="76" t="s">
        <v>31</v>
      </c>
      <c r="O1549" s="89"/>
      <c r="P1549" s="90" t="str">
        <f>O1548</f>
        <v xml:space="preserve">  </v>
      </c>
    </row>
    <row r="1550" spans="2:16" ht="15.75" hidden="1" x14ac:dyDescent="0.25">
      <c r="B1550" s="60" t="str">
        <f>IFERROR(IF(EOMONTH(B1548,1)&gt;Questionnaire!$I$9,"  ",EOMONTH(B1548,1)),"  ")</f>
        <v xml:space="preserve">  </v>
      </c>
      <c r="C1550" s="61" t="s">
        <v>32</v>
      </c>
      <c r="D1550" s="61"/>
      <c r="E1550" s="84">
        <f>IFERROR(-VLOOKUP(B1550,Calculations!$G$10:$N$448,8,FALSE),0)</f>
        <v>0</v>
      </c>
      <c r="F1550" s="84"/>
      <c r="G1550" s="61"/>
      <c r="H1550" s="61" t="s">
        <v>102</v>
      </c>
      <c r="I1550" s="61"/>
      <c r="J1550" s="84">
        <f>K1552</f>
        <v>0</v>
      </c>
      <c r="K1550" s="84"/>
      <c r="L1550" s="61"/>
      <c r="M1550" s="61" t="s">
        <v>102</v>
      </c>
      <c r="N1550" s="68"/>
      <c r="O1550" s="84">
        <f>J1550</f>
        <v>0</v>
      </c>
      <c r="P1550" s="91"/>
    </row>
    <row r="1551" spans="2:16" ht="15.75" hidden="1" x14ac:dyDescent="0.25">
      <c r="B1551" s="74"/>
      <c r="C1551" s="14" t="s">
        <v>33</v>
      </c>
      <c r="E1551" s="86" t="str">
        <f>IFERROR(VLOOKUP(B1550,Calculations!$G$10:$M$448,7,FALSE),0)</f>
        <v xml:space="preserve">  </v>
      </c>
      <c r="F1551" s="86"/>
      <c r="H1551" s="14" t="s">
        <v>35</v>
      </c>
      <c r="J1551" s="86" t="str">
        <f>K1553</f>
        <v xml:space="preserve">  </v>
      </c>
      <c r="K1551" s="86"/>
      <c r="M1551" s="14" t="s">
        <v>94</v>
      </c>
      <c r="N1551" s="73"/>
      <c r="O1551" s="86" t="str">
        <f>J1551</f>
        <v xml:space="preserve">  </v>
      </c>
      <c r="P1551" s="92"/>
    </row>
    <row r="1552" spans="2:16" ht="15.75" hidden="1" x14ac:dyDescent="0.25">
      <c r="B1552" s="74"/>
      <c r="C1552" s="73"/>
      <c r="D1552" s="14" t="s">
        <v>31</v>
      </c>
      <c r="E1552" s="86"/>
      <c r="F1552" s="86">
        <f>IFERROR(E1550+E1551,0)</f>
        <v>0</v>
      </c>
      <c r="H1552" s="73"/>
      <c r="I1552" s="14" t="s">
        <v>32</v>
      </c>
      <c r="J1552" s="86"/>
      <c r="K1552" s="86">
        <f>E1550</f>
        <v>0</v>
      </c>
      <c r="M1552" s="72"/>
      <c r="N1552" s="14" t="s">
        <v>31</v>
      </c>
      <c r="O1552" s="86"/>
      <c r="P1552" s="92">
        <f>F1552</f>
        <v>0</v>
      </c>
    </row>
    <row r="1553" spans="2:16" ht="15.75" hidden="1" x14ac:dyDescent="0.25">
      <c r="B1553" s="74"/>
      <c r="C1553" s="73"/>
      <c r="E1553" s="86"/>
      <c r="F1553" s="86"/>
      <c r="H1553" s="73"/>
      <c r="I1553" s="14" t="s">
        <v>33</v>
      </c>
      <c r="J1553" s="86"/>
      <c r="K1553" s="86" t="str">
        <f>E1551</f>
        <v xml:space="preserve">  </v>
      </c>
      <c r="M1553" s="72"/>
      <c r="N1553" s="73"/>
      <c r="O1553" s="86"/>
      <c r="P1553" s="92"/>
    </row>
    <row r="1554" spans="2:16" ht="15.75" hidden="1" x14ac:dyDescent="0.25">
      <c r="B1554" s="74"/>
      <c r="C1554" s="73"/>
      <c r="E1554" s="86"/>
      <c r="F1554" s="86"/>
      <c r="H1554" s="73"/>
      <c r="J1554" s="86"/>
      <c r="K1554" s="86"/>
      <c r="M1554" s="72"/>
      <c r="N1554" s="73"/>
      <c r="O1554" s="86"/>
      <c r="P1554" s="92"/>
    </row>
    <row r="1555" spans="2:16" ht="15.75" hidden="1" x14ac:dyDescent="0.25">
      <c r="B1555" s="70" t="str">
        <f>B1550</f>
        <v xml:space="preserve">  </v>
      </c>
      <c r="C1555" s="133" t="s">
        <v>34</v>
      </c>
      <c r="D1555" s="133"/>
      <c r="E1555" s="133"/>
      <c r="F1555" s="133"/>
      <c r="H1555" s="14" t="s">
        <v>103</v>
      </c>
      <c r="J1555" s="86" t="str">
        <f>IFERROR(VLOOKUP(B1555,Calculations!$Z$10:$AB$448,3,FALSE),0)</f>
        <v xml:space="preserve">  </v>
      </c>
      <c r="K1555" s="86"/>
      <c r="M1555" s="14" t="s">
        <v>104</v>
      </c>
      <c r="O1555" s="86" t="str">
        <f>J1555</f>
        <v xml:space="preserve">  </v>
      </c>
      <c r="P1555" s="92"/>
    </row>
    <row r="1556" spans="2:16" ht="15.75" hidden="1" x14ac:dyDescent="0.25">
      <c r="B1556" s="74"/>
      <c r="C1556" s="133"/>
      <c r="D1556" s="133"/>
      <c r="E1556" s="133"/>
      <c r="F1556" s="133"/>
      <c r="H1556" s="77"/>
      <c r="I1556" s="14" t="s">
        <v>91</v>
      </c>
      <c r="J1556" s="86"/>
      <c r="K1556" s="86" t="str">
        <f>J1555</f>
        <v xml:space="preserve">  </v>
      </c>
      <c r="M1556" s="77"/>
      <c r="N1556" s="14" t="s">
        <v>91</v>
      </c>
      <c r="O1556" s="86"/>
      <c r="P1556" s="92" t="str">
        <f>O1555</f>
        <v xml:space="preserve">  </v>
      </c>
    </row>
    <row r="1557" spans="2:16" ht="15.75" hidden="1" x14ac:dyDescent="0.25">
      <c r="B1557" s="74"/>
      <c r="C1557" s="133"/>
      <c r="D1557" s="133"/>
      <c r="E1557" s="133"/>
      <c r="F1557" s="133"/>
      <c r="H1557" s="77"/>
      <c r="J1557" s="86"/>
      <c r="K1557" s="86"/>
      <c r="M1557" s="77"/>
      <c r="O1557" s="86"/>
      <c r="P1557" s="92"/>
    </row>
    <row r="1558" spans="2:16" ht="15.75" hidden="1" x14ac:dyDescent="0.25">
      <c r="B1558" s="74"/>
      <c r="C1558" s="81"/>
      <c r="D1558" s="81"/>
      <c r="E1558" s="81"/>
      <c r="F1558" s="81"/>
      <c r="H1558" s="77"/>
      <c r="J1558" s="86"/>
      <c r="K1558" s="86"/>
      <c r="M1558" s="77"/>
      <c r="O1558" s="86"/>
      <c r="P1558" s="92"/>
    </row>
    <row r="1559" spans="2:16" ht="15.75" hidden="1" x14ac:dyDescent="0.25">
      <c r="B1559" s="70" t="str">
        <f>B1555</f>
        <v xml:space="preserve">  </v>
      </c>
      <c r="C1559" s="14" t="s">
        <v>106</v>
      </c>
      <c r="E1559" s="86" t="str">
        <f>IFERROR(VLOOKUP(B1559,Calculations!$G$10:$W$448,17,FALSE),0)</f>
        <v xml:space="preserve">  </v>
      </c>
      <c r="F1559" s="86"/>
      <c r="H1559" s="133" t="s">
        <v>34</v>
      </c>
      <c r="I1559" s="133"/>
      <c r="J1559" s="133"/>
      <c r="K1559" s="133"/>
      <c r="M1559" s="14" t="s">
        <v>105</v>
      </c>
      <c r="O1559" s="86" t="str">
        <f>E1559</f>
        <v xml:space="preserve">  </v>
      </c>
      <c r="P1559" s="92"/>
    </row>
    <row r="1560" spans="2:16" ht="15.75" hidden="1" x14ac:dyDescent="0.25">
      <c r="B1560" s="75"/>
      <c r="C1560" s="82"/>
      <c r="D1560" s="76" t="s">
        <v>31</v>
      </c>
      <c r="E1560" s="89"/>
      <c r="F1560" s="89" t="str">
        <f>E1559</f>
        <v xml:space="preserve">  </v>
      </c>
      <c r="G1560" s="76"/>
      <c r="H1560" s="134"/>
      <c r="I1560" s="134"/>
      <c r="J1560" s="134"/>
      <c r="K1560" s="134"/>
      <c r="L1560" s="76"/>
      <c r="M1560" s="82"/>
      <c r="N1560" s="76" t="s">
        <v>31</v>
      </c>
      <c r="O1560" s="89"/>
      <c r="P1560" s="90" t="str">
        <f>O1559</f>
        <v xml:space="preserve">  </v>
      </c>
    </row>
    <row r="1561" spans="2:16" ht="15.75" hidden="1" x14ac:dyDescent="0.25">
      <c r="B1561" s="60" t="str">
        <f>IFERROR(IF(EOMONTH(B1559,1)&gt;Questionnaire!$I$9,"  ",EOMONTH(B1559,1)),"  ")</f>
        <v xml:space="preserve">  </v>
      </c>
      <c r="C1561" s="61" t="s">
        <v>32</v>
      </c>
      <c r="D1561" s="61"/>
      <c r="E1561" s="84">
        <f>IFERROR(-VLOOKUP(B1561,Calculations!$G$10:$N$448,8,FALSE),0)</f>
        <v>0</v>
      </c>
      <c r="F1561" s="84"/>
      <c r="G1561" s="61"/>
      <c r="H1561" s="61" t="s">
        <v>102</v>
      </c>
      <c r="I1561" s="61"/>
      <c r="J1561" s="84">
        <f>K1563</f>
        <v>0</v>
      </c>
      <c r="K1561" s="84"/>
      <c r="L1561" s="61"/>
      <c r="M1561" s="61" t="s">
        <v>102</v>
      </c>
      <c r="N1561" s="68"/>
      <c r="O1561" s="84">
        <f>J1561</f>
        <v>0</v>
      </c>
      <c r="P1561" s="91"/>
    </row>
    <row r="1562" spans="2:16" ht="15.75" hidden="1" x14ac:dyDescent="0.25">
      <c r="B1562" s="74"/>
      <c r="C1562" s="14" t="s">
        <v>33</v>
      </c>
      <c r="E1562" s="86" t="str">
        <f>IFERROR(VLOOKUP(B1561,Calculations!$G$10:$M$448,7,FALSE),0)</f>
        <v xml:space="preserve">  </v>
      </c>
      <c r="F1562" s="86"/>
      <c r="H1562" s="14" t="s">
        <v>35</v>
      </c>
      <c r="J1562" s="86" t="str">
        <f>K1564</f>
        <v xml:space="preserve">  </v>
      </c>
      <c r="K1562" s="86"/>
      <c r="M1562" s="14" t="s">
        <v>94</v>
      </c>
      <c r="N1562" s="73"/>
      <c r="O1562" s="86" t="str">
        <f>J1562</f>
        <v xml:space="preserve">  </v>
      </c>
      <c r="P1562" s="92"/>
    </row>
    <row r="1563" spans="2:16" ht="15.75" hidden="1" x14ac:dyDescent="0.25">
      <c r="B1563" s="74"/>
      <c r="C1563" s="73"/>
      <c r="D1563" s="14" t="s">
        <v>31</v>
      </c>
      <c r="E1563" s="86"/>
      <c r="F1563" s="86">
        <f>IFERROR(E1561+E1562,0)</f>
        <v>0</v>
      </c>
      <c r="H1563" s="73"/>
      <c r="I1563" s="14" t="s">
        <v>32</v>
      </c>
      <c r="J1563" s="86"/>
      <c r="K1563" s="86">
        <f>E1561</f>
        <v>0</v>
      </c>
      <c r="M1563" s="72"/>
      <c r="N1563" s="14" t="s">
        <v>31</v>
      </c>
      <c r="O1563" s="86"/>
      <c r="P1563" s="92">
        <f>F1563</f>
        <v>0</v>
      </c>
    </row>
    <row r="1564" spans="2:16" ht="15.75" hidden="1" x14ac:dyDescent="0.25">
      <c r="B1564" s="74"/>
      <c r="C1564" s="73"/>
      <c r="E1564" s="86"/>
      <c r="F1564" s="86"/>
      <c r="H1564" s="73"/>
      <c r="I1564" s="14" t="s">
        <v>33</v>
      </c>
      <c r="J1564" s="86"/>
      <c r="K1564" s="86" t="str">
        <f>E1562</f>
        <v xml:space="preserve">  </v>
      </c>
      <c r="M1564" s="72"/>
      <c r="N1564" s="73"/>
      <c r="O1564" s="86"/>
      <c r="P1564" s="92"/>
    </row>
    <row r="1565" spans="2:16" ht="15.75" hidden="1" x14ac:dyDescent="0.25">
      <c r="B1565" s="74"/>
      <c r="C1565" s="73"/>
      <c r="E1565" s="86"/>
      <c r="F1565" s="86"/>
      <c r="H1565" s="73"/>
      <c r="J1565" s="86"/>
      <c r="K1565" s="86"/>
      <c r="M1565" s="72"/>
      <c r="N1565" s="73"/>
      <c r="O1565" s="86"/>
      <c r="P1565" s="92"/>
    </row>
    <row r="1566" spans="2:16" ht="15.75" hidden="1" x14ac:dyDescent="0.25">
      <c r="B1566" s="70" t="str">
        <f>B1561</f>
        <v xml:space="preserve">  </v>
      </c>
      <c r="C1566" s="133" t="s">
        <v>34</v>
      </c>
      <c r="D1566" s="133"/>
      <c r="E1566" s="133"/>
      <c r="F1566" s="133"/>
      <c r="H1566" s="14" t="s">
        <v>103</v>
      </c>
      <c r="J1566" s="86" t="str">
        <f>IFERROR(VLOOKUP(B1566,Calculations!$Z$10:$AB$448,3,FALSE),0)</f>
        <v xml:space="preserve">  </v>
      </c>
      <c r="K1566" s="86"/>
      <c r="M1566" s="14" t="s">
        <v>104</v>
      </c>
      <c r="O1566" s="86" t="str">
        <f>J1566</f>
        <v xml:space="preserve">  </v>
      </c>
      <c r="P1566" s="92"/>
    </row>
    <row r="1567" spans="2:16" ht="15.75" hidden="1" x14ac:dyDescent="0.25">
      <c r="B1567" s="74"/>
      <c r="C1567" s="133"/>
      <c r="D1567" s="133"/>
      <c r="E1567" s="133"/>
      <c r="F1567" s="133"/>
      <c r="H1567" s="77"/>
      <c r="I1567" s="14" t="s">
        <v>91</v>
      </c>
      <c r="J1567" s="86"/>
      <c r="K1567" s="86" t="str">
        <f>J1566</f>
        <v xml:space="preserve">  </v>
      </c>
      <c r="M1567" s="77"/>
      <c r="N1567" s="14" t="s">
        <v>91</v>
      </c>
      <c r="O1567" s="86"/>
      <c r="P1567" s="92" t="str">
        <f>O1566</f>
        <v xml:space="preserve">  </v>
      </c>
    </row>
    <row r="1568" spans="2:16" ht="15.75" hidden="1" x14ac:dyDescent="0.25">
      <c r="B1568" s="74"/>
      <c r="C1568" s="133"/>
      <c r="D1568" s="133"/>
      <c r="E1568" s="133"/>
      <c r="F1568" s="133"/>
      <c r="H1568" s="77"/>
      <c r="J1568" s="86"/>
      <c r="K1568" s="86"/>
      <c r="M1568" s="77"/>
      <c r="O1568" s="86"/>
      <c r="P1568" s="92"/>
    </row>
    <row r="1569" spans="2:16" ht="15.75" hidden="1" x14ac:dyDescent="0.25">
      <c r="B1569" s="74"/>
      <c r="C1569" s="81"/>
      <c r="D1569" s="81"/>
      <c r="E1569" s="81"/>
      <c r="F1569" s="81"/>
      <c r="H1569" s="77"/>
      <c r="J1569" s="86"/>
      <c r="K1569" s="86"/>
      <c r="M1569" s="77"/>
      <c r="O1569" s="86"/>
      <c r="P1569" s="92"/>
    </row>
    <row r="1570" spans="2:16" ht="15.75" hidden="1" x14ac:dyDescent="0.25">
      <c r="B1570" s="70" t="str">
        <f>B1566</f>
        <v xml:space="preserve">  </v>
      </c>
      <c r="C1570" s="14" t="s">
        <v>106</v>
      </c>
      <c r="E1570" s="86" t="str">
        <f>IFERROR(VLOOKUP(B1570,Calculations!$G$10:$W$448,17,FALSE),0)</f>
        <v xml:space="preserve">  </v>
      </c>
      <c r="F1570" s="86"/>
      <c r="H1570" s="133" t="s">
        <v>34</v>
      </c>
      <c r="I1570" s="133"/>
      <c r="J1570" s="133"/>
      <c r="K1570" s="133"/>
      <c r="M1570" s="14" t="s">
        <v>105</v>
      </c>
      <c r="O1570" s="86" t="str">
        <f>E1570</f>
        <v xml:space="preserve">  </v>
      </c>
      <c r="P1570" s="92"/>
    </row>
    <row r="1571" spans="2:16" ht="15.75" hidden="1" x14ac:dyDescent="0.25">
      <c r="B1571" s="75"/>
      <c r="C1571" s="82"/>
      <c r="D1571" s="76" t="s">
        <v>31</v>
      </c>
      <c r="E1571" s="89"/>
      <c r="F1571" s="89" t="str">
        <f>E1570</f>
        <v xml:space="preserve">  </v>
      </c>
      <c r="G1571" s="76"/>
      <c r="H1571" s="134"/>
      <c r="I1571" s="134"/>
      <c r="J1571" s="134"/>
      <c r="K1571" s="134"/>
      <c r="L1571" s="76"/>
      <c r="M1571" s="82"/>
      <c r="N1571" s="76" t="s">
        <v>31</v>
      </c>
      <c r="O1571" s="89"/>
      <c r="P1571" s="90" t="str">
        <f>O1570</f>
        <v xml:space="preserve">  </v>
      </c>
    </row>
    <row r="1572" spans="2:16" ht="15.75" hidden="1" x14ac:dyDescent="0.25">
      <c r="B1572" s="60" t="str">
        <f>IFERROR(IF(EOMONTH(B1570,1)&gt;Questionnaire!$I$9,"  ",EOMONTH(B1570,1)),"  ")</f>
        <v xml:space="preserve">  </v>
      </c>
      <c r="C1572" s="61" t="s">
        <v>32</v>
      </c>
      <c r="D1572" s="61"/>
      <c r="E1572" s="84">
        <f>IFERROR(-VLOOKUP(B1572,Calculations!$G$10:$N$448,8,FALSE),0)</f>
        <v>0</v>
      </c>
      <c r="F1572" s="84"/>
      <c r="G1572" s="61"/>
      <c r="H1572" s="61" t="s">
        <v>102</v>
      </c>
      <c r="I1572" s="61"/>
      <c r="J1572" s="84">
        <f>K1574</f>
        <v>0</v>
      </c>
      <c r="K1572" s="84"/>
      <c r="L1572" s="61"/>
      <c r="M1572" s="61" t="s">
        <v>102</v>
      </c>
      <c r="N1572" s="68"/>
      <c r="O1572" s="84">
        <f>J1572</f>
        <v>0</v>
      </c>
      <c r="P1572" s="91"/>
    </row>
    <row r="1573" spans="2:16" ht="15.75" hidden="1" x14ac:dyDescent="0.25">
      <c r="B1573" s="74"/>
      <c r="C1573" s="14" t="s">
        <v>33</v>
      </c>
      <c r="E1573" s="86" t="str">
        <f>IFERROR(VLOOKUP(B1572,Calculations!$G$10:$M$448,7,FALSE),0)</f>
        <v xml:space="preserve">  </v>
      </c>
      <c r="F1573" s="86"/>
      <c r="H1573" s="14" t="s">
        <v>35</v>
      </c>
      <c r="J1573" s="86" t="str">
        <f>K1575</f>
        <v xml:space="preserve">  </v>
      </c>
      <c r="K1573" s="86"/>
      <c r="M1573" s="14" t="s">
        <v>94</v>
      </c>
      <c r="N1573" s="73"/>
      <c r="O1573" s="86" t="str">
        <f>J1573</f>
        <v xml:space="preserve">  </v>
      </c>
      <c r="P1573" s="92"/>
    </row>
    <row r="1574" spans="2:16" ht="15.75" hidden="1" x14ac:dyDescent="0.25">
      <c r="B1574" s="74"/>
      <c r="C1574" s="73"/>
      <c r="D1574" s="14" t="s">
        <v>31</v>
      </c>
      <c r="E1574" s="86"/>
      <c r="F1574" s="86">
        <f>IFERROR(E1572+E1573,0)</f>
        <v>0</v>
      </c>
      <c r="H1574" s="73"/>
      <c r="I1574" s="14" t="s">
        <v>32</v>
      </c>
      <c r="J1574" s="86"/>
      <c r="K1574" s="86">
        <f>E1572</f>
        <v>0</v>
      </c>
      <c r="M1574" s="72"/>
      <c r="N1574" s="14" t="s">
        <v>31</v>
      </c>
      <c r="O1574" s="86"/>
      <c r="P1574" s="92">
        <f>F1574</f>
        <v>0</v>
      </c>
    </row>
    <row r="1575" spans="2:16" ht="15.75" hidden="1" x14ac:dyDescent="0.25">
      <c r="B1575" s="74"/>
      <c r="C1575" s="73"/>
      <c r="E1575" s="86"/>
      <c r="F1575" s="86"/>
      <c r="H1575" s="73"/>
      <c r="I1575" s="14" t="s">
        <v>33</v>
      </c>
      <c r="J1575" s="86"/>
      <c r="K1575" s="86" t="str">
        <f>E1573</f>
        <v xml:space="preserve">  </v>
      </c>
      <c r="M1575" s="72"/>
      <c r="N1575" s="73"/>
      <c r="O1575" s="86"/>
      <c r="P1575" s="92"/>
    </row>
    <row r="1576" spans="2:16" ht="15.75" hidden="1" x14ac:dyDescent="0.25">
      <c r="B1576" s="74"/>
      <c r="C1576" s="73"/>
      <c r="E1576" s="86"/>
      <c r="F1576" s="86"/>
      <c r="H1576" s="73"/>
      <c r="J1576" s="86"/>
      <c r="K1576" s="86"/>
      <c r="M1576" s="72"/>
      <c r="N1576" s="73"/>
      <c r="O1576" s="86"/>
      <c r="P1576" s="92"/>
    </row>
    <row r="1577" spans="2:16" ht="15.75" hidden="1" x14ac:dyDescent="0.25">
      <c r="B1577" s="70" t="str">
        <f>B1572</f>
        <v xml:space="preserve">  </v>
      </c>
      <c r="C1577" s="133" t="s">
        <v>34</v>
      </c>
      <c r="D1577" s="133"/>
      <c r="E1577" s="133"/>
      <c r="F1577" s="133"/>
      <c r="H1577" s="14" t="s">
        <v>103</v>
      </c>
      <c r="J1577" s="86" t="str">
        <f>IFERROR(VLOOKUP(B1577,Calculations!$Z$10:$AB$448,3,FALSE),0)</f>
        <v xml:space="preserve">  </v>
      </c>
      <c r="K1577" s="86"/>
      <c r="M1577" s="14" t="s">
        <v>104</v>
      </c>
      <c r="O1577" s="86" t="str">
        <f>J1577</f>
        <v xml:space="preserve">  </v>
      </c>
      <c r="P1577" s="92"/>
    </row>
    <row r="1578" spans="2:16" ht="15.75" hidden="1" x14ac:dyDescent="0.25">
      <c r="B1578" s="74"/>
      <c r="C1578" s="133"/>
      <c r="D1578" s="133"/>
      <c r="E1578" s="133"/>
      <c r="F1578" s="133"/>
      <c r="H1578" s="77"/>
      <c r="I1578" s="14" t="s">
        <v>91</v>
      </c>
      <c r="J1578" s="86"/>
      <c r="K1578" s="86" t="str">
        <f>J1577</f>
        <v xml:space="preserve">  </v>
      </c>
      <c r="M1578" s="77"/>
      <c r="N1578" s="14" t="s">
        <v>91</v>
      </c>
      <c r="O1578" s="86"/>
      <c r="P1578" s="92" t="str">
        <f>O1577</f>
        <v xml:space="preserve">  </v>
      </c>
    </row>
    <row r="1579" spans="2:16" ht="15.75" hidden="1" x14ac:dyDescent="0.25">
      <c r="B1579" s="74"/>
      <c r="C1579" s="133"/>
      <c r="D1579" s="133"/>
      <c r="E1579" s="133"/>
      <c r="F1579" s="133"/>
      <c r="H1579" s="77"/>
      <c r="J1579" s="86"/>
      <c r="K1579" s="86"/>
      <c r="M1579" s="77"/>
      <c r="O1579" s="86"/>
      <c r="P1579" s="92"/>
    </row>
    <row r="1580" spans="2:16" ht="15.75" hidden="1" x14ac:dyDescent="0.25">
      <c r="B1580" s="74"/>
      <c r="C1580" s="81"/>
      <c r="D1580" s="81"/>
      <c r="E1580" s="81"/>
      <c r="F1580" s="81"/>
      <c r="H1580" s="77"/>
      <c r="J1580" s="86"/>
      <c r="K1580" s="86"/>
      <c r="M1580" s="77"/>
      <c r="O1580" s="86"/>
      <c r="P1580" s="92"/>
    </row>
    <row r="1581" spans="2:16" ht="15.75" hidden="1" x14ac:dyDescent="0.25">
      <c r="B1581" s="70" t="str">
        <f>B1577</f>
        <v xml:space="preserve">  </v>
      </c>
      <c r="C1581" s="14" t="s">
        <v>106</v>
      </c>
      <c r="E1581" s="86" t="str">
        <f>IFERROR(VLOOKUP(B1581,Calculations!$G$10:$W$448,17,FALSE),0)</f>
        <v xml:space="preserve">  </v>
      </c>
      <c r="F1581" s="86"/>
      <c r="H1581" s="133" t="s">
        <v>34</v>
      </c>
      <c r="I1581" s="133"/>
      <c r="J1581" s="133"/>
      <c r="K1581" s="133"/>
      <c r="M1581" s="14" t="s">
        <v>105</v>
      </c>
      <c r="O1581" s="86" t="str">
        <f>E1581</f>
        <v xml:space="preserve">  </v>
      </c>
      <c r="P1581" s="92"/>
    </row>
    <row r="1582" spans="2:16" ht="15.75" hidden="1" x14ac:dyDescent="0.25">
      <c r="B1582" s="75"/>
      <c r="C1582" s="82"/>
      <c r="D1582" s="76" t="s">
        <v>31</v>
      </c>
      <c r="E1582" s="89"/>
      <c r="F1582" s="89" t="str">
        <f>E1581</f>
        <v xml:space="preserve">  </v>
      </c>
      <c r="G1582" s="76"/>
      <c r="H1582" s="134"/>
      <c r="I1582" s="134"/>
      <c r="J1582" s="134"/>
      <c r="K1582" s="134"/>
      <c r="L1582" s="76"/>
      <c r="M1582" s="82"/>
      <c r="N1582" s="76" t="s">
        <v>31</v>
      </c>
      <c r="O1582" s="89"/>
      <c r="P1582" s="90" t="str">
        <f>O1581</f>
        <v xml:space="preserve">  </v>
      </c>
    </row>
    <row r="1583" spans="2:16" ht="15.75" hidden="1" x14ac:dyDescent="0.25">
      <c r="B1583" s="60" t="str">
        <f>IFERROR(IF(EOMONTH(B1581,1)&gt;Questionnaire!$I$9,"  ",EOMONTH(B1581,1)),"  ")</f>
        <v xml:space="preserve">  </v>
      </c>
      <c r="C1583" s="61" t="s">
        <v>32</v>
      </c>
      <c r="D1583" s="61"/>
      <c r="E1583" s="84">
        <f>IFERROR(-VLOOKUP(B1583,Calculations!$G$10:$N$448,8,FALSE),0)</f>
        <v>0</v>
      </c>
      <c r="F1583" s="84"/>
      <c r="G1583" s="61"/>
      <c r="H1583" s="61" t="s">
        <v>102</v>
      </c>
      <c r="I1583" s="61"/>
      <c r="J1583" s="84">
        <f>K1585</f>
        <v>0</v>
      </c>
      <c r="K1583" s="84"/>
      <c r="L1583" s="61"/>
      <c r="M1583" s="61" t="s">
        <v>102</v>
      </c>
      <c r="N1583" s="68"/>
      <c r="O1583" s="84">
        <f>J1583</f>
        <v>0</v>
      </c>
      <c r="P1583" s="91"/>
    </row>
    <row r="1584" spans="2:16" ht="15.75" hidden="1" x14ac:dyDescent="0.25">
      <c r="B1584" s="74"/>
      <c r="C1584" s="14" t="s">
        <v>33</v>
      </c>
      <c r="E1584" s="86" t="str">
        <f>IFERROR(VLOOKUP(B1583,Calculations!$G$10:$M$448,7,FALSE),0)</f>
        <v xml:space="preserve">  </v>
      </c>
      <c r="F1584" s="86"/>
      <c r="H1584" s="14" t="s">
        <v>35</v>
      </c>
      <c r="J1584" s="86" t="str">
        <f>K1586</f>
        <v xml:space="preserve">  </v>
      </c>
      <c r="K1584" s="86"/>
      <c r="M1584" s="14" t="s">
        <v>94</v>
      </c>
      <c r="N1584" s="73"/>
      <c r="O1584" s="86" t="str">
        <f>J1584</f>
        <v xml:space="preserve">  </v>
      </c>
      <c r="P1584" s="92"/>
    </row>
    <row r="1585" spans="2:16" ht="15.75" hidden="1" x14ac:dyDescent="0.25">
      <c r="B1585" s="74"/>
      <c r="C1585" s="73"/>
      <c r="D1585" s="14" t="s">
        <v>31</v>
      </c>
      <c r="E1585" s="86"/>
      <c r="F1585" s="86">
        <f>IFERROR(E1583+E1584,0)</f>
        <v>0</v>
      </c>
      <c r="H1585" s="73"/>
      <c r="I1585" s="14" t="s">
        <v>32</v>
      </c>
      <c r="J1585" s="86"/>
      <c r="K1585" s="86">
        <f>E1583</f>
        <v>0</v>
      </c>
      <c r="M1585" s="72"/>
      <c r="N1585" s="14" t="s">
        <v>31</v>
      </c>
      <c r="O1585" s="86"/>
      <c r="P1585" s="92">
        <f>F1585</f>
        <v>0</v>
      </c>
    </row>
    <row r="1586" spans="2:16" ht="15.75" hidden="1" x14ac:dyDescent="0.25">
      <c r="B1586" s="74"/>
      <c r="C1586" s="73"/>
      <c r="E1586" s="86"/>
      <c r="F1586" s="86"/>
      <c r="H1586" s="73"/>
      <c r="I1586" s="14" t="s">
        <v>33</v>
      </c>
      <c r="J1586" s="86"/>
      <c r="K1586" s="86" t="str">
        <f>E1584</f>
        <v xml:space="preserve">  </v>
      </c>
      <c r="M1586" s="72"/>
      <c r="N1586" s="73"/>
      <c r="O1586" s="86"/>
      <c r="P1586" s="92"/>
    </row>
    <row r="1587" spans="2:16" ht="15.75" hidden="1" x14ac:dyDescent="0.25">
      <c r="B1587" s="74"/>
      <c r="C1587" s="73"/>
      <c r="E1587" s="86"/>
      <c r="F1587" s="86"/>
      <c r="H1587" s="73"/>
      <c r="J1587" s="86"/>
      <c r="K1587" s="86"/>
      <c r="M1587" s="72"/>
      <c r="N1587" s="73"/>
      <c r="O1587" s="86"/>
      <c r="P1587" s="92"/>
    </row>
    <row r="1588" spans="2:16" ht="15.75" hidden="1" x14ac:dyDescent="0.25">
      <c r="B1588" s="70" t="str">
        <f>B1583</f>
        <v xml:space="preserve">  </v>
      </c>
      <c r="C1588" s="133" t="s">
        <v>34</v>
      </c>
      <c r="D1588" s="133"/>
      <c r="E1588" s="133"/>
      <c r="F1588" s="133"/>
      <c r="H1588" s="14" t="s">
        <v>103</v>
      </c>
      <c r="J1588" s="86" t="str">
        <f>IFERROR(VLOOKUP(B1588,Calculations!$Z$10:$AB$448,3,FALSE),0)</f>
        <v xml:space="preserve">  </v>
      </c>
      <c r="K1588" s="86"/>
      <c r="M1588" s="14" t="s">
        <v>104</v>
      </c>
      <c r="O1588" s="86" t="str">
        <f>J1588</f>
        <v xml:space="preserve">  </v>
      </c>
      <c r="P1588" s="92"/>
    </row>
    <row r="1589" spans="2:16" ht="15.75" hidden="1" x14ac:dyDescent="0.25">
      <c r="B1589" s="74"/>
      <c r="C1589" s="133"/>
      <c r="D1589" s="133"/>
      <c r="E1589" s="133"/>
      <c r="F1589" s="133"/>
      <c r="H1589" s="77"/>
      <c r="I1589" s="14" t="s">
        <v>91</v>
      </c>
      <c r="J1589" s="86"/>
      <c r="K1589" s="86" t="str">
        <f>J1588</f>
        <v xml:space="preserve">  </v>
      </c>
      <c r="M1589" s="77"/>
      <c r="N1589" s="14" t="s">
        <v>91</v>
      </c>
      <c r="O1589" s="86"/>
      <c r="P1589" s="92" t="str">
        <f>O1588</f>
        <v xml:space="preserve">  </v>
      </c>
    </row>
    <row r="1590" spans="2:16" ht="15.75" hidden="1" x14ac:dyDescent="0.25">
      <c r="B1590" s="74"/>
      <c r="C1590" s="133"/>
      <c r="D1590" s="133"/>
      <c r="E1590" s="133"/>
      <c r="F1590" s="133"/>
      <c r="H1590" s="77"/>
      <c r="J1590" s="86"/>
      <c r="K1590" s="86"/>
      <c r="M1590" s="77"/>
      <c r="O1590" s="86"/>
      <c r="P1590" s="92"/>
    </row>
    <row r="1591" spans="2:16" ht="15.75" hidden="1" x14ac:dyDescent="0.25">
      <c r="B1591" s="74"/>
      <c r="C1591" s="81"/>
      <c r="D1591" s="81"/>
      <c r="E1591" s="81"/>
      <c r="F1591" s="81"/>
      <c r="H1591" s="77"/>
      <c r="J1591" s="86"/>
      <c r="K1591" s="86"/>
      <c r="M1591" s="77"/>
      <c r="O1591" s="86"/>
      <c r="P1591" s="92"/>
    </row>
    <row r="1592" spans="2:16" ht="15.75" hidden="1" x14ac:dyDescent="0.25">
      <c r="B1592" s="70" t="str">
        <f>B1588</f>
        <v xml:space="preserve">  </v>
      </c>
      <c r="C1592" s="14" t="s">
        <v>106</v>
      </c>
      <c r="E1592" s="86" t="str">
        <f>IFERROR(VLOOKUP(B1592,Calculations!$G$10:$W$448,17,FALSE),0)</f>
        <v xml:space="preserve">  </v>
      </c>
      <c r="F1592" s="86"/>
      <c r="H1592" s="133" t="s">
        <v>34</v>
      </c>
      <c r="I1592" s="133"/>
      <c r="J1592" s="133"/>
      <c r="K1592" s="133"/>
      <c r="M1592" s="14" t="s">
        <v>105</v>
      </c>
      <c r="O1592" s="86" t="str">
        <f>E1592</f>
        <v xml:space="preserve">  </v>
      </c>
      <c r="P1592" s="92"/>
    </row>
    <row r="1593" spans="2:16" ht="15.75" hidden="1" x14ac:dyDescent="0.25">
      <c r="B1593" s="75"/>
      <c r="C1593" s="82"/>
      <c r="D1593" s="76" t="s">
        <v>31</v>
      </c>
      <c r="E1593" s="89"/>
      <c r="F1593" s="89" t="str">
        <f>E1592</f>
        <v xml:space="preserve">  </v>
      </c>
      <c r="G1593" s="76"/>
      <c r="H1593" s="134"/>
      <c r="I1593" s="134"/>
      <c r="J1593" s="134"/>
      <c r="K1593" s="134"/>
      <c r="L1593" s="76"/>
      <c r="M1593" s="82"/>
      <c r="N1593" s="76" t="s">
        <v>31</v>
      </c>
      <c r="O1593" s="89"/>
      <c r="P1593" s="90" t="str">
        <f>O1592</f>
        <v xml:space="preserve">  </v>
      </c>
    </row>
    <row r="1594" spans="2:16" ht="15.75" hidden="1" x14ac:dyDescent="0.25">
      <c r="B1594" s="60" t="str">
        <f>IFERROR(IF(EOMONTH(B1592,1)&gt;Questionnaire!$I$9,"  ",EOMONTH(B1592,1)),"  ")</f>
        <v xml:space="preserve">  </v>
      </c>
      <c r="C1594" s="61" t="s">
        <v>32</v>
      </c>
      <c r="D1594" s="61"/>
      <c r="E1594" s="84">
        <f>IFERROR(-VLOOKUP(B1594,Calculations!$G$10:$N$448,8,FALSE),0)</f>
        <v>0</v>
      </c>
      <c r="F1594" s="84"/>
      <c r="G1594" s="61"/>
      <c r="H1594" s="61" t="s">
        <v>102</v>
      </c>
      <c r="I1594" s="61"/>
      <c r="J1594" s="84">
        <f>K1596</f>
        <v>0</v>
      </c>
      <c r="K1594" s="84"/>
      <c r="L1594" s="61"/>
      <c r="M1594" s="61" t="s">
        <v>102</v>
      </c>
      <c r="N1594" s="68"/>
      <c r="O1594" s="84">
        <f>J1594</f>
        <v>0</v>
      </c>
      <c r="P1594" s="91"/>
    </row>
    <row r="1595" spans="2:16" ht="15.75" hidden="1" x14ac:dyDescent="0.25">
      <c r="B1595" s="74"/>
      <c r="C1595" s="14" t="s">
        <v>33</v>
      </c>
      <c r="E1595" s="86" t="str">
        <f>IFERROR(VLOOKUP(B1594,Calculations!$G$10:$M$448,7,FALSE),0)</f>
        <v xml:space="preserve">  </v>
      </c>
      <c r="F1595" s="86"/>
      <c r="H1595" s="14" t="s">
        <v>35</v>
      </c>
      <c r="J1595" s="86" t="str">
        <f>K1597</f>
        <v xml:space="preserve">  </v>
      </c>
      <c r="K1595" s="86"/>
      <c r="M1595" s="14" t="s">
        <v>94</v>
      </c>
      <c r="N1595" s="73"/>
      <c r="O1595" s="86" t="str">
        <f>J1595</f>
        <v xml:space="preserve">  </v>
      </c>
      <c r="P1595" s="92"/>
    </row>
    <row r="1596" spans="2:16" ht="15.75" hidden="1" x14ac:dyDescent="0.25">
      <c r="B1596" s="74"/>
      <c r="C1596" s="73"/>
      <c r="D1596" s="14" t="s">
        <v>31</v>
      </c>
      <c r="E1596" s="86"/>
      <c r="F1596" s="86">
        <f>IFERROR(E1594+E1595,0)</f>
        <v>0</v>
      </c>
      <c r="H1596" s="73"/>
      <c r="I1596" s="14" t="s">
        <v>32</v>
      </c>
      <c r="J1596" s="86"/>
      <c r="K1596" s="86">
        <f>E1594</f>
        <v>0</v>
      </c>
      <c r="M1596" s="72"/>
      <c r="N1596" s="14" t="s">
        <v>31</v>
      </c>
      <c r="O1596" s="86"/>
      <c r="P1596" s="92">
        <f>F1596</f>
        <v>0</v>
      </c>
    </row>
    <row r="1597" spans="2:16" ht="15.75" hidden="1" x14ac:dyDescent="0.25">
      <c r="B1597" s="74"/>
      <c r="C1597" s="73"/>
      <c r="E1597" s="86"/>
      <c r="F1597" s="86"/>
      <c r="H1597" s="73"/>
      <c r="I1597" s="14" t="s">
        <v>33</v>
      </c>
      <c r="J1597" s="86"/>
      <c r="K1597" s="86" t="str">
        <f>E1595</f>
        <v xml:space="preserve">  </v>
      </c>
      <c r="M1597" s="72"/>
      <c r="N1597" s="73"/>
      <c r="O1597" s="86"/>
      <c r="P1597" s="92"/>
    </row>
    <row r="1598" spans="2:16" ht="15.75" hidden="1" x14ac:dyDescent="0.25">
      <c r="B1598" s="74"/>
      <c r="C1598" s="73"/>
      <c r="E1598" s="86"/>
      <c r="F1598" s="86"/>
      <c r="H1598" s="73"/>
      <c r="J1598" s="86"/>
      <c r="K1598" s="86"/>
      <c r="M1598" s="72"/>
      <c r="N1598" s="73"/>
      <c r="O1598" s="86"/>
      <c r="P1598" s="92"/>
    </row>
    <row r="1599" spans="2:16" ht="15.75" hidden="1" x14ac:dyDescent="0.25">
      <c r="B1599" s="70" t="str">
        <f>B1594</f>
        <v xml:space="preserve">  </v>
      </c>
      <c r="C1599" s="133" t="s">
        <v>34</v>
      </c>
      <c r="D1599" s="133"/>
      <c r="E1599" s="133"/>
      <c r="F1599" s="133"/>
      <c r="H1599" s="14" t="s">
        <v>103</v>
      </c>
      <c r="J1599" s="86" t="str">
        <f>IFERROR(VLOOKUP(B1599,Calculations!$Z$10:$AB$448,3,FALSE),0)</f>
        <v xml:space="preserve">  </v>
      </c>
      <c r="K1599" s="86"/>
      <c r="M1599" s="14" t="s">
        <v>104</v>
      </c>
      <c r="O1599" s="86" t="str">
        <f>J1599</f>
        <v xml:space="preserve">  </v>
      </c>
      <c r="P1599" s="92"/>
    </row>
    <row r="1600" spans="2:16" ht="15.75" hidden="1" x14ac:dyDescent="0.25">
      <c r="B1600" s="74"/>
      <c r="C1600" s="133"/>
      <c r="D1600" s="133"/>
      <c r="E1600" s="133"/>
      <c r="F1600" s="133"/>
      <c r="H1600" s="77"/>
      <c r="I1600" s="14" t="s">
        <v>91</v>
      </c>
      <c r="J1600" s="86"/>
      <c r="K1600" s="86" t="str">
        <f>J1599</f>
        <v xml:space="preserve">  </v>
      </c>
      <c r="M1600" s="77"/>
      <c r="N1600" s="14" t="s">
        <v>91</v>
      </c>
      <c r="O1600" s="86"/>
      <c r="P1600" s="92" t="str">
        <f>O1599</f>
        <v xml:space="preserve">  </v>
      </c>
    </row>
    <row r="1601" spans="2:16" ht="15.75" hidden="1" x14ac:dyDescent="0.25">
      <c r="B1601" s="74"/>
      <c r="C1601" s="133"/>
      <c r="D1601" s="133"/>
      <c r="E1601" s="133"/>
      <c r="F1601" s="133"/>
      <c r="H1601" s="77"/>
      <c r="J1601" s="86"/>
      <c r="K1601" s="86"/>
      <c r="M1601" s="77"/>
      <c r="O1601" s="86"/>
      <c r="P1601" s="92"/>
    </row>
    <row r="1602" spans="2:16" ht="15.75" hidden="1" x14ac:dyDescent="0.25">
      <c r="B1602" s="74"/>
      <c r="C1602" s="81"/>
      <c r="D1602" s="81"/>
      <c r="E1602" s="81"/>
      <c r="F1602" s="81"/>
      <c r="H1602" s="77"/>
      <c r="J1602" s="86"/>
      <c r="K1602" s="86"/>
      <c r="M1602" s="77"/>
      <c r="O1602" s="86"/>
      <c r="P1602" s="92"/>
    </row>
    <row r="1603" spans="2:16" ht="15.75" hidden="1" x14ac:dyDescent="0.25">
      <c r="B1603" s="70" t="str">
        <f>B1599</f>
        <v xml:space="preserve">  </v>
      </c>
      <c r="C1603" s="14" t="s">
        <v>106</v>
      </c>
      <c r="E1603" s="86" t="str">
        <f>IFERROR(VLOOKUP(B1603,Calculations!$G$10:$W$448,17,FALSE),0)</f>
        <v xml:space="preserve">  </v>
      </c>
      <c r="F1603" s="86"/>
      <c r="H1603" s="133" t="s">
        <v>34</v>
      </c>
      <c r="I1603" s="133"/>
      <c r="J1603" s="133"/>
      <c r="K1603" s="133"/>
      <c r="M1603" s="14" t="s">
        <v>105</v>
      </c>
      <c r="O1603" s="86" t="str">
        <f>E1603</f>
        <v xml:space="preserve">  </v>
      </c>
      <c r="P1603" s="92"/>
    </row>
    <row r="1604" spans="2:16" ht="15.75" hidden="1" x14ac:dyDescent="0.25">
      <c r="B1604" s="75"/>
      <c r="C1604" s="82"/>
      <c r="D1604" s="76" t="s">
        <v>31</v>
      </c>
      <c r="E1604" s="89"/>
      <c r="F1604" s="89" t="str">
        <f>E1603</f>
        <v xml:space="preserve">  </v>
      </c>
      <c r="G1604" s="76"/>
      <c r="H1604" s="134"/>
      <c r="I1604" s="134"/>
      <c r="J1604" s="134"/>
      <c r="K1604" s="134"/>
      <c r="L1604" s="76"/>
      <c r="M1604" s="82"/>
      <c r="N1604" s="76" t="s">
        <v>31</v>
      </c>
      <c r="O1604" s="89"/>
      <c r="P1604" s="90" t="str">
        <f>O1603</f>
        <v xml:space="preserve">  </v>
      </c>
    </row>
    <row r="1605" spans="2:16" ht="15.75" hidden="1" x14ac:dyDescent="0.25">
      <c r="B1605" s="60" t="str">
        <f>IFERROR(IF(EOMONTH(B1603,1)&gt;Questionnaire!$I$9,"  ",EOMONTH(B1603,1)),"  ")</f>
        <v xml:space="preserve">  </v>
      </c>
      <c r="C1605" s="61" t="s">
        <v>32</v>
      </c>
      <c r="D1605" s="61"/>
      <c r="E1605" s="84">
        <f>IFERROR(-VLOOKUP(B1605,Calculations!$G$10:$N$448,8,FALSE),0)</f>
        <v>0</v>
      </c>
      <c r="F1605" s="84"/>
      <c r="G1605" s="61"/>
      <c r="H1605" s="61" t="s">
        <v>102</v>
      </c>
      <c r="I1605" s="61"/>
      <c r="J1605" s="84">
        <f>K1607</f>
        <v>0</v>
      </c>
      <c r="K1605" s="84"/>
      <c r="L1605" s="61"/>
      <c r="M1605" s="61" t="s">
        <v>102</v>
      </c>
      <c r="N1605" s="68"/>
      <c r="O1605" s="84">
        <f>J1605</f>
        <v>0</v>
      </c>
      <c r="P1605" s="91"/>
    </row>
    <row r="1606" spans="2:16" ht="15.75" hidden="1" x14ac:dyDescent="0.25">
      <c r="B1606" s="74"/>
      <c r="C1606" s="14" t="s">
        <v>33</v>
      </c>
      <c r="E1606" s="86" t="str">
        <f>IFERROR(VLOOKUP(B1605,Calculations!$G$10:$M$448,7,FALSE),0)</f>
        <v xml:space="preserve">  </v>
      </c>
      <c r="F1606" s="86"/>
      <c r="H1606" s="14" t="s">
        <v>35</v>
      </c>
      <c r="J1606" s="86" t="str">
        <f>K1608</f>
        <v xml:space="preserve">  </v>
      </c>
      <c r="K1606" s="86"/>
      <c r="M1606" s="14" t="s">
        <v>94</v>
      </c>
      <c r="N1606" s="73"/>
      <c r="O1606" s="86" t="str">
        <f>J1606</f>
        <v xml:space="preserve">  </v>
      </c>
      <c r="P1606" s="92"/>
    </row>
    <row r="1607" spans="2:16" ht="15.75" hidden="1" x14ac:dyDescent="0.25">
      <c r="B1607" s="74"/>
      <c r="C1607" s="73"/>
      <c r="D1607" s="14" t="s">
        <v>31</v>
      </c>
      <c r="E1607" s="86"/>
      <c r="F1607" s="86">
        <f>IFERROR(E1605+E1606,0)</f>
        <v>0</v>
      </c>
      <c r="H1607" s="73"/>
      <c r="I1607" s="14" t="s">
        <v>32</v>
      </c>
      <c r="J1607" s="86"/>
      <c r="K1607" s="86">
        <f>E1605</f>
        <v>0</v>
      </c>
      <c r="M1607" s="72"/>
      <c r="N1607" s="14" t="s">
        <v>31</v>
      </c>
      <c r="O1607" s="86"/>
      <c r="P1607" s="92">
        <f>F1607</f>
        <v>0</v>
      </c>
    </row>
    <row r="1608" spans="2:16" ht="15.75" hidden="1" x14ac:dyDescent="0.25">
      <c r="B1608" s="74"/>
      <c r="C1608" s="73"/>
      <c r="E1608" s="86"/>
      <c r="F1608" s="86"/>
      <c r="H1608" s="73"/>
      <c r="I1608" s="14" t="s">
        <v>33</v>
      </c>
      <c r="J1608" s="86"/>
      <c r="K1608" s="86" t="str">
        <f>E1606</f>
        <v xml:space="preserve">  </v>
      </c>
      <c r="M1608" s="72"/>
      <c r="N1608" s="73"/>
      <c r="O1608" s="86"/>
      <c r="P1608" s="92"/>
    </row>
    <row r="1609" spans="2:16" ht="15.75" hidden="1" x14ac:dyDescent="0.25">
      <c r="B1609" s="74"/>
      <c r="C1609" s="73"/>
      <c r="E1609" s="86"/>
      <c r="F1609" s="86"/>
      <c r="H1609" s="73"/>
      <c r="J1609" s="86"/>
      <c r="K1609" s="86"/>
      <c r="M1609" s="72"/>
      <c r="N1609" s="73"/>
      <c r="O1609" s="86"/>
      <c r="P1609" s="92"/>
    </row>
    <row r="1610" spans="2:16" ht="15.75" hidden="1" x14ac:dyDescent="0.25">
      <c r="B1610" s="70" t="str">
        <f>B1605</f>
        <v xml:space="preserve">  </v>
      </c>
      <c r="C1610" s="133" t="s">
        <v>34</v>
      </c>
      <c r="D1610" s="133"/>
      <c r="E1610" s="133"/>
      <c r="F1610" s="133"/>
      <c r="H1610" s="14" t="s">
        <v>103</v>
      </c>
      <c r="J1610" s="86" t="str">
        <f>IFERROR(VLOOKUP(B1610,Calculations!$Z$10:$AB$448,3,FALSE),0)</f>
        <v xml:space="preserve">  </v>
      </c>
      <c r="K1610" s="86"/>
      <c r="M1610" s="14" t="s">
        <v>104</v>
      </c>
      <c r="O1610" s="86" t="str">
        <f>J1610</f>
        <v xml:space="preserve">  </v>
      </c>
      <c r="P1610" s="92"/>
    </row>
    <row r="1611" spans="2:16" ht="15.75" hidden="1" x14ac:dyDescent="0.25">
      <c r="B1611" s="74"/>
      <c r="C1611" s="133"/>
      <c r="D1611" s="133"/>
      <c r="E1611" s="133"/>
      <c r="F1611" s="133"/>
      <c r="H1611" s="77"/>
      <c r="I1611" s="14" t="s">
        <v>91</v>
      </c>
      <c r="J1611" s="86"/>
      <c r="K1611" s="86" t="str">
        <f>J1610</f>
        <v xml:space="preserve">  </v>
      </c>
      <c r="M1611" s="77"/>
      <c r="N1611" s="14" t="s">
        <v>91</v>
      </c>
      <c r="O1611" s="86"/>
      <c r="P1611" s="92" t="str">
        <f>O1610</f>
        <v xml:space="preserve">  </v>
      </c>
    </row>
    <row r="1612" spans="2:16" ht="15.75" hidden="1" x14ac:dyDescent="0.25">
      <c r="B1612" s="74"/>
      <c r="C1612" s="133"/>
      <c r="D1612" s="133"/>
      <c r="E1612" s="133"/>
      <c r="F1612" s="133"/>
      <c r="H1612" s="77"/>
      <c r="J1612" s="86"/>
      <c r="K1612" s="86"/>
      <c r="M1612" s="77"/>
      <c r="O1612" s="86"/>
      <c r="P1612" s="92"/>
    </row>
    <row r="1613" spans="2:16" ht="15.75" hidden="1" x14ac:dyDescent="0.25">
      <c r="B1613" s="74"/>
      <c r="C1613" s="81"/>
      <c r="D1613" s="81"/>
      <c r="E1613" s="81"/>
      <c r="F1613" s="81"/>
      <c r="H1613" s="77"/>
      <c r="J1613" s="86"/>
      <c r="K1613" s="86"/>
      <c r="M1613" s="77"/>
      <c r="O1613" s="86"/>
      <c r="P1613" s="92"/>
    </row>
    <row r="1614" spans="2:16" ht="15.75" hidden="1" x14ac:dyDescent="0.25">
      <c r="B1614" s="70" t="str">
        <f>B1610</f>
        <v xml:space="preserve">  </v>
      </c>
      <c r="C1614" s="14" t="s">
        <v>106</v>
      </c>
      <c r="E1614" s="86" t="str">
        <f>IFERROR(VLOOKUP(B1614,Calculations!$G$10:$W$448,17,FALSE),0)</f>
        <v xml:space="preserve">  </v>
      </c>
      <c r="F1614" s="86"/>
      <c r="H1614" s="133" t="s">
        <v>34</v>
      </c>
      <c r="I1614" s="133"/>
      <c r="J1614" s="133"/>
      <c r="K1614" s="133"/>
      <c r="M1614" s="14" t="s">
        <v>105</v>
      </c>
      <c r="O1614" s="86" t="str">
        <f>E1614</f>
        <v xml:space="preserve">  </v>
      </c>
      <c r="P1614" s="92"/>
    </row>
    <row r="1615" spans="2:16" ht="15.75" hidden="1" x14ac:dyDescent="0.25">
      <c r="B1615" s="75"/>
      <c r="C1615" s="82"/>
      <c r="D1615" s="76" t="s">
        <v>31</v>
      </c>
      <c r="E1615" s="89"/>
      <c r="F1615" s="89" t="str">
        <f>E1614</f>
        <v xml:space="preserve">  </v>
      </c>
      <c r="G1615" s="76"/>
      <c r="H1615" s="134"/>
      <c r="I1615" s="134"/>
      <c r="J1615" s="134"/>
      <c r="K1615" s="134"/>
      <c r="L1615" s="76"/>
      <c r="M1615" s="82"/>
      <c r="N1615" s="76" t="s">
        <v>31</v>
      </c>
      <c r="O1615" s="89"/>
      <c r="P1615" s="90" t="str">
        <f>O1614</f>
        <v xml:space="preserve">  </v>
      </c>
    </row>
    <row r="1616" spans="2:16" ht="15.75" hidden="1" x14ac:dyDescent="0.25">
      <c r="B1616" s="60" t="str">
        <f>IFERROR(IF(EOMONTH(B1614,1)&gt;Questionnaire!$I$9,"  ",EOMONTH(B1614,1)),"  ")</f>
        <v xml:space="preserve">  </v>
      </c>
      <c r="C1616" s="61" t="s">
        <v>32</v>
      </c>
      <c r="D1616" s="61"/>
      <c r="E1616" s="84">
        <f>IFERROR(-VLOOKUP(B1616,Calculations!$G$10:$N$448,8,FALSE),0)</f>
        <v>0</v>
      </c>
      <c r="F1616" s="84"/>
      <c r="G1616" s="61"/>
      <c r="H1616" s="61" t="s">
        <v>102</v>
      </c>
      <c r="I1616" s="61"/>
      <c r="J1616" s="84">
        <f>K1618</f>
        <v>0</v>
      </c>
      <c r="K1616" s="84"/>
      <c r="L1616" s="61"/>
      <c r="M1616" s="61" t="s">
        <v>102</v>
      </c>
      <c r="N1616" s="68"/>
      <c r="O1616" s="84">
        <f>J1616</f>
        <v>0</v>
      </c>
      <c r="P1616" s="91"/>
    </row>
    <row r="1617" spans="2:16" ht="15.75" hidden="1" x14ac:dyDescent="0.25">
      <c r="B1617" s="74"/>
      <c r="C1617" s="14" t="s">
        <v>33</v>
      </c>
      <c r="E1617" s="86" t="str">
        <f>IFERROR(VLOOKUP(B1616,Calculations!$G$10:$M$448,7,FALSE),0)</f>
        <v xml:space="preserve">  </v>
      </c>
      <c r="F1617" s="86"/>
      <c r="H1617" s="14" t="s">
        <v>35</v>
      </c>
      <c r="J1617" s="86" t="str">
        <f>K1619</f>
        <v xml:space="preserve">  </v>
      </c>
      <c r="K1617" s="86"/>
      <c r="M1617" s="14" t="s">
        <v>94</v>
      </c>
      <c r="N1617" s="73"/>
      <c r="O1617" s="86" t="str">
        <f>J1617</f>
        <v xml:space="preserve">  </v>
      </c>
      <c r="P1617" s="92"/>
    </row>
    <row r="1618" spans="2:16" ht="15.75" hidden="1" x14ac:dyDescent="0.25">
      <c r="B1618" s="74"/>
      <c r="C1618" s="73"/>
      <c r="D1618" s="14" t="s">
        <v>31</v>
      </c>
      <c r="E1618" s="86"/>
      <c r="F1618" s="86">
        <f>IFERROR(E1616+E1617,0)</f>
        <v>0</v>
      </c>
      <c r="H1618" s="73"/>
      <c r="I1618" s="14" t="s">
        <v>32</v>
      </c>
      <c r="J1618" s="86"/>
      <c r="K1618" s="86">
        <f>E1616</f>
        <v>0</v>
      </c>
      <c r="M1618" s="72"/>
      <c r="N1618" s="14" t="s">
        <v>31</v>
      </c>
      <c r="O1618" s="86"/>
      <c r="P1618" s="92">
        <f>F1618</f>
        <v>0</v>
      </c>
    </row>
    <row r="1619" spans="2:16" ht="15.75" hidden="1" x14ac:dyDescent="0.25">
      <c r="B1619" s="74"/>
      <c r="C1619" s="73"/>
      <c r="E1619" s="86"/>
      <c r="F1619" s="86"/>
      <c r="H1619" s="73"/>
      <c r="I1619" s="14" t="s">
        <v>33</v>
      </c>
      <c r="J1619" s="86"/>
      <c r="K1619" s="86" t="str">
        <f>E1617</f>
        <v xml:space="preserve">  </v>
      </c>
      <c r="M1619" s="72"/>
      <c r="N1619" s="73"/>
      <c r="O1619" s="86"/>
      <c r="P1619" s="92"/>
    </row>
    <row r="1620" spans="2:16" ht="15.75" hidden="1" x14ac:dyDescent="0.25">
      <c r="B1620" s="74"/>
      <c r="C1620" s="73"/>
      <c r="E1620" s="86"/>
      <c r="F1620" s="86"/>
      <c r="H1620" s="73"/>
      <c r="J1620" s="86"/>
      <c r="K1620" s="86"/>
      <c r="M1620" s="72"/>
      <c r="N1620" s="73"/>
      <c r="O1620" s="86"/>
      <c r="P1620" s="92"/>
    </row>
    <row r="1621" spans="2:16" ht="15.75" hidden="1" x14ac:dyDescent="0.25">
      <c r="B1621" s="70" t="str">
        <f>B1616</f>
        <v xml:space="preserve">  </v>
      </c>
      <c r="C1621" s="133" t="s">
        <v>34</v>
      </c>
      <c r="D1621" s="133"/>
      <c r="E1621" s="133"/>
      <c r="F1621" s="133"/>
      <c r="H1621" s="14" t="s">
        <v>103</v>
      </c>
      <c r="J1621" s="86" t="str">
        <f>IFERROR(VLOOKUP(B1621,Calculations!$Z$10:$AB$448,3,FALSE),0)</f>
        <v xml:space="preserve">  </v>
      </c>
      <c r="K1621" s="86"/>
      <c r="M1621" s="14" t="s">
        <v>104</v>
      </c>
      <c r="O1621" s="86" t="str">
        <f>J1621</f>
        <v xml:space="preserve">  </v>
      </c>
      <c r="P1621" s="92"/>
    </row>
    <row r="1622" spans="2:16" ht="15.75" hidden="1" x14ac:dyDescent="0.25">
      <c r="B1622" s="74"/>
      <c r="C1622" s="133"/>
      <c r="D1622" s="133"/>
      <c r="E1622" s="133"/>
      <c r="F1622" s="133"/>
      <c r="H1622" s="77"/>
      <c r="I1622" s="14" t="s">
        <v>91</v>
      </c>
      <c r="J1622" s="86"/>
      <c r="K1622" s="86" t="str">
        <f>J1621</f>
        <v xml:space="preserve">  </v>
      </c>
      <c r="M1622" s="77"/>
      <c r="N1622" s="14" t="s">
        <v>91</v>
      </c>
      <c r="O1622" s="86"/>
      <c r="P1622" s="92" t="str">
        <f>O1621</f>
        <v xml:space="preserve">  </v>
      </c>
    </row>
    <row r="1623" spans="2:16" ht="15.75" hidden="1" x14ac:dyDescent="0.25">
      <c r="B1623" s="74"/>
      <c r="C1623" s="133"/>
      <c r="D1623" s="133"/>
      <c r="E1623" s="133"/>
      <c r="F1623" s="133"/>
      <c r="H1623" s="77"/>
      <c r="J1623" s="86"/>
      <c r="K1623" s="86"/>
      <c r="M1623" s="77"/>
      <c r="O1623" s="86"/>
      <c r="P1623" s="92"/>
    </row>
    <row r="1624" spans="2:16" ht="15.75" hidden="1" x14ac:dyDescent="0.25">
      <c r="B1624" s="74"/>
      <c r="C1624" s="81"/>
      <c r="D1624" s="81"/>
      <c r="E1624" s="81"/>
      <c r="F1624" s="81"/>
      <c r="H1624" s="77"/>
      <c r="J1624" s="86"/>
      <c r="K1624" s="86"/>
      <c r="M1624" s="77"/>
      <c r="O1624" s="86"/>
      <c r="P1624" s="92"/>
    </row>
    <row r="1625" spans="2:16" ht="15.75" hidden="1" x14ac:dyDescent="0.25">
      <c r="B1625" s="70" t="str">
        <f>B1621</f>
        <v xml:space="preserve">  </v>
      </c>
      <c r="C1625" s="14" t="s">
        <v>106</v>
      </c>
      <c r="E1625" s="86" t="str">
        <f>IFERROR(VLOOKUP(B1625,Calculations!$G$10:$W$448,17,FALSE),0)</f>
        <v xml:space="preserve">  </v>
      </c>
      <c r="F1625" s="86"/>
      <c r="H1625" s="133" t="s">
        <v>34</v>
      </c>
      <c r="I1625" s="133"/>
      <c r="J1625" s="133"/>
      <c r="K1625" s="133"/>
      <c r="M1625" s="14" t="s">
        <v>105</v>
      </c>
      <c r="O1625" s="86" t="str">
        <f>E1625</f>
        <v xml:space="preserve">  </v>
      </c>
      <c r="P1625" s="92"/>
    </row>
    <row r="1626" spans="2:16" ht="15.75" hidden="1" x14ac:dyDescent="0.25">
      <c r="B1626" s="75"/>
      <c r="C1626" s="82"/>
      <c r="D1626" s="76" t="s">
        <v>31</v>
      </c>
      <c r="E1626" s="89"/>
      <c r="F1626" s="89" t="str">
        <f>E1625</f>
        <v xml:space="preserve">  </v>
      </c>
      <c r="G1626" s="76"/>
      <c r="H1626" s="134"/>
      <c r="I1626" s="134"/>
      <c r="J1626" s="134"/>
      <c r="K1626" s="134"/>
      <c r="L1626" s="76"/>
      <c r="M1626" s="82"/>
      <c r="N1626" s="76" t="s">
        <v>31</v>
      </c>
      <c r="O1626" s="89"/>
      <c r="P1626" s="90" t="str">
        <f>O1625</f>
        <v xml:space="preserve">  </v>
      </c>
    </row>
    <row r="1627" spans="2:16" ht="15.75" hidden="1" x14ac:dyDescent="0.25">
      <c r="B1627" s="60" t="str">
        <f>IFERROR(IF(EOMONTH(B1625,1)&gt;Questionnaire!$I$9,"  ",EOMONTH(B1625,1)),"  ")</f>
        <v xml:space="preserve">  </v>
      </c>
      <c r="C1627" s="61" t="s">
        <v>32</v>
      </c>
      <c r="D1627" s="61"/>
      <c r="E1627" s="84">
        <f>IFERROR(-VLOOKUP(B1627,Calculations!$G$10:$N$448,8,FALSE),0)</f>
        <v>0</v>
      </c>
      <c r="F1627" s="84"/>
      <c r="G1627" s="61"/>
      <c r="H1627" s="61" t="s">
        <v>102</v>
      </c>
      <c r="I1627" s="61"/>
      <c r="J1627" s="84">
        <f>K1629</f>
        <v>0</v>
      </c>
      <c r="K1627" s="84"/>
      <c r="L1627" s="61"/>
      <c r="M1627" s="61" t="s">
        <v>102</v>
      </c>
      <c r="N1627" s="68"/>
      <c r="O1627" s="84">
        <f>J1627</f>
        <v>0</v>
      </c>
      <c r="P1627" s="91"/>
    </row>
    <row r="1628" spans="2:16" ht="15.75" hidden="1" x14ac:dyDescent="0.25">
      <c r="B1628" s="74"/>
      <c r="C1628" s="14" t="s">
        <v>33</v>
      </c>
      <c r="E1628" s="86" t="str">
        <f>IFERROR(VLOOKUP(B1627,Calculations!$G$10:$M$448,7,FALSE),0)</f>
        <v xml:space="preserve">  </v>
      </c>
      <c r="F1628" s="86"/>
      <c r="H1628" s="14" t="s">
        <v>35</v>
      </c>
      <c r="J1628" s="86" t="str">
        <f>K1630</f>
        <v xml:space="preserve">  </v>
      </c>
      <c r="K1628" s="86"/>
      <c r="M1628" s="14" t="s">
        <v>94</v>
      </c>
      <c r="N1628" s="73"/>
      <c r="O1628" s="86" t="str">
        <f>J1628</f>
        <v xml:space="preserve">  </v>
      </c>
      <c r="P1628" s="92"/>
    </row>
    <row r="1629" spans="2:16" ht="15.75" hidden="1" x14ac:dyDescent="0.25">
      <c r="B1629" s="74"/>
      <c r="C1629" s="73"/>
      <c r="D1629" s="14" t="s">
        <v>31</v>
      </c>
      <c r="E1629" s="86"/>
      <c r="F1629" s="86">
        <f>IFERROR(E1627+E1628,0)</f>
        <v>0</v>
      </c>
      <c r="H1629" s="73"/>
      <c r="I1629" s="14" t="s">
        <v>32</v>
      </c>
      <c r="J1629" s="86"/>
      <c r="K1629" s="86">
        <f>E1627</f>
        <v>0</v>
      </c>
      <c r="M1629" s="72"/>
      <c r="N1629" s="14" t="s">
        <v>31</v>
      </c>
      <c r="O1629" s="86"/>
      <c r="P1629" s="92">
        <f>F1629</f>
        <v>0</v>
      </c>
    </row>
    <row r="1630" spans="2:16" ht="15.75" hidden="1" x14ac:dyDescent="0.25">
      <c r="B1630" s="74"/>
      <c r="C1630" s="73"/>
      <c r="E1630" s="86"/>
      <c r="F1630" s="86"/>
      <c r="H1630" s="73"/>
      <c r="I1630" s="14" t="s">
        <v>33</v>
      </c>
      <c r="J1630" s="86"/>
      <c r="K1630" s="86" t="str">
        <f>E1628</f>
        <v xml:space="preserve">  </v>
      </c>
      <c r="M1630" s="72"/>
      <c r="N1630" s="73"/>
      <c r="O1630" s="86"/>
      <c r="P1630" s="92"/>
    </row>
    <row r="1631" spans="2:16" ht="15.75" hidden="1" x14ac:dyDescent="0.25">
      <c r="B1631" s="74"/>
      <c r="C1631" s="73"/>
      <c r="E1631" s="86"/>
      <c r="F1631" s="86"/>
      <c r="H1631" s="73"/>
      <c r="J1631" s="86"/>
      <c r="K1631" s="86"/>
      <c r="M1631" s="72"/>
      <c r="N1631" s="73"/>
      <c r="O1631" s="86"/>
      <c r="P1631" s="92"/>
    </row>
    <row r="1632" spans="2:16" ht="15.75" hidden="1" x14ac:dyDescent="0.25">
      <c r="B1632" s="70" t="str">
        <f>B1627</f>
        <v xml:space="preserve">  </v>
      </c>
      <c r="C1632" s="133" t="s">
        <v>34</v>
      </c>
      <c r="D1632" s="133"/>
      <c r="E1632" s="133"/>
      <c r="F1632" s="133"/>
      <c r="H1632" s="14" t="s">
        <v>103</v>
      </c>
      <c r="J1632" s="86" t="str">
        <f>IFERROR(VLOOKUP(B1632,Calculations!$Z$10:$AB$448,3,FALSE),0)</f>
        <v xml:space="preserve">  </v>
      </c>
      <c r="K1632" s="86"/>
      <c r="M1632" s="14" t="s">
        <v>104</v>
      </c>
      <c r="O1632" s="86" t="str">
        <f>J1632</f>
        <v xml:space="preserve">  </v>
      </c>
      <c r="P1632" s="92"/>
    </row>
    <row r="1633" spans="2:16" ht="15.75" hidden="1" x14ac:dyDescent="0.25">
      <c r="B1633" s="74"/>
      <c r="C1633" s="133"/>
      <c r="D1633" s="133"/>
      <c r="E1633" s="133"/>
      <c r="F1633" s="133"/>
      <c r="H1633" s="77"/>
      <c r="I1633" s="14" t="s">
        <v>91</v>
      </c>
      <c r="J1633" s="86"/>
      <c r="K1633" s="86" t="str">
        <f>J1632</f>
        <v xml:space="preserve">  </v>
      </c>
      <c r="M1633" s="77"/>
      <c r="N1633" s="14" t="s">
        <v>91</v>
      </c>
      <c r="O1633" s="86"/>
      <c r="P1633" s="92" t="str">
        <f>O1632</f>
        <v xml:space="preserve">  </v>
      </c>
    </row>
    <row r="1634" spans="2:16" ht="15.75" hidden="1" x14ac:dyDescent="0.25">
      <c r="B1634" s="74"/>
      <c r="C1634" s="133"/>
      <c r="D1634" s="133"/>
      <c r="E1634" s="133"/>
      <c r="F1634" s="133"/>
      <c r="H1634" s="77"/>
      <c r="J1634" s="86"/>
      <c r="K1634" s="86"/>
      <c r="M1634" s="77"/>
      <c r="O1634" s="86"/>
      <c r="P1634" s="92"/>
    </row>
    <row r="1635" spans="2:16" ht="15.75" hidden="1" x14ac:dyDescent="0.25">
      <c r="B1635" s="74"/>
      <c r="C1635" s="81"/>
      <c r="D1635" s="81"/>
      <c r="E1635" s="81"/>
      <c r="F1635" s="81"/>
      <c r="H1635" s="77"/>
      <c r="J1635" s="86"/>
      <c r="K1635" s="86"/>
      <c r="M1635" s="77"/>
      <c r="O1635" s="86"/>
      <c r="P1635" s="92"/>
    </row>
    <row r="1636" spans="2:16" ht="15.75" hidden="1" x14ac:dyDescent="0.25">
      <c r="B1636" s="70" t="str">
        <f>B1632</f>
        <v xml:space="preserve">  </v>
      </c>
      <c r="C1636" s="14" t="s">
        <v>106</v>
      </c>
      <c r="E1636" s="86" t="str">
        <f>IFERROR(VLOOKUP(B1636,Calculations!$G$10:$W$448,17,FALSE),0)</f>
        <v xml:space="preserve">  </v>
      </c>
      <c r="F1636" s="86"/>
      <c r="H1636" s="133" t="s">
        <v>34</v>
      </c>
      <c r="I1636" s="133"/>
      <c r="J1636" s="133"/>
      <c r="K1636" s="133"/>
      <c r="M1636" s="14" t="s">
        <v>105</v>
      </c>
      <c r="O1636" s="86" t="str">
        <f>E1636</f>
        <v xml:space="preserve">  </v>
      </c>
      <c r="P1636" s="92"/>
    </row>
    <row r="1637" spans="2:16" ht="15.75" hidden="1" x14ac:dyDescent="0.25">
      <c r="B1637" s="75"/>
      <c r="C1637" s="82"/>
      <c r="D1637" s="76" t="s">
        <v>31</v>
      </c>
      <c r="E1637" s="89"/>
      <c r="F1637" s="89" t="str">
        <f>E1636</f>
        <v xml:space="preserve">  </v>
      </c>
      <c r="G1637" s="76"/>
      <c r="H1637" s="134"/>
      <c r="I1637" s="134"/>
      <c r="J1637" s="134"/>
      <c r="K1637" s="134"/>
      <c r="L1637" s="76"/>
      <c r="M1637" s="82"/>
      <c r="N1637" s="76" t="s">
        <v>31</v>
      </c>
      <c r="O1637" s="89"/>
      <c r="P1637" s="90" t="str">
        <f>O1636</f>
        <v xml:space="preserve">  </v>
      </c>
    </row>
    <row r="1638" spans="2:16" ht="15.75" hidden="1" x14ac:dyDescent="0.25">
      <c r="B1638" s="60" t="str">
        <f>IFERROR(IF(EOMONTH(B1636,1)&gt;Questionnaire!$I$9,"  ",EOMONTH(B1636,1)),"  ")</f>
        <v xml:space="preserve">  </v>
      </c>
      <c r="C1638" s="61" t="s">
        <v>32</v>
      </c>
      <c r="D1638" s="61"/>
      <c r="E1638" s="84">
        <f>IFERROR(-VLOOKUP(B1638,Calculations!$G$10:$N$448,8,FALSE),0)</f>
        <v>0</v>
      </c>
      <c r="F1638" s="84"/>
      <c r="G1638" s="61"/>
      <c r="H1638" s="61" t="s">
        <v>102</v>
      </c>
      <c r="I1638" s="61"/>
      <c r="J1638" s="84">
        <f>K1640</f>
        <v>0</v>
      </c>
      <c r="K1638" s="84"/>
      <c r="L1638" s="61"/>
      <c r="M1638" s="61" t="s">
        <v>102</v>
      </c>
      <c r="N1638" s="68"/>
      <c r="O1638" s="84">
        <f>J1638</f>
        <v>0</v>
      </c>
      <c r="P1638" s="91"/>
    </row>
    <row r="1639" spans="2:16" ht="15.75" hidden="1" x14ac:dyDescent="0.25">
      <c r="B1639" s="74"/>
      <c r="C1639" s="14" t="s">
        <v>33</v>
      </c>
      <c r="E1639" s="86" t="str">
        <f>IFERROR(VLOOKUP(B1638,Calculations!$G$10:$M$448,7,FALSE),0)</f>
        <v xml:space="preserve">  </v>
      </c>
      <c r="F1639" s="86"/>
      <c r="H1639" s="14" t="s">
        <v>35</v>
      </c>
      <c r="J1639" s="86" t="str">
        <f>K1641</f>
        <v xml:space="preserve">  </v>
      </c>
      <c r="K1639" s="86"/>
      <c r="M1639" s="14" t="s">
        <v>94</v>
      </c>
      <c r="N1639" s="73"/>
      <c r="O1639" s="86" t="str">
        <f>J1639</f>
        <v xml:space="preserve">  </v>
      </c>
      <c r="P1639" s="92"/>
    </row>
    <row r="1640" spans="2:16" ht="15.75" hidden="1" x14ac:dyDescent="0.25">
      <c r="B1640" s="74"/>
      <c r="C1640" s="73"/>
      <c r="D1640" s="14" t="s">
        <v>31</v>
      </c>
      <c r="E1640" s="86"/>
      <c r="F1640" s="86">
        <f>IFERROR(E1638+E1639,0)</f>
        <v>0</v>
      </c>
      <c r="H1640" s="73"/>
      <c r="I1640" s="14" t="s">
        <v>32</v>
      </c>
      <c r="J1640" s="86"/>
      <c r="K1640" s="86">
        <f>E1638</f>
        <v>0</v>
      </c>
      <c r="M1640" s="72"/>
      <c r="N1640" s="14" t="s">
        <v>31</v>
      </c>
      <c r="O1640" s="86"/>
      <c r="P1640" s="92">
        <f>F1640</f>
        <v>0</v>
      </c>
    </row>
    <row r="1641" spans="2:16" ht="15.75" hidden="1" x14ac:dyDescent="0.25">
      <c r="B1641" s="74"/>
      <c r="C1641" s="73"/>
      <c r="E1641" s="86"/>
      <c r="F1641" s="86"/>
      <c r="H1641" s="73"/>
      <c r="I1641" s="14" t="s">
        <v>33</v>
      </c>
      <c r="J1641" s="86"/>
      <c r="K1641" s="86" t="str">
        <f>E1639</f>
        <v xml:space="preserve">  </v>
      </c>
      <c r="M1641" s="72"/>
      <c r="N1641" s="73"/>
      <c r="O1641" s="86"/>
      <c r="P1641" s="92"/>
    </row>
    <row r="1642" spans="2:16" ht="15.75" hidden="1" x14ac:dyDescent="0.25">
      <c r="B1642" s="74"/>
      <c r="C1642" s="73"/>
      <c r="E1642" s="86"/>
      <c r="F1642" s="86"/>
      <c r="H1642" s="73"/>
      <c r="J1642" s="86"/>
      <c r="K1642" s="86"/>
      <c r="M1642" s="72"/>
      <c r="N1642" s="73"/>
      <c r="O1642" s="86"/>
      <c r="P1642" s="92"/>
    </row>
    <row r="1643" spans="2:16" ht="15.75" hidden="1" x14ac:dyDescent="0.25">
      <c r="B1643" s="70" t="str">
        <f>B1638</f>
        <v xml:space="preserve">  </v>
      </c>
      <c r="C1643" s="133" t="s">
        <v>34</v>
      </c>
      <c r="D1643" s="133"/>
      <c r="E1643" s="133"/>
      <c r="F1643" s="133"/>
      <c r="H1643" s="14" t="s">
        <v>103</v>
      </c>
      <c r="J1643" s="86" t="str">
        <f>IFERROR(VLOOKUP(B1643,Calculations!$Z$10:$AB$448,3,FALSE),0)</f>
        <v xml:space="preserve">  </v>
      </c>
      <c r="K1643" s="86"/>
      <c r="M1643" s="14" t="s">
        <v>104</v>
      </c>
      <c r="O1643" s="86" t="str">
        <f>J1643</f>
        <v xml:space="preserve">  </v>
      </c>
      <c r="P1643" s="92"/>
    </row>
    <row r="1644" spans="2:16" ht="15.75" hidden="1" x14ac:dyDescent="0.25">
      <c r="B1644" s="74"/>
      <c r="C1644" s="133"/>
      <c r="D1644" s="133"/>
      <c r="E1644" s="133"/>
      <c r="F1644" s="133"/>
      <c r="H1644" s="77"/>
      <c r="I1644" s="14" t="s">
        <v>91</v>
      </c>
      <c r="J1644" s="86"/>
      <c r="K1644" s="86" t="str">
        <f>J1643</f>
        <v xml:space="preserve">  </v>
      </c>
      <c r="M1644" s="77"/>
      <c r="N1644" s="14" t="s">
        <v>91</v>
      </c>
      <c r="O1644" s="86"/>
      <c r="P1644" s="92" t="str">
        <f>O1643</f>
        <v xml:space="preserve">  </v>
      </c>
    </row>
    <row r="1645" spans="2:16" ht="15.75" hidden="1" x14ac:dyDescent="0.25">
      <c r="B1645" s="74"/>
      <c r="C1645" s="133"/>
      <c r="D1645" s="133"/>
      <c r="E1645" s="133"/>
      <c r="F1645" s="133"/>
      <c r="H1645" s="77"/>
      <c r="J1645" s="86"/>
      <c r="K1645" s="86"/>
      <c r="M1645" s="77"/>
      <c r="O1645" s="86"/>
      <c r="P1645" s="92"/>
    </row>
    <row r="1646" spans="2:16" ht="15.75" hidden="1" x14ac:dyDescent="0.25">
      <c r="B1646" s="74"/>
      <c r="C1646" s="81"/>
      <c r="D1646" s="81"/>
      <c r="E1646" s="81"/>
      <c r="F1646" s="81"/>
      <c r="H1646" s="77"/>
      <c r="J1646" s="86"/>
      <c r="K1646" s="86"/>
      <c r="M1646" s="77"/>
      <c r="O1646" s="86"/>
      <c r="P1646" s="92"/>
    </row>
    <row r="1647" spans="2:16" ht="15.75" hidden="1" x14ac:dyDescent="0.25">
      <c r="B1647" s="70" t="str">
        <f>B1643</f>
        <v xml:space="preserve">  </v>
      </c>
      <c r="C1647" s="14" t="s">
        <v>106</v>
      </c>
      <c r="E1647" s="86" t="str">
        <f>IFERROR(VLOOKUP(B1647,Calculations!$G$10:$W$448,17,FALSE),0)</f>
        <v xml:space="preserve">  </v>
      </c>
      <c r="F1647" s="86"/>
      <c r="H1647" s="133" t="s">
        <v>34</v>
      </c>
      <c r="I1647" s="133"/>
      <c r="J1647" s="133"/>
      <c r="K1647" s="133"/>
      <c r="M1647" s="14" t="s">
        <v>105</v>
      </c>
      <c r="O1647" s="86" t="str">
        <f>E1647</f>
        <v xml:space="preserve">  </v>
      </c>
      <c r="P1647" s="92"/>
    </row>
    <row r="1648" spans="2:16" ht="15.75" hidden="1" x14ac:dyDescent="0.25">
      <c r="B1648" s="75"/>
      <c r="C1648" s="82"/>
      <c r="D1648" s="76" t="s">
        <v>31</v>
      </c>
      <c r="E1648" s="89"/>
      <c r="F1648" s="89" t="str">
        <f>E1647</f>
        <v xml:space="preserve">  </v>
      </c>
      <c r="G1648" s="76"/>
      <c r="H1648" s="134"/>
      <c r="I1648" s="134"/>
      <c r="J1648" s="134"/>
      <c r="K1648" s="134"/>
      <c r="L1648" s="76"/>
      <c r="M1648" s="82"/>
      <c r="N1648" s="76" t="s">
        <v>31</v>
      </c>
      <c r="O1648" s="89"/>
      <c r="P1648" s="90" t="str">
        <f>O1647</f>
        <v xml:space="preserve">  </v>
      </c>
    </row>
    <row r="1649" spans="2:16" ht="15.75" hidden="1" x14ac:dyDescent="0.25">
      <c r="B1649" s="60" t="str">
        <f>IFERROR(IF(EOMONTH(B1647,1)&gt;Questionnaire!$I$9,"  ",EOMONTH(B1647,1)),"  ")</f>
        <v xml:space="preserve">  </v>
      </c>
      <c r="C1649" s="61" t="s">
        <v>32</v>
      </c>
      <c r="D1649" s="61"/>
      <c r="E1649" s="84">
        <f>IFERROR(-VLOOKUP(B1649,Calculations!$G$10:$N$448,8,FALSE),0)</f>
        <v>0</v>
      </c>
      <c r="F1649" s="84"/>
      <c r="G1649" s="61"/>
      <c r="H1649" s="61" t="s">
        <v>102</v>
      </c>
      <c r="I1649" s="61"/>
      <c r="J1649" s="84">
        <f>K1651</f>
        <v>0</v>
      </c>
      <c r="K1649" s="84"/>
      <c r="L1649" s="61"/>
      <c r="M1649" s="61" t="s">
        <v>102</v>
      </c>
      <c r="N1649" s="68"/>
      <c r="O1649" s="84">
        <f>J1649</f>
        <v>0</v>
      </c>
      <c r="P1649" s="91"/>
    </row>
    <row r="1650" spans="2:16" ht="15.75" hidden="1" x14ac:dyDescent="0.25">
      <c r="B1650" s="74"/>
      <c r="C1650" s="14" t="s">
        <v>33</v>
      </c>
      <c r="E1650" s="86" t="str">
        <f>IFERROR(VLOOKUP(B1649,Calculations!$G$10:$M$448,7,FALSE),0)</f>
        <v xml:space="preserve">  </v>
      </c>
      <c r="F1650" s="86"/>
      <c r="H1650" s="14" t="s">
        <v>35</v>
      </c>
      <c r="J1650" s="86" t="str">
        <f>K1652</f>
        <v xml:space="preserve">  </v>
      </c>
      <c r="K1650" s="86"/>
      <c r="M1650" s="14" t="s">
        <v>94</v>
      </c>
      <c r="N1650" s="73"/>
      <c r="O1650" s="86" t="str">
        <f>J1650</f>
        <v xml:space="preserve">  </v>
      </c>
      <c r="P1650" s="92"/>
    </row>
    <row r="1651" spans="2:16" ht="15.75" hidden="1" x14ac:dyDescent="0.25">
      <c r="B1651" s="74"/>
      <c r="C1651" s="73"/>
      <c r="D1651" s="14" t="s">
        <v>31</v>
      </c>
      <c r="E1651" s="86"/>
      <c r="F1651" s="86">
        <f>IFERROR(E1649+E1650,0)</f>
        <v>0</v>
      </c>
      <c r="H1651" s="73"/>
      <c r="I1651" s="14" t="s">
        <v>32</v>
      </c>
      <c r="J1651" s="86"/>
      <c r="K1651" s="86">
        <f>E1649</f>
        <v>0</v>
      </c>
      <c r="M1651" s="72"/>
      <c r="N1651" s="14" t="s">
        <v>31</v>
      </c>
      <c r="O1651" s="86"/>
      <c r="P1651" s="92">
        <f>F1651</f>
        <v>0</v>
      </c>
    </row>
    <row r="1652" spans="2:16" ht="15.75" hidden="1" x14ac:dyDescent="0.25">
      <c r="B1652" s="74"/>
      <c r="C1652" s="73"/>
      <c r="E1652" s="86"/>
      <c r="F1652" s="86"/>
      <c r="H1652" s="73"/>
      <c r="I1652" s="14" t="s">
        <v>33</v>
      </c>
      <c r="J1652" s="86"/>
      <c r="K1652" s="86" t="str">
        <f>E1650</f>
        <v xml:space="preserve">  </v>
      </c>
      <c r="M1652" s="72"/>
      <c r="N1652" s="73"/>
      <c r="O1652" s="86"/>
      <c r="P1652" s="92"/>
    </row>
    <row r="1653" spans="2:16" ht="15.75" hidden="1" x14ac:dyDescent="0.25">
      <c r="B1653" s="74"/>
      <c r="C1653" s="73"/>
      <c r="E1653" s="86"/>
      <c r="F1653" s="86"/>
      <c r="H1653" s="73"/>
      <c r="J1653" s="86"/>
      <c r="K1653" s="86"/>
      <c r="M1653" s="72"/>
      <c r="N1653" s="73"/>
      <c r="O1653" s="86"/>
      <c r="P1653" s="92"/>
    </row>
    <row r="1654" spans="2:16" ht="15.75" hidden="1" x14ac:dyDescent="0.25">
      <c r="B1654" s="70" t="str">
        <f>B1649</f>
        <v xml:space="preserve">  </v>
      </c>
      <c r="C1654" s="133" t="s">
        <v>34</v>
      </c>
      <c r="D1654" s="133"/>
      <c r="E1654" s="133"/>
      <c r="F1654" s="133"/>
      <c r="H1654" s="14" t="s">
        <v>103</v>
      </c>
      <c r="J1654" s="86" t="str">
        <f>IFERROR(VLOOKUP(B1654,Calculations!$Z$10:$AB$448,3,FALSE),0)</f>
        <v xml:space="preserve">  </v>
      </c>
      <c r="K1654" s="86"/>
      <c r="M1654" s="14" t="s">
        <v>104</v>
      </c>
      <c r="O1654" s="86" t="str">
        <f>J1654</f>
        <v xml:space="preserve">  </v>
      </c>
      <c r="P1654" s="92"/>
    </row>
    <row r="1655" spans="2:16" ht="15.75" hidden="1" x14ac:dyDescent="0.25">
      <c r="B1655" s="74"/>
      <c r="C1655" s="133"/>
      <c r="D1655" s="133"/>
      <c r="E1655" s="133"/>
      <c r="F1655" s="133"/>
      <c r="H1655" s="77"/>
      <c r="I1655" s="14" t="s">
        <v>91</v>
      </c>
      <c r="J1655" s="86"/>
      <c r="K1655" s="86" t="str">
        <f>J1654</f>
        <v xml:space="preserve">  </v>
      </c>
      <c r="M1655" s="77"/>
      <c r="N1655" s="14" t="s">
        <v>91</v>
      </c>
      <c r="O1655" s="86"/>
      <c r="P1655" s="92" t="str">
        <f>O1654</f>
        <v xml:space="preserve">  </v>
      </c>
    </row>
    <row r="1656" spans="2:16" ht="15.75" hidden="1" x14ac:dyDescent="0.25">
      <c r="B1656" s="74"/>
      <c r="C1656" s="133"/>
      <c r="D1656" s="133"/>
      <c r="E1656" s="133"/>
      <c r="F1656" s="133"/>
      <c r="H1656" s="77"/>
      <c r="J1656" s="86"/>
      <c r="K1656" s="86"/>
      <c r="M1656" s="77"/>
      <c r="O1656" s="86"/>
      <c r="P1656" s="92"/>
    </row>
    <row r="1657" spans="2:16" ht="15.75" hidden="1" x14ac:dyDescent="0.25">
      <c r="B1657" s="74"/>
      <c r="C1657" s="81"/>
      <c r="D1657" s="81"/>
      <c r="E1657" s="81"/>
      <c r="F1657" s="81"/>
      <c r="H1657" s="77"/>
      <c r="J1657" s="86"/>
      <c r="K1657" s="86"/>
      <c r="M1657" s="77"/>
      <c r="O1657" s="86"/>
      <c r="P1657" s="92"/>
    </row>
    <row r="1658" spans="2:16" ht="15.75" hidden="1" x14ac:dyDescent="0.25">
      <c r="B1658" s="70" t="str">
        <f>B1654</f>
        <v xml:space="preserve">  </v>
      </c>
      <c r="C1658" s="14" t="s">
        <v>106</v>
      </c>
      <c r="E1658" s="86" t="str">
        <f>IFERROR(VLOOKUP(B1658,Calculations!$G$10:$W$448,17,FALSE),0)</f>
        <v xml:space="preserve">  </v>
      </c>
      <c r="F1658" s="86"/>
      <c r="H1658" s="133" t="s">
        <v>34</v>
      </c>
      <c r="I1658" s="133"/>
      <c r="J1658" s="133"/>
      <c r="K1658" s="133"/>
      <c r="M1658" s="14" t="s">
        <v>105</v>
      </c>
      <c r="O1658" s="86" t="str">
        <f>E1658</f>
        <v xml:space="preserve">  </v>
      </c>
      <c r="P1658" s="92"/>
    </row>
    <row r="1659" spans="2:16" ht="15.75" hidden="1" x14ac:dyDescent="0.25">
      <c r="B1659" s="75"/>
      <c r="C1659" s="82"/>
      <c r="D1659" s="76" t="s">
        <v>31</v>
      </c>
      <c r="E1659" s="89"/>
      <c r="F1659" s="89" t="str">
        <f>E1658</f>
        <v xml:space="preserve">  </v>
      </c>
      <c r="G1659" s="76"/>
      <c r="H1659" s="134"/>
      <c r="I1659" s="134"/>
      <c r="J1659" s="134"/>
      <c r="K1659" s="134"/>
      <c r="L1659" s="76"/>
      <c r="M1659" s="82"/>
      <c r="N1659" s="76" t="s">
        <v>31</v>
      </c>
      <c r="O1659" s="89"/>
      <c r="P1659" s="90" t="str">
        <f>O1658</f>
        <v xml:space="preserve">  </v>
      </c>
    </row>
    <row r="1660" spans="2:16" ht="15.75" hidden="1" x14ac:dyDescent="0.25">
      <c r="B1660" s="60" t="str">
        <f>IFERROR(IF(EOMONTH(B1658,1)&gt;Questionnaire!$I$9,"  ",EOMONTH(B1658,1)),"  ")</f>
        <v xml:space="preserve">  </v>
      </c>
      <c r="C1660" s="61" t="s">
        <v>32</v>
      </c>
      <c r="D1660" s="61"/>
      <c r="E1660" s="84">
        <f>IFERROR(-VLOOKUP(B1660,Calculations!$G$10:$N$448,8,FALSE),0)</f>
        <v>0</v>
      </c>
      <c r="F1660" s="84"/>
      <c r="G1660" s="61"/>
      <c r="H1660" s="61" t="s">
        <v>102</v>
      </c>
      <c r="I1660" s="61"/>
      <c r="J1660" s="84">
        <f>K1662</f>
        <v>0</v>
      </c>
      <c r="K1660" s="84"/>
      <c r="L1660" s="61"/>
      <c r="M1660" s="61" t="s">
        <v>102</v>
      </c>
      <c r="N1660" s="68"/>
      <c r="O1660" s="84">
        <f>J1660</f>
        <v>0</v>
      </c>
      <c r="P1660" s="91"/>
    </row>
    <row r="1661" spans="2:16" ht="15.75" hidden="1" x14ac:dyDescent="0.25">
      <c r="B1661" s="74"/>
      <c r="C1661" s="14" t="s">
        <v>33</v>
      </c>
      <c r="E1661" s="86" t="str">
        <f>IFERROR(VLOOKUP(B1660,Calculations!$G$10:$M$448,7,FALSE),0)</f>
        <v xml:space="preserve">  </v>
      </c>
      <c r="F1661" s="86"/>
      <c r="H1661" s="14" t="s">
        <v>35</v>
      </c>
      <c r="J1661" s="86" t="str">
        <f>K1663</f>
        <v xml:space="preserve">  </v>
      </c>
      <c r="K1661" s="86"/>
      <c r="M1661" s="14" t="s">
        <v>94</v>
      </c>
      <c r="N1661" s="73"/>
      <c r="O1661" s="86" t="str">
        <f>J1661</f>
        <v xml:space="preserve">  </v>
      </c>
      <c r="P1661" s="92"/>
    </row>
    <row r="1662" spans="2:16" ht="15.75" hidden="1" x14ac:dyDescent="0.25">
      <c r="B1662" s="74"/>
      <c r="C1662" s="73"/>
      <c r="D1662" s="14" t="s">
        <v>31</v>
      </c>
      <c r="E1662" s="86"/>
      <c r="F1662" s="86">
        <f>IFERROR(E1660+E1661,0)</f>
        <v>0</v>
      </c>
      <c r="H1662" s="73"/>
      <c r="I1662" s="14" t="s">
        <v>32</v>
      </c>
      <c r="J1662" s="86"/>
      <c r="K1662" s="86">
        <f>E1660</f>
        <v>0</v>
      </c>
      <c r="M1662" s="72"/>
      <c r="N1662" s="14" t="s">
        <v>31</v>
      </c>
      <c r="O1662" s="86"/>
      <c r="P1662" s="92">
        <f>F1662</f>
        <v>0</v>
      </c>
    </row>
    <row r="1663" spans="2:16" ht="15.75" hidden="1" x14ac:dyDescent="0.25">
      <c r="B1663" s="74"/>
      <c r="C1663" s="73"/>
      <c r="E1663" s="86"/>
      <c r="F1663" s="86"/>
      <c r="H1663" s="73"/>
      <c r="I1663" s="14" t="s">
        <v>33</v>
      </c>
      <c r="J1663" s="86"/>
      <c r="K1663" s="86" t="str">
        <f>E1661</f>
        <v xml:space="preserve">  </v>
      </c>
      <c r="M1663" s="72"/>
      <c r="N1663" s="73"/>
      <c r="O1663" s="86"/>
      <c r="P1663" s="92"/>
    </row>
    <row r="1664" spans="2:16" ht="15.75" hidden="1" x14ac:dyDescent="0.25">
      <c r="B1664" s="74"/>
      <c r="C1664" s="73"/>
      <c r="E1664" s="86"/>
      <c r="F1664" s="86"/>
      <c r="H1664" s="73"/>
      <c r="J1664" s="86"/>
      <c r="K1664" s="86"/>
      <c r="M1664" s="72"/>
      <c r="N1664" s="73"/>
      <c r="O1664" s="86"/>
      <c r="P1664" s="92"/>
    </row>
    <row r="1665" spans="2:16" ht="15.75" hidden="1" x14ac:dyDescent="0.25">
      <c r="B1665" s="70" t="str">
        <f>B1660</f>
        <v xml:space="preserve">  </v>
      </c>
      <c r="C1665" s="133" t="s">
        <v>34</v>
      </c>
      <c r="D1665" s="133"/>
      <c r="E1665" s="133"/>
      <c r="F1665" s="133"/>
      <c r="H1665" s="14" t="s">
        <v>103</v>
      </c>
      <c r="J1665" s="86" t="str">
        <f>IFERROR(VLOOKUP(B1665,Calculations!$Z$10:$AB$448,3,FALSE),0)</f>
        <v xml:space="preserve">  </v>
      </c>
      <c r="K1665" s="86"/>
      <c r="M1665" s="14" t="s">
        <v>104</v>
      </c>
      <c r="O1665" s="86" t="str">
        <f>J1665</f>
        <v xml:space="preserve">  </v>
      </c>
      <c r="P1665" s="92"/>
    </row>
    <row r="1666" spans="2:16" ht="15.75" hidden="1" x14ac:dyDescent="0.25">
      <c r="B1666" s="74"/>
      <c r="C1666" s="133"/>
      <c r="D1666" s="133"/>
      <c r="E1666" s="133"/>
      <c r="F1666" s="133"/>
      <c r="H1666" s="77"/>
      <c r="I1666" s="14" t="s">
        <v>91</v>
      </c>
      <c r="J1666" s="86"/>
      <c r="K1666" s="86" t="str">
        <f>J1665</f>
        <v xml:space="preserve">  </v>
      </c>
      <c r="M1666" s="77"/>
      <c r="N1666" s="14" t="s">
        <v>91</v>
      </c>
      <c r="O1666" s="86"/>
      <c r="P1666" s="92" t="str">
        <f>O1665</f>
        <v xml:space="preserve">  </v>
      </c>
    </row>
    <row r="1667" spans="2:16" ht="15.75" hidden="1" x14ac:dyDescent="0.25">
      <c r="B1667" s="74"/>
      <c r="C1667" s="133"/>
      <c r="D1667" s="133"/>
      <c r="E1667" s="133"/>
      <c r="F1667" s="133"/>
      <c r="H1667" s="77"/>
      <c r="J1667" s="86"/>
      <c r="K1667" s="86"/>
      <c r="M1667" s="77"/>
      <c r="O1667" s="86"/>
      <c r="P1667" s="92"/>
    </row>
    <row r="1668" spans="2:16" ht="15.75" hidden="1" x14ac:dyDescent="0.25">
      <c r="B1668" s="74"/>
      <c r="C1668" s="81"/>
      <c r="D1668" s="81"/>
      <c r="E1668" s="81"/>
      <c r="F1668" s="81"/>
      <c r="H1668" s="77"/>
      <c r="J1668" s="86"/>
      <c r="K1668" s="86"/>
      <c r="M1668" s="77"/>
      <c r="O1668" s="86"/>
      <c r="P1668" s="92"/>
    </row>
    <row r="1669" spans="2:16" ht="15.75" hidden="1" x14ac:dyDescent="0.25">
      <c r="B1669" s="70" t="str">
        <f>B1665</f>
        <v xml:space="preserve">  </v>
      </c>
      <c r="C1669" s="14" t="s">
        <v>106</v>
      </c>
      <c r="E1669" s="86" t="str">
        <f>IFERROR(VLOOKUP(B1669,Calculations!$G$10:$W$448,17,FALSE),0)</f>
        <v xml:space="preserve">  </v>
      </c>
      <c r="F1669" s="86"/>
      <c r="H1669" s="133" t="s">
        <v>34</v>
      </c>
      <c r="I1669" s="133"/>
      <c r="J1669" s="133"/>
      <c r="K1669" s="133"/>
      <c r="M1669" s="14" t="s">
        <v>105</v>
      </c>
      <c r="O1669" s="86" t="str">
        <f>E1669</f>
        <v xml:space="preserve">  </v>
      </c>
      <c r="P1669" s="92"/>
    </row>
    <row r="1670" spans="2:16" ht="15.75" hidden="1" x14ac:dyDescent="0.25">
      <c r="B1670" s="75"/>
      <c r="C1670" s="82"/>
      <c r="D1670" s="76" t="s">
        <v>31</v>
      </c>
      <c r="E1670" s="89"/>
      <c r="F1670" s="89" t="str">
        <f>E1669</f>
        <v xml:space="preserve">  </v>
      </c>
      <c r="G1670" s="76"/>
      <c r="H1670" s="134"/>
      <c r="I1670" s="134"/>
      <c r="J1670" s="134"/>
      <c r="K1670" s="134"/>
      <c r="L1670" s="76"/>
      <c r="M1670" s="82"/>
      <c r="N1670" s="76" t="s">
        <v>31</v>
      </c>
      <c r="O1670" s="89"/>
      <c r="P1670" s="90" t="str">
        <f>O1669</f>
        <v xml:space="preserve">  </v>
      </c>
    </row>
    <row r="1671" spans="2:16" ht="15.75" hidden="1" x14ac:dyDescent="0.25">
      <c r="B1671" s="60" t="str">
        <f>IFERROR(IF(EOMONTH(B1669,1)&gt;Questionnaire!$I$9,"  ",EOMONTH(B1669,1)),"  ")</f>
        <v xml:space="preserve">  </v>
      </c>
      <c r="C1671" s="61" t="s">
        <v>32</v>
      </c>
      <c r="D1671" s="61"/>
      <c r="E1671" s="84">
        <f>IFERROR(-VLOOKUP(B1671,Calculations!$G$10:$N$448,8,FALSE),0)</f>
        <v>0</v>
      </c>
      <c r="F1671" s="84"/>
      <c r="G1671" s="61"/>
      <c r="H1671" s="61" t="s">
        <v>102</v>
      </c>
      <c r="I1671" s="61"/>
      <c r="J1671" s="84">
        <f>K1673</f>
        <v>0</v>
      </c>
      <c r="K1671" s="84"/>
      <c r="L1671" s="61"/>
      <c r="M1671" s="61" t="s">
        <v>102</v>
      </c>
      <c r="N1671" s="68"/>
      <c r="O1671" s="84">
        <f>J1671</f>
        <v>0</v>
      </c>
      <c r="P1671" s="91"/>
    </row>
    <row r="1672" spans="2:16" ht="15.75" hidden="1" x14ac:dyDescent="0.25">
      <c r="B1672" s="74"/>
      <c r="C1672" s="14" t="s">
        <v>33</v>
      </c>
      <c r="E1672" s="86" t="str">
        <f>IFERROR(VLOOKUP(B1671,Calculations!$G$10:$M$448,7,FALSE),0)</f>
        <v xml:space="preserve">  </v>
      </c>
      <c r="F1672" s="86"/>
      <c r="H1672" s="14" t="s">
        <v>35</v>
      </c>
      <c r="J1672" s="86" t="str">
        <f>K1674</f>
        <v xml:space="preserve">  </v>
      </c>
      <c r="K1672" s="86"/>
      <c r="M1672" s="14" t="s">
        <v>94</v>
      </c>
      <c r="N1672" s="73"/>
      <c r="O1672" s="86" t="str">
        <f>J1672</f>
        <v xml:space="preserve">  </v>
      </c>
      <c r="P1672" s="92"/>
    </row>
    <row r="1673" spans="2:16" ht="15.75" hidden="1" x14ac:dyDescent="0.25">
      <c r="B1673" s="74"/>
      <c r="C1673" s="73"/>
      <c r="D1673" s="14" t="s">
        <v>31</v>
      </c>
      <c r="E1673" s="86"/>
      <c r="F1673" s="86">
        <f>IFERROR(E1671+E1672,0)</f>
        <v>0</v>
      </c>
      <c r="H1673" s="73"/>
      <c r="I1673" s="14" t="s">
        <v>32</v>
      </c>
      <c r="J1673" s="86"/>
      <c r="K1673" s="86">
        <f>E1671</f>
        <v>0</v>
      </c>
      <c r="M1673" s="72"/>
      <c r="N1673" s="14" t="s">
        <v>31</v>
      </c>
      <c r="O1673" s="86"/>
      <c r="P1673" s="92">
        <f>F1673</f>
        <v>0</v>
      </c>
    </row>
    <row r="1674" spans="2:16" ht="15.75" hidden="1" x14ac:dyDescent="0.25">
      <c r="B1674" s="74"/>
      <c r="C1674" s="73"/>
      <c r="E1674" s="86"/>
      <c r="F1674" s="86"/>
      <c r="H1674" s="73"/>
      <c r="I1674" s="14" t="s">
        <v>33</v>
      </c>
      <c r="J1674" s="86"/>
      <c r="K1674" s="86" t="str">
        <f>E1672</f>
        <v xml:space="preserve">  </v>
      </c>
      <c r="M1674" s="72"/>
      <c r="N1674" s="73"/>
      <c r="O1674" s="86"/>
      <c r="P1674" s="92"/>
    </row>
    <row r="1675" spans="2:16" ht="15.75" hidden="1" x14ac:dyDescent="0.25">
      <c r="B1675" s="74"/>
      <c r="C1675" s="73"/>
      <c r="E1675" s="86"/>
      <c r="F1675" s="86"/>
      <c r="H1675" s="73"/>
      <c r="J1675" s="86"/>
      <c r="K1675" s="86"/>
      <c r="M1675" s="72"/>
      <c r="N1675" s="73"/>
      <c r="O1675" s="86"/>
      <c r="P1675" s="92"/>
    </row>
    <row r="1676" spans="2:16" ht="15.75" hidden="1" x14ac:dyDescent="0.25">
      <c r="B1676" s="70" t="str">
        <f>B1671</f>
        <v xml:space="preserve">  </v>
      </c>
      <c r="C1676" s="133" t="s">
        <v>34</v>
      </c>
      <c r="D1676" s="133"/>
      <c r="E1676" s="133"/>
      <c r="F1676" s="133"/>
      <c r="H1676" s="14" t="s">
        <v>103</v>
      </c>
      <c r="J1676" s="86" t="str">
        <f>IFERROR(VLOOKUP(B1676,Calculations!$Z$10:$AB$448,3,FALSE),0)</f>
        <v xml:space="preserve">  </v>
      </c>
      <c r="K1676" s="86"/>
      <c r="M1676" s="14" t="s">
        <v>104</v>
      </c>
      <c r="O1676" s="86" t="str">
        <f>J1676</f>
        <v xml:space="preserve">  </v>
      </c>
      <c r="P1676" s="92"/>
    </row>
    <row r="1677" spans="2:16" ht="15.75" hidden="1" x14ac:dyDescent="0.25">
      <c r="B1677" s="74"/>
      <c r="C1677" s="133"/>
      <c r="D1677" s="133"/>
      <c r="E1677" s="133"/>
      <c r="F1677" s="133"/>
      <c r="H1677" s="77"/>
      <c r="I1677" s="14" t="s">
        <v>91</v>
      </c>
      <c r="J1677" s="86"/>
      <c r="K1677" s="86" t="str">
        <f>J1676</f>
        <v xml:space="preserve">  </v>
      </c>
      <c r="M1677" s="77"/>
      <c r="N1677" s="14" t="s">
        <v>91</v>
      </c>
      <c r="O1677" s="86"/>
      <c r="P1677" s="92" t="str">
        <f>O1676</f>
        <v xml:space="preserve">  </v>
      </c>
    </row>
    <row r="1678" spans="2:16" ht="15.75" hidden="1" x14ac:dyDescent="0.25">
      <c r="B1678" s="74"/>
      <c r="C1678" s="133"/>
      <c r="D1678" s="133"/>
      <c r="E1678" s="133"/>
      <c r="F1678" s="133"/>
      <c r="H1678" s="77"/>
      <c r="J1678" s="86"/>
      <c r="K1678" s="86"/>
      <c r="M1678" s="77"/>
      <c r="O1678" s="86"/>
      <c r="P1678" s="92"/>
    </row>
    <row r="1679" spans="2:16" ht="15.75" hidden="1" x14ac:dyDescent="0.25">
      <c r="B1679" s="74"/>
      <c r="C1679" s="81"/>
      <c r="D1679" s="81"/>
      <c r="E1679" s="81"/>
      <c r="F1679" s="81"/>
      <c r="H1679" s="77"/>
      <c r="J1679" s="86"/>
      <c r="K1679" s="86"/>
      <c r="M1679" s="77"/>
      <c r="O1679" s="86"/>
      <c r="P1679" s="92"/>
    </row>
    <row r="1680" spans="2:16" ht="15.75" hidden="1" x14ac:dyDescent="0.25">
      <c r="B1680" s="70" t="str">
        <f>B1676</f>
        <v xml:space="preserve">  </v>
      </c>
      <c r="C1680" s="14" t="s">
        <v>106</v>
      </c>
      <c r="E1680" s="86" t="str">
        <f>IFERROR(VLOOKUP(B1680,Calculations!$G$10:$W$448,17,FALSE),0)</f>
        <v xml:space="preserve">  </v>
      </c>
      <c r="F1680" s="86"/>
      <c r="H1680" s="133" t="s">
        <v>34</v>
      </c>
      <c r="I1680" s="133"/>
      <c r="J1680" s="133"/>
      <c r="K1680" s="133"/>
      <c r="M1680" s="14" t="s">
        <v>105</v>
      </c>
      <c r="O1680" s="86" t="str">
        <f>E1680</f>
        <v xml:space="preserve">  </v>
      </c>
      <c r="P1680" s="92"/>
    </row>
    <row r="1681" spans="2:16" ht="15.75" hidden="1" x14ac:dyDescent="0.25">
      <c r="B1681" s="75"/>
      <c r="C1681" s="82"/>
      <c r="D1681" s="76" t="s">
        <v>31</v>
      </c>
      <c r="E1681" s="89"/>
      <c r="F1681" s="89" t="str">
        <f>E1680</f>
        <v xml:space="preserve">  </v>
      </c>
      <c r="G1681" s="76"/>
      <c r="H1681" s="134"/>
      <c r="I1681" s="134"/>
      <c r="J1681" s="134"/>
      <c r="K1681" s="134"/>
      <c r="L1681" s="76"/>
      <c r="M1681" s="82"/>
      <c r="N1681" s="76" t="s">
        <v>31</v>
      </c>
      <c r="O1681" s="89"/>
      <c r="P1681" s="90" t="str">
        <f>O1680</f>
        <v xml:space="preserve">  </v>
      </c>
    </row>
    <row r="1682" spans="2:16" ht="15.75" hidden="1" x14ac:dyDescent="0.25">
      <c r="B1682" s="60" t="str">
        <f>IFERROR(IF(EOMONTH(B1680,1)&gt;Questionnaire!$I$9,"  ",EOMONTH(B1680,1)),"  ")</f>
        <v xml:space="preserve">  </v>
      </c>
      <c r="C1682" s="61" t="s">
        <v>32</v>
      </c>
      <c r="D1682" s="61"/>
      <c r="E1682" s="84">
        <f>IFERROR(-VLOOKUP(B1682,Calculations!$G$10:$N$448,8,FALSE),0)</f>
        <v>0</v>
      </c>
      <c r="F1682" s="84"/>
      <c r="G1682" s="61"/>
      <c r="H1682" s="61" t="s">
        <v>102</v>
      </c>
      <c r="I1682" s="61"/>
      <c r="J1682" s="84">
        <f>K1684</f>
        <v>0</v>
      </c>
      <c r="K1682" s="84"/>
      <c r="L1682" s="61"/>
      <c r="M1682" s="61" t="s">
        <v>102</v>
      </c>
      <c r="N1682" s="68"/>
      <c r="O1682" s="84">
        <f>J1682</f>
        <v>0</v>
      </c>
      <c r="P1682" s="91"/>
    </row>
    <row r="1683" spans="2:16" ht="15.75" hidden="1" x14ac:dyDescent="0.25">
      <c r="B1683" s="74"/>
      <c r="C1683" s="14" t="s">
        <v>33</v>
      </c>
      <c r="E1683" s="86" t="str">
        <f>IFERROR(VLOOKUP(B1682,Calculations!$G$10:$M$448,7,FALSE),0)</f>
        <v xml:space="preserve">  </v>
      </c>
      <c r="F1683" s="86"/>
      <c r="H1683" s="14" t="s">
        <v>35</v>
      </c>
      <c r="J1683" s="86" t="str">
        <f>K1685</f>
        <v xml:space="preserve">  </v>
      </c>
      <c r="K1683" s="86"/>
      <c r="M1683" s="14" t="s">
        <v>94</v>
      </c>
      <c r="N1683" s="73"/>
      <c r="O1683" s="86" t="str">
        <f>J1683</f>
        <v xml:space="preserve">  </v>
      </c>
      <c r="P1683" s="92"/>
    </row>
    <row r="1684" spans="2:16" ht="15.75" hidden="1" x14ac:dyDescent="0.25">
      <c r="B1684" s="74"/>
      <c r="C1684" s="73"/>
      <c r="D1684" s="14" t="s">
        <v>31</v>
      </c>
      <c r="E1684" s="86"/>
      <c r="F1684" s="86">
        <f>IFERROR(E1682+E1683,0)</f>
        <v>0</v>
      </c>
      <c r="H1684" s="73"/>
      <c r="I1684" s="14" t="s">
        <v>32</v>
      </c>
      <c r="J1684" s="86"/>
      <c r="K1684" s="86">
        <f>E1682</f>
        <v>0</v>
      </c>
      <c r="M1684" s="72"/>
      <c r="N1684" s="14" t="s">
        <v>31</v>
      </c>
      <c r="O1684" s="86"/>
      <c r="P1684" s="92">
        <f>F1684</f>
        <v>0</v>
      </c>
    </row>
    <row r="1685" spans="2:16" ht="15.75" hidden="1" x14ac:dyDescent="0.25">
      <c r="B1685" s="74"/>
      <c r="C1685" s="73"/>
      <c r="E1685" s="86"/>
      <c r="F1685" s="86"/>
      <c r="H1685" s="73"/>
      <c r="I1685" s="14" t="s">
        <v>33</v>
      </c>
      <c r="J1685" s="86"/>
      <c r="K1685" s="86" t="str">
        <f>E1683</f>
        <v xml:space="preserve">  </v>
      </c>
      <c r="M1685" s="72"/>
      <c r="N1685" s="73"/>
      <c r="O1685" s="86"/>
      <c r="P1685" s="92"/>
    </row>
    <row r="1686" spans="2:16" ht="15.75" hidden="1" x14ac:dyDescent="0.25">
      <c r="B1686" s="74"/>
      <c r="C1686" s="73"/>
      <c r="E1686" s="86"/>
      <c r="F1686" s="86"/>
      <c r="H1686" s="73"/>
      <c r="J1686" s="86"/>
      <c r="K1686" s="86"/>
      <c r="M1686" s="72"/>
      <c r="N1686" s="73"/>
      <c r="O1686" s="86"/>
      <c r="P1686" s="92"/>
    </row>
    <row r="1687" spans="2:16" ht="15.75" hidden="1" x14ac:dyDescent="0.25">
      <c r="B1687" s="70" t="str">
        <f>B1682</f>
        <v xml:space="preserve">  </v>
      </c>
      <c r="C1687" s="133" t="s">
        <v>34</v>
      </c>
      <c r="D1687" s="133"/>
      <c r="E1687" s="133"/>
      <c r="F1687" s="133"/>
      <c r="H1687" s="14" t="s">
        <v>103</v>
      </c>
      <c r="J1687" s="86">
        <f>IFERROR(VLOOKUP(B1696,Calculations!$Z$10:$AB$448,3,FALSE),0)</f>
        <v>0</v>
      </c>
      <c r="K1687" s="86"/>
      <c r="M1687" s="14" t="s">
        <v>104</v>
      </c>
      <c r="O1687" s="86">
        <f>J1696</f>
        <v>0</v>
      </c>
      <c r="P1687" s="92"/>
    </row>
    <row r="1688" spans="2:16" ht="15.75" hidden="1" x14ac:dyDescent="0.25">
      <c r="B1688" s="74"/>
      <c r="C1688" s="133"/>
      <c r="D1688" s="133"/>
      <c r="E1688" s="133"/>
      <c r="F1688" s="133"/>
      <c r="H1688" s="77"/>
      <c r="I1688" s="14" t="s">
        <v>91</v>
      </c>
      <c r="J1688" s="86"/>
      <c r="K1688" s="86">
        <f>J1696</f>
        <v>0</v>
      </c>
      <c r="M1688" s="77"/>
      <c r="N1688" s="14" t="s">
        <v>91</v>
      </c>
      <c r="O1688" s="86"/>
      <c r="P1688" s="92">
        <f>O1696</f>
        <v>0</v>
      </c>
    </row>
    <row r="1689" spans="2:16" ht="15.75" hidden="1" x14ac:dyDescent="0.25">
      <c r="B1689" s="74"/>
      <c r="C1689" s="133"/>
      <c r="D1689" s="133"/>
      <c r="E1689" s="133"/>
      <c r="F1689" s="133"/>
      <c r="H1689" s="77"/>
      <c r="J1689" s="86"/>
      <c r="K1689" s="86"/>
      <c r="M1689" s="77"/>
      <c r="O1689" s="86"/>
      <c r="P1689" s="92"/>
    </row>
    <row r="1690" spans="2:16" ht="15.75" hidden="1" x14ac:dyDescent="0.25">
      <c r="B1690" s="74"/>
      <c r="C1690" s="81"/>
      <c r="D1690" s="81"/>
      <c r="E1690" s="81"/>
      <c r="F1690" s="81"/>
      <c r="H1690" s="77"/>
      <c r="J1690" s="86"/>
      <c r="K1690" s="86"/>
      <c r="M1690" s="77"/>
      <c r="O1690" s="86"/>
      <c r="P1690" s="92"/>
    </row>
    <row r="1691" spans="2:16" ht="15.75" hidden="1" x14ac:dyDescent="0.25">
      <c r="B1691" s="70">
        <f>B1696</f>
        <v>0</v>
      </c>
      <c r="C1691" s="14" t="s">
        <v>106</v>
      </c>
      <c r="E1691" s="86">
        <f>IFERROR(VLOOKUP(B1691,Calculations!$G$10:$W$448,17,FALSE),0)</f>
        <v>0</v>
      </c>
      <c r="F1691" s="86"/>
      <c r="H1691" s="133" t="s">
        <v>34</v>
      </c>
      <c r="I1691" s="133"/>
      <c r="J1691" s="133"/>
      <c r="K1691" s="133"/>
      <c r="M1691" s="14" t="s">
        <v>105</v>
      </c>
      <c r="O1691" s="86">
        <f>E1691</f>
        <v>0</v>
      </c>
      <c r="P1691" s="92"/>
    </row>
    <row r="1692" spans="2:16" ht="15.75" hidden="1" x14ac:dyDescent="0.25">
      <c r="B1692" s="75"/>
      <c r="C1692" s="82"/>
      <c r="D1692" s="76" t="s">
        <v>31</v>
      </c>
      <c r="E1692" s="89"/>
      <c r="F1692" s="89">
        <f>E1691</f>
        <v>0</v>
      </c>
      <c r="G1692" s="76"/>
      <c r="H1692" s="134"/>
      <c r="I1692" s="134"/>
      <c r="J1692" s="134"/>
      <c r="K1692" s="134"/>
      <c r="L1692" s="76"/>
      <c r="M1692" s="82"/>
      <c r="N1692" s="76" t="s">
        <v>31</v>
      </c>
      <c r="O1692" s="89"/>
      <c r="P1692" s="90">
        <f>O1691</f>
        <v>0</v>
      </c>
    </row>
    <row r="1693" spans="2:16" ht="15.75" hidden="1" x14ac:dyDescent="0.25">
      <c r="B1693" s="60" t="str">
        <f>IFERROR(IF(EOMONTH(B1691,1)&gt;Questionnaire!$I$9,"  ",EOMONTH(B1691,1)),"  ")</f>
        <v xml:space="preserve">  </v>
      </c>
      <c r="C1693" s="61" t="s">
        <v>32</v>
      </c>
      <c r="D1693" s="61"/>
      <c r="E1693" s="84">
        <f>IFERROR(-VLOOKUP(B1693,Calculations!$G$10:$N$448,8,FALSE),0)</f>
        <v>0</v>
      </c>
      <c r="F1693" s="84"/>
      <c r="G1693" s="61"/>
      <c r="H1693" s="61" t="s">
        <v>102</v>
      </c>
      <c r="I1693" s="61"/>
      <c r="J1693" s="84">
        <f>K1695</f>
        <v>0</v>
      </c>
      <c r="K1693" s="84"/>
      <c r="L1693" s="61"/>
      <c r="M1693" s="61" t="s">
        <v>102</v>
      </c>
      <c r="N1693" s="68"/>
      <c r="O1693" s="84">
        <f>J1693</f>
        <v>0</v>
      </c>
      <c r="P1693" s="91"/>
    </row>
    <row r="1694" spans="2:16" ht="15.75" hidden="1" x14ac:dyDescent="0.25">
      <c r="B1694" s="74"/>
      <c r="C1694" s="14" t="s">
        <v>33</v>
      </c>
      <c r="E1694" s="86" t="str">
        <f>IFERROR(VLOOKUP(B1693,Calculations!$G$10:$M$448,7,FALSE),0)</f>
        <v xml:space="preserve">  </v>
      </c>
      <c r="F1694" s="86"/>
      <c r="H1694" s="14" t="s">
        <v>35</v>
      </c>
      <c r="J1694" s="86" t="str">
        <f>K1696</f>
        <v xml:space="preserve">  </v>
      </c>
      <c r="K1694" s="86"/>
      <c r="M1694" s="14" t="s">
        <v>94</v>
      </c>
      <c r="N1694" s="73"/>
      <c r="O1694" s="86" t="str">
        <f>J1694</f>
        <v xml:space="preserve">  </v>
      </c>
      <c r="P1694" s="92"/>
    </row>
    <row r="1695" spans="2:16" ht="15.75" hidden="1" x14ac:dyDescent="0.25">
      <c r="B1695" s="74"/>
      <c r="C1695" s="73"/>
      <c r="D1695" s="14" t="s">
        <v>31</v>
      </c>
      <c r="E1695" s="86"/>
      <c r="F1695" s="86">
        <f>IFERROR(E1693+E1694,0)</f>
        <v>0</v>
      </c>
      <c r="H1695" s="73"/>
      <c r="I1695" s="14" t="s">
        <v>32</v>
      </c>
      <c r="J1695" s="86"/>
      <c r="K1695" s="86">
        <f>E1693</f>
        <v>0</v>
      </c>
      <c r="M1695" s="72"/>
      <c r="N1695" s="14" t="s">
        <v>31</v>
      </c>
      <c r="O1695" s="86"/>
      <c r="P1695" s="92">
        <f>F1695</f>
        <v>0</v>
      </c>
    </row>
    <row r="1696" spans="2:16" ht="15.75" hidden="1" x14ac:dyDescent="0.25">
      <c r="B1696" s="74"/>
      <c r="C1696" s="73"/>
      <c r="E1696" s="86"/>
      <c r="F1696" s="86"/>
      <c r="H1696" s="73"/>
      <c r="I1696" s="14" t="s">
        <v>33</v>
      </c>
      <c r="J1696" s="86"/>
      <c r="K1696" s="86" t="str">
        <f>E1694</f>
        <v xml:space="preserve">  </v>
      </c>
      <c r="M1696" s="72"/>
      <c r="N1696" s="73"/>
      <c r="O1696" s="86"/>
      <c r="P1696" s="92"/>
    </row>
    <row r="1697" spans="2:16" ht="15.75" hidden="1" x14ac:dyDescent="0.25">
      <c r="B1697" s="74"/>
      <c r="C1697" s="73"/>
      <c r="E1697" s="86"/>
      <c r="F1697" s="86"/>
      <c r="H1697" s="73"/>
      <c r="J1697" s="86"/>
      <c r="K1697" s="86"/>
      <c r="M1697" s="72"/>
      <c r="N1697" s="73"/>
      <c r="O1697" s="86"/>
      <c r="P1697" s="92"/>
    </row>
    <row r="1698" spans="2:16" ht="15.75" hidden="1" x14ac:dyDescent="0.25">
      <c r="B1698" s="70" t="str">
        <f>B1693</f>
        <v xml:space="preserve">  </v>
      </c>
      <c r="C1698" s="133" t="s">
        <v>34</v>
      </c>
      <c r="D1698" s="133"/>
      <c r="E1698" s="133"/>
      <c r="F1698" s="133"/>
      <c r="H1698" s="14" t="s">
        <v>103</v>
      </c>
      <c r="J1698" s="86" t="str">
        <f>IFERROR(VLOOKUP(B1698,Calculations!$Z$10:$AB$448,3,FALSE),0)</f>
        <v xml:space="preserve">  </v>
      </c>
      <c r="K1698" s="86"/>
      <c r="M1698" s="14" t="s">
        <v>104</v>
      </c>
      <c r="O1698" s="86" t="str">
        <f>J1698</f>
        <v xml:space="preserve">  </v>
      </c>
      <c r="P1698" s="92"/>
    </row>
    <row r="1699" spans="2:16" ht="15.75" hidden="1" x14ac:dyDescent="0.25">
      <c r="B1699" s="74"/>
      <c r="C1699" s="133"/>
      <c r="D1699" s="133"/>
      <c r="E1699" s="133"/>
      <c r="F1699" s="133"/>
      <c r="H1699" s="77"/>
      <c r="I1699" s="14" t="s">
        <v>91</v>
      </c>
      <c r="J1699" s="86"/>
      <c r="K1699" s="86" t="str">
        <f>J1698</f>
        <v xml:space="preserve">  </v>
      </c>
      <c r="M1699" s="77"/>
      <c r="N1699" s="14" t="s">
        <v>91</v>
      </c>
      <c r="O1699" s="86"/>
      <c r="P1699" s="92" t="str">
        <f>O1698</f>
        <v xml:space="preserve">  </v>
      </c>
    </row>
    <row r="1700" spans="2:16" ht="15.75" hidden="1" x14ac:dyDescent="0.25">
      <c r="B1700" s="74"/>
      <c r="C1700" s="133"/>
      <c r="D1700" s="133"/>
      <c r="E1700" s="133"/>
      <c r="F1700" s="133"/>
      <c r="H1700" s="77"/>
      <c r="J1700" s="86"/>
      <c r="K1700" s="86"/>
      <c r="M1700" s="77"/>
      <c r="O1700" s="86"/>
      <c r="P1700" s="92"/>
    </row>
    <row r="1701" spans="2:16" ht="15.75" hidden="1" x14ac:dyDescent="0.25">
      <c r="B1701" s="74"/>
      <c r="C1701" s="81"/>
      <c r="D1701" s="81"/>
      <c r="E1701" s="81"/>
      <c r="F1701" s="81"/>
      <c r="H1701" s="77"/>
      <c r="J1701" s="86"/>
      <c r="K1701" s="86"/>
      <c r="M1701" s="77"/>
      <c r="O1701" s="86"/>
      <c r="P1701" s="92"/>
    </row>
    <row r="1702" spans="2:16" ht="15.75" hidden="1" x14ac:dyDescent="0.25">
      <c r="B1702" s="70" t="str">
        <f>B1698</f>
        <v xml:space="preserve">  </v>
      </c>
      <c r="C1702" s="14" t="s">
        <v>106</v>
      </c>
      <c r="E1702" s="86" t="str">
        <f>IFERROR(VLOOKUP(B1702,Calculations!$G$10:$W$448,17,FALSE),0)</f>
        <v xml:space="preserve">  </v>
      </c>
      <c r="F1702" s="86"/>
      <c r="H1702" s="133" t="s">
        <v>34</v>
      </c>
      <c r="I1702" s="133"/>
      <c r="J1702" s="133"/>
      <c r="K1702" s="133"/>
      <c r="M1702" s="14" t="s">
        <v>105</v>
      </c>
      <c r="O1702" s="86" t="str">
        <f>E1702</f>
        <v xml:space="preserve">  </v>
      </c>
      <c r="P1702" s="92"/>
    </row>
    <row r="1703" spans="2:16" ht="15.75" hidden="1" x14ac:dyDescent="0.25">
      <c r="B1703" s="75"/>
      <c r="C1703" s="82"/>
      <c r="D1703" s="76" t="s">
        <v>31</v>
      </c>
      <c r="E1703" s="89"/>
      <c r="F1703" s="89" t="str">
        <f>E1702</f>
        <v xml:space="preserve">  </v>
      </c>
      <c r="G1703" s="76"/>
      <c r="H1703" s="134"/>
      <c r="I1703" s="134"/>
      <c r="J1703" s="134"/>
      <c r="K1703" s="134"/>
      <c r="L1703" s="76"/>
      <c r="M1703" s="82"/>
      <c r="N1703" s="76" t="s">
        <v>31</v>
      </c>
      <c r="O1703" s="89"/>
      <c r="P1703" s="90" t="str">
        <f>O1702</f>
        <v xml:space="preserve">  </v>
      </c>
    </row>
    <row r="1704" spans="2:16" ht="15.75" hidden="1" x14ac:dyDescent="0.25">
      <c r="B1704" s="60" t="str">
        <f>IFERROR(IF(EOMONTH(B1702,1)&gt;Questionnaire!$I$9,"  ",EOMONTH(B1702,1)),"  ")</f>
        <v xml:space="preserve">  </v>
      </c>
      <c r="C1704" s="61" t="s">
        <v>32</v>
      </c>
      <c r="D1704" s="61"/>
      <c r="E1704" s="84">
        <f>IFERROR(-VLOOKUP(B1704,Calculations!$G$10:$N$448,8,FALSE),0)</f>
        <v>0</v>
      </c>
      <c r="F1704" s="84"/>
      <c r="G1704" s="61"/>
      <c r="H1704" s="61" t="s">
        <v>102</v>
      </c>
      <c r="I1704" s="61"/>
      <c r="J1704" s="84">
        <f>K1706</f>
        <v>0</v>
      </c>
      <c r="K1704" s="84"/>
      <c r="L1704" s="61"/>
      <c r="M1704" s="61" t="s">
        <v>102</v>
      </c>
      <c r="N1704" s="68"/>
      <c r="O1704" s="84">
        <f>J1704</f>
        <v>0</v>
      </c>
      <c r="P1704" s="91"/>
    </row>
    <row r="1705" spans="2:16" ht="15.75" hidden="1" x14ac:dyDescent="0.25">
      <c r="B1705" s="74"/>
      <c r="C1705" s="14" t="s">
        <v>33</v>
      </c>
      <c r="E1705" s="86" t="str">
        <f>IFERROR(VLOOKUP(B1704,Calculations!$G$10:$M$448,7,FALSE),0)</f>
        <v xml:space="preserve">  </v>
      </c>
      <c r="F1705" s="86"/>
      <c r="H1705" s="14" t="s">
        <v>35</v>
      </c>
      <c r="J1705" s="86" t="str">
        <f>K1707</f>
        <v xml:space="preserve">  </v>
      </c>
      <c r="K1705" s="86"/>
      <c r="M1705" s="14" t="s">
        <v>94</v>
      </c>
      <c r="N1705" s="73"/>
      <c r="O1705" s="86" t="str">
        <f>J1705</f>
        <v xml:space="preserve">  </v>
      </c>
      <c r="P1705" s="92"/>
    </row>
    <row r="1706" spans="2:16" ht="15.75" hidden="1" x14ac:dyDescent="0.25">
      <c r="B1706" s="74"/>
      <c r="C1706" s="73"/>
      <c r="D1706" s="14" t="s">
        <v>31</v>
      </c>
      <c r="E1706" s="86"/>
      <c r="F1706" s="86">
        <f>IFERROR(E1704+E1705,0)</f>
        <v>0</v>
      </c>
      <c r="H1706" s="73"/>
      <c r="I1706" s="14" t="s">
        <v>32</v>
      </c>
      <c r="J1706" s="86"/>
      <c r="K1706" s="86">
        <f>E1704</f>
        <v>0</v>
      </c>
      <c r="M1706" s="72"/>
      <c r="N1706" s="14" t="s">
        <v>31</v>
      </c>
      <c r="O1706" s="86"/>
      <c r="P1706" s="92">
        <f>F1706</f>
        <v>0</v>
      </c>
    </row>
    <row r="1707" spans="2:16" ht="15.75" hidden="1" x14ac:dyDescent="0.25">
      <c r="B1707" s="74"/>
      <c r="C1707" s="73"/>
      <c r="E1707" s="86"/>
      <c r="F1707" s="86"/>
      <c r="H1707" s="73"/>
      <c r="I1707" s="14" t="s">
        <v>33</v>
      </c>
      <c r="J1707" s="86"/>
      <c r="K1707" s="86" t="str">
        <f>E1705</f>
        <v xml:space="preserve">  </v>
      </c>
      <c r="M1707" s="72"/>
      <c r="N1707" s="73"/>
      <c r="O1707" s="86"/>
      <c r="P1707" s="92"/>
    </row>
    <row r="1708" spans="2:16" ht="15.75" hidden="1" x14ac:dyDescent="0.25">
      <c r="B1708" s="74"/>
      <c r="C1708" s="73"/>
      <c r="E1708" s="86"/>
      <c r="F1708" s="86"/>
      <c r="H1708" s="73"/>
      <c r="J1708" s="86"/>
      <c r="K1708" s="86"/>
      <c r="M1708" s="72"/>
      <c r="N1708" s="73"/>
      <c r="O1708" s="86"/>
      <c r="P1708" s="92"/>
    </row>
    <row r="1709" spans="2:16" ht="15.75" hidden="1" x14ac:dyDescent="0.25">
      <c r="B1709" s="70" t="str">
        <f>B1704</f>
        <v xml:space="preserve">  </v>
      </c>
      <c r="C1709" s="133" t="s">
        <v>34</v>
      </c>
      <c r="D1709" s="133"/>
      <c r="E1709" s="133"/>
      <c r="F1709" s="133"/>
      <c r="H1709" s="14" t="s">
        <v>103</v>
      </c>
      <c r="J1709" s="86" t="str">
        <f>IFERROR(VLOOKUP(B1709,Calculations!$Z$10:$AB$448,3,FALSE),0)</f>
        <v xml:space="preserve">  </v>
      </c>
      <c r="K1709" s="86"/>
      <c r="M1709" s="14" t="s">
        <v>104</v>
      </c>
      <c r="O1709" s="86" t="str">
        <f>J1709</f>
        <v xml:space="preserve">  </v>
      </c>
      <c r="P1709" s="92"/>
    </row>
    <row r="1710" spans="2:16" ht="15.75" hidden="1" x14ac:dyDescent="0.25">
      <c r="B1710" s="74"/>
      <c r="C1710" s="133"/>
      <c r="D1710" s="133"/>
      <c r="E1710" s="133"/>
      <c r="F1710" s="133"/>
      <c r="H1710" s="77"/>
      <c r="I1710" s="14" t="s">
        <v>91</v>
      </c>
      <c r="J1710" s="86"/>
      <c r="K1710" s="86" t="str">
        <f>J1709</f>
        <v xml:space="preserve">  </v>
      </c>
      <c r="M1710" s="77"/>
      <c r="N1710" s="14" t="s">
        <v>91</v>
      </c>
      <c r="O1710" s="86"/>
      <c r="P1710" s="92" t="str">
        <f>O1709</f>
        <v xml:space="preserve">  </v>
      </c>
    </row>
    <row r="1711" spans="2:16" ht="15.75" hidden="1" x14ac:dyDescent="0.25">
      <c r="B1711" s="74"/>
      <c r="C1711" s="133"/>
      <c r="D1711" s="133"/>
      <c r="E1711" s="133"/>
      <c r="F1711" s="133"/>
      <c r="H1711" s="77"/>
      <c r="J1711" s="86"/>
      <c r="K1711" s="86"/>
      <c r="M1711" s="77"/>
      <c r="O1711" s="86"/>
      <c r="P1711" s="92"/>
    </row>
    <row r="1712" spans="2:16" ht="15.75" hidden="1" x14ac:dyDescent="0.25">
      <c r="B1712" s="74"/>
      <c r="C1712" s="81"/>
      <c r="D1712" s="81"/>
      <c r="E1712" s="81"/>
      <c r="F1712" s="81"/>
      <c r="H1712" s="77"/>
      <c r="J1712" s="86"/>
      <c r="K1712" s="86"/>
      <c r="M1712" s="77"/>
      <c r="O1712" s="86"/>
      <c r="P1712" s="92"/>
    </row>
    <row r="1713" spans="2:16" ht="15.75" hidden="1" x14ac:dyDescent="0.25">
      <c r="B1713" s="70" t="str">
        <f>B1709</f>
        <v xml:space="preserve">  </v>
      </c>
      <c r="C1713" s="14" t="s">
        <v>106</v>
      </c>
      <c r="E1713" s="86" t="str">
        <f>IFERROR(VLOOKUP(B1713,Calculations!$G$10:$W$448,17,FALSE),0)</f>
        <v xml:space="preserve">  </v>
      </c>
      <c r="F1713" s="86"/>
      <c r="H1713" s="133" t="s">
        <v>34</v>
      </c>
      <c r="I1713" s="133"/>
      <c r="J1713" s="133"/>
      <c r="K1713" s="133"/>
      <c r="M1713" s="14" t="s">
        <v>105</v>
      </c>
      <c r="O1713" s="86" t="str">
        <f>E1713</f>
        <v xml:space="preserve">  </v>
      </c>
      <c r="P1713" s="92"/>
    </row>
    <row r="1714" spans="2:16" ht="15.75" hidden="1" x14ac:dyDescent="0.25">
      <c r="B1714" s="75"/>
      <c r="C1714" s="82"/>
      <c r="D1714" s="76" t="s">
        <v>31</v>
      </c>
      <c r="E1714" s="89"/>
      <c r="F1714" s="89" t="str">
        <f>E1713</f>
        <v xml:space="preserve">  </v>
      </c>
      <c r="G1714" s="76"/>
      <c r="H1714" s="134"/>
      <c r="I1714" s="134"/>
      <c r="J1714" s="134"/>
      <c r="K1714" s="134"/>
      <c r="L1714" s="76"/>
      <c r="M1714" s="82"/>
      <c r="N1714" s="76" t="s">
        <v>31</v>
      </c>
      <c r="O1714" s="89"/>
      <c r="P1714" s="90" t="str">
        <f>O1713</f>
        <v xml:space="preserve">  </v>
      </c>
    </row>
    <row r="1715" spans="2:16" ht="15.75" hidden="1" x14ac:dyDescent="0.25">
      <c r="B1715" s="60" t="str">
        <f>IFERROR(IF(EOMONTH(B1713,1)&gt;Questionnaire!$I$9,"  ",EOMONTH(B1713,1)),"  ")</f>
        <v xml:space="preserve">  </v>
      </c>
      <c r="C1715" s="61" t="s">
        <v>32</v>
      </c>
      <c r="D1715" s="61"/>
      <c r="E1715" s="84">
        <f>IFERROR(-VLOOKUP(B1715,Calculations!$G$10:$N$448,8,FALSE),0)</f>
        <v>0</v>
      </c>
      <c r="F1715" s="84"/>
      <c r="G1715" s="61"/>
      <c r="H1715" s="61" t="s">
        <v>102</v>
      </c>
      <c r="I1715" s="61"/>
      <c r="J1715" s="84">
        <f>K1717</f>
        <v>0</v>
      </c>
      <c r="K1715" s="84"/>
      <c r="L1715" s="61"/>
      <c r="M1715" s="61" t="s">
        <v>102</v>
      </c>
      <c r="N1715" s="68"/>
      <c r="O1715" s="84">
        <f>J1715</f>
        <v>0</v>
      </c>
      <c r="P1715" s="91"/>
    </row>
    <row r="1716" spans="2:16" ht="15.75" hidden="1" x14ac:dyDescent="0.25">
      <c r="B1716" s="74"/>
      <c r="C1716" s="14" t="s">
        <v>33</v>
      </c>
      <c r="E1716" s="86" t="str">
        <f>IFERROR(VLOOKUP(B1715,Calculations!$G$10:$M$448,7,FALSE),0)</f>
        <v xml:space="preserve">  </v>
      </c>
      <c r="F1716" s="86"/>
      <c r="H1716" s="14" t="s">
        <v>35</v>
      </c>
      <c r="J1716" s="86" t="str">
        <f>K1718</f>
        <v xml:space="preserve">  </v>
      </c>
      <c r="K1716" s="86"/>
      <c r="M1716" s="14" t="s">
        <v>94</v>
      </c>
      <c r="N1716" s="73"/>
      <c r="O1716" s="86" t="str">
        <f>J1716</f>
        <v xml:space="preserve">  </v>
      </c>
      <c r="P1716" s="92"/>
    </row>
    <row r="1717" spans="2:16" ht="15.75" hidden="1" x14ac:dyDescent="0.25">
      <c r="B1717" s="74"/>
      <c r="C1717" s="73"/>
      <c r="D1717" s="14" t="s">
        <v>31</v>
      </c>
      <c r="E1717" s="86"/>
      <c r="F1717" s="86">
        <f>IFERROR(E1715+E1716,0)</f>
        <v>0</v>
      </c>
      <c r="H1717" s="73"/>
      <c r="I1717" s="14" t="s">
        <v>32</v>
      </c>
      <c r="J1717" s="86"/>
      <c r="K1717" s="86">
        <f>E1715</f>
        <v>0</v>
      </c>
      <c r="M1717" s="72"/>
      <c r="N1717" s="14" t="s">
        <v>31</v>
      </c>
      <c r="O1717" s="86"/>
      <c r="P1717" s="92">
        <f>F1717</f>
        <v>0</v>
      </c>
    </row>
    <row r="1718" spans="2:16" ht="15.75" hidden="1" x14ac:dyDescent="0.25">
      <c r="B1718" s="74"/>
      <c r="C1718" s="73"/>
      <c r="E1718" s="86"/>
      <c r="F1718" s="86"/>
      <c r="H1718" s="73"/>
      <c r="I1718" s="14" t="s">
        <v>33</v>
      </c>
      <c r="J1718" s="86"/>
      <c r="K1718" s="86" t="str">
        <f>E1716</f>
        <v xml:space="preserve">  </v>
      </c>
      <c r="M1718" s="72"/>
      <c r="N1718" s="73"/>
      <c r="O1718" s="86"/>
      <c r="P1718" s="92"/>
    </row>
    <row r="1719" spans="2:16" ht="15.75" hidden="1" x14ac:dyDescent="0.25">
      <c r="B1719" s="74"/>
      <c r="C1719" s="73"/>
      <c r="E1719" s="86"/>
      <c r="F1719" s="86"/>
      <c r="H1719" s="73"/>
      <c r="J1719" s="86"/>
      <c r="K1719" s="86"/>
      <c r="M1719" s="72"/>
      <c r="N1719" s="73"/>
      <c r="O1719" s="86"/>
      <c r="P1719" s="92"/>
    </row>
    <row r="1720" spans="2:16" ht="15.75" hidden="1" x14ac:dyDescent="0.25">
      <c r="B1720" s="70" t="str">
        <f>B1715</f>
        <v xml:space="preserve">  </v>
      </c>
      <c r="C1720" s="133" t="s">
        <v>34</v>
      </c>
      <c r="D1720" s="133"/>
      <c r="E1720" s="133"/>
      <c r="F1720" s="133"/>
      <c r="H1720" s="14" t="s">
        <v>103</v>
      </c>
      <c r="J1720" s="86" t="str">
        <f>IFERROR(VLOOKUP(B1720,Calculations!$Z$10:$AB$448,3,FALSE),0)</f>
        <v xml:space="preserve">  </v>
      </c>
      <c r="K1720" s="86"/>
      <c r="M1720" s="14" t="s">
        <v>104</v>
      </c>
      <c r="O1720" s="86" t="str">
        <f>J1720</f>
        <v xml:space="preserve">  </v>
      </c>
      <c r="P1720" s="92"/>
    </row>
    <row r="1721" spans="2:16" ht="15.75" hidden="1" x14ac:dyDescent="0.25">
      <c r="B1721" s="74"/>
      <c r="C1721" s="133"/>
      <c r="D1721" s="133"/>
      <c r="E1721" s="133"/>
      <c r="F1721" s="133"/>
      <c r="H1721" s="77"/>
      <c r="I1721" s="14" t="s">
        <v>91</v>
      </c>
      <c r="J1721" s="86"/>
      <c r="K1721" s="86" t="str">
        <f>J1720</f>
        <v xml:space="preserve">  </v>
      </c>
      <c r="M1721" s="77"/>
      <c r="N1721" s="14" t="s">
        <v>91</v>
      </c>
      <c r="O1721" s="86"/>
      <c r="P1721" s="92" t="str">
        <f>O1720</f>
        <v xml:space="preserve">  </v>
      </c>
    </row>
    <row r="1722" spans="2:16" ht="15.75" hidden="1" x14ac:dyDescent="0.25">
      <c r="B1722" s="74"/>
      <c r="C1722" s="133"/>
      <c r="D1722" s="133"/>
      <c r="E1722" s="133"/>
      <c r="F1722" s="133"/>
      <c r="H1722" s="77"/>
      <c r="J1722" s="86"/>
      <c r="K1722" s="86"/>
      <c r="M1722" s="77"/>
      <c r="O1722" s="86"/>
      <c r="P1722" s="92"/>
    </row>
    <row r="1723" spans="2:16" ht="15.75" hidden="1" x14ac:dyDescent="0.25">
      <c r="B1723" s="74"/>
      <c r="C1723" s="81"/>
      <c r="D1723" s="81"/>
      <c r="E1723" s="81"/>
      <c r="F1723" s="81"/>
      <c r="H1723" s="77"/>
      <c r="J1723" s="86"/>
      <c r="K1723" s="86"/>
      <c r="M1723" s="77"/>
      <c r="O1723" s="86"/>
      <c r="P1723" s="92"/>
    </row>
    <row r="1724" spans="2:16" ht="15.75" hidden="1" x14ac:dyDescent="0.25">
      <c r="B1724" s="70" t="str">
        <f>B1720</f>
        <v xml:space="preserve">  </v>
      </c>
      <c r="C1724" s="14" t="s">
        <v>106</v>
      </c>
      <c r="E1724" s="86" t="str">
        <f>IFERROR(VLOOKUP(B1724,Calculations!$G$10:$W$448,17,FALSE),0)</f>
        <v xml:space="preserve">  </v>
      </c>
      <c r="F1724" s="86"/>
      <c r="H1724" s="133" t="s">
        <v>34</v>
      </c>
      <c r="I1724" s="133"/>
      <c r="J1724" s="133"/>
      <c r="K1724" s="133"/>
      <c r="M1724" s="14" t="s">
        <v>105</v>
      </c>
      <c r="O1724" s="86" t="str">
        <f>E1724</f>
        <v xml:space="preserve">  </v>
      </c>
      <c r="P1724" s="92"/>
    </row>
    <row r="1725" spans="2:16" ht="15.75" hidden="1" x14ac:dyDescent="0.25">
      <c r="B1725" s="75"/>
      <c r="C1725" s="82"/>
      <c r="D1725" s="76" t="s">
        <v>31</v>
      </c>
      <c r="E1725" s="89"/>
      <c r="F1725" s="89" t="str">
        <f>E1724</f>
        <v xml:space="preserve">  </v>
      </c>
      <c r="G1725" s="76"/>
      <c r="H1725" s="134"/>
      <c r="I1725" s="134"/>
      <c r="J1725" s="134"/>
      <c r="K1725" s="134"/>
      <c r="L1725" s="76"/>
      <c r="M1725" s="82"/>
      <c r="N1725" s="76" t="s">
        <v>31</v>
      </c>
      <c r="O1725" s="89"/>
      <c r="P1725" s="90" t="str">
        <f>O1724</f>
        <v xml:space="preserve">  </v>
      </c>
    </row>
    <row r="1726" spans="2:16" ht="15.75" hidden="1" x14ac:dyDescent="0.25">
      <c r="B1726" s="60" t="str">
        <f>IFERROR(IF(EOMONTH(B1724,1)&gt;Questionnaire!$I$9,"  ",EOMONTH(B1724,1)),"  ")</f>
        <v xml:space="preserve">  </v>
      </c>
      <c r="C1726" s="61" t="s">
        <v>32</v>
      </c>
      <c r="D1726" s="61"/>
      <c r="E1726" s="84">
        <f>IFERROR(-VLOOKUP(B1726,Calculations!$G$10:$N$448,8,FALSE),0)</f>
        <v>0</v>
      </c>
      <c r="F1726" s="84"/>
      <c r="G1726" s="61"/>
      <c r="H1726" s="61" t="s">
        <v>102</v>
      </c>
      <c r="I1726" s="61"/>
      <c r="J1726" s="84">
        <f>K1728</f>
        <v>0</v>
      </c>
      <c r="K1726" s="84"/>
      <c r="L1726" s="61"/>
      <c r="M1726" s="61" t="s">
        <v>102</v>
      </c>
      <c r="N1726" s="68"/>
      <c r="O1726" s="84">
        <f>J1726</f>
        <v>0</v>
      </c>
      <c r="P1726" s="91"/>
    </row>
    <row r="1727" spans="2:16" ht="15.75" hidden="1" x14ac:dyDescent="0.25">
      <c r="B1727" s="74"/>
      <c r="C1727" s="14" t="s">
        <v>33</v>
      </c>
      <c r="E1727" s="86" t="str">
        <f>IFERROR(VLOOKUP(B1726,Calculations!$G$10:$M$448,7,FALSE),0)</f>
        <v xml:space="preserve">  </v>
      </c>
      <c r="F1727" s="86"/>
      <c r="H1727" s="14" t="s">
        <v>35</v>
      </c>
      <c r="J1727" s="86" t="str">
        <f>K1729</f>
        <v xml:space="preserve">  </v>
      </c>
      <c r="K1727" s="86"/>
      <c r="M1727" s="14" t="s">
        <v>94</v>
      </c>
      <c r="N1727" s="73"/>
      <c r="O1727" s="86" t="str">
        <f>J1727</f>
        <v xml:space="preserve">  </v>
      </c>
      <c r="P1727" s="92"/>
    </row>
    <row r="1728" spans="2:16" ht="15.75" hidden="1" x14ac:dyDescent="0.25">
      <c r="B1728" s="74"/>
      <c r="C1728" s="73"/>
      <c r="D1728" s="14" t="s">
        <v>31</v>
      </c>
      <c r="E1728" s="86"/>
      <c r="F1728" s="86">
        <f>IFERROR(E1726+E1727,0)</f>
        <v>0</v>
      </c>
      <c r="H1728" s="73"/>
      <c r="I1728" s="14" t="s">
        <v>32</v>
      </c>
      <c r="J1728" s="86"/>
      <c r="K1728" s="86">
        <f>E1726</f>
        <v>0</v>
      </c>
      <c r="M1728" s="72"/>
      <c r="N1728" s="14" t="s">
        <v>31</v>
      </c>
      <c r="O1728" s="86"/>
      <c r="P1728" s="92">
        <f>F1728</f>
        <v>0</v>
      </c>
    </row>
    <row r="1729" spans="2:16" ht="15.75" hidden="1" x14ac:dyDescent="0.25">
      <c r="B1729" s="74"/>
      <c r="C1729" s="73"/>
      <c r="E1729" s="86"/>
      <c r="F1729" s="86"/>
      <c r="H1729" s="73"/>
      <c r="I1729" s="14" t="s">
        <v>33</v>
      </c>
      <c r="J1729" s="86"/>
      <c r="K1729" s="86" t="str">
        <f>E1727</f>
        <v xml:space="preserve">  </v>
      </c>
      <c r="M1729" s="72"/>
      <c r="N1729" s="73"/>
      <c r="O1729" s="86"/>
      <c r="P1729" s="92"/>
    </row>
    <row r="1730" spans="2:16" ht="15.75" hidden="1" x14ac:dyDescent="0.25">
      <c r="B1730" s="74"/>
      <c r="C1730" s="73"/>
      <c r="E1730" s="86"/>
      <c r="F1730" s="86"/>
      <c r="H1730" s="73"/>
      <c r="J1730" s="86"/>
      <c r="K1730" s="86"/>
      <c r="M1730" s="72"/>
      <c r="N1730" s="73"/>
      <c r="O1730" s="86"/>
      <c r="P1730" s="92"/>
    </row>
    <row r="1731" spans="2:16" ht="15.75" hidden="1" x14ac:dyDescent="0.25">
      <c r="B1731" s="70" t="str">
        <f>B1726</f>
        <v xml:space="preserve">  </v>
      </c>
      <c r="C1731" s="133" t="s">
        <v>34</v>
      </c>
      <c r="D1731" s="133"/>
      <c r="E1731" s="133"/>
      <c r="F1731" s="133"/>
      <c r="H1731" s="14" t="s">
        <v>103</v>
      </c>
      <c r="J1731" s="86" t="str">
        <f>IFERROR(VLOOKUP(B1731,Calculations!$Z$10:$AB$448,3,FALSE),0)</f>
        <v xml:space="preserve">  </v>
      </c>
      <c r="K1731" s="86"/>
      <c r="M1731" s="14" t="s">
        <v>104</v>
      </c>
      <c r="O1731" s="86" t="str">
        <f>J1731</f>
        <v xml:space="preserve">  </v>
      </c>
      <c r="P1731" s="92"/>
    </row>
    <row r="1732" spans="2:16" ht="15.75" hidden="1" x14ac:dyDescent="0.25">
      <c r="B1732" s="74"/>
      <c r="C1732" s="133"/>
      <c r="D1732" s="133"/>
      <c r="E1732" s="133"/>
      <c r="F1732" s="133"/>
      <c r="H1732" s="77"/>
      <c r="I1732" s="14" t="s">
        <v>91</v>
      </c>
      <c r="J1732" s="86"/>
      <c r="K1732" s="86" t="str">
        <f>J1731</f>
        <v xml:space="preserve">  </v>
      </c>
      <c r="M1732" s="77"/>
      <c r="N1732" s="14" t="s">
        <v>91</v>
      </c>
      <c r="O1732" s="86"/>
      <c r="P1732" s="92" t="str">
        <f>O1731</f>
        <v xml:space="preserve">  </v>
      </c>
    </row>
    <row r="1733" spans="2:16" ht="15.75" hidden="1" x14ac:dyDescent="0.25">
      <c r="B1733" s="74"/>
      <c r="C1733" s="133"/>
      <c r="D1733" s="133"/>
      <c r="E1733" s="133"/>
      <c r="F1733" s="133"/>
      <c r="H1733" s="77"/>
      <c r="J1733" s="86"/>
      <c r="K1733" s="86"/>
      <c r="M1733" s="77"/>
      <c r="O1733" s="86"/>
      <c r="P1733" s="92"/>
    </row>
    <row r="1734" spans="2:16" ht="15.75" hidden="1" x14ac:dyDescent="0.25">
      <c r="B1734" s="74"/>
      <c r="C1734" s="81"/>
      <c r="D1734" s="81"/>
      <c r="E1734" s="81"/>
      <c r="F1734" s="81"/>
      <c r="H1734" s="77"/>
      <c r="J1734" s="86"/>
      <c r="K1734" s="86"/>
      <c r="M1734" s="77"/>
      <c r="O1734" s="86"/>
      <c r="P1734" s="92"/>
    </row>
    <row r="1735" spans="2:16" ht="15.75" hidden="1" x14ac:dyDescent="0.25">
      <c r="B1735" s="70" t="str">
        <f>B1731</f>
        <v xml:space="preserve">  </v>
      </c>
      <c r="C1735" s="14" t="s">
        <v>106</v>
      </c>
      <c r="E1735" s="86" t="str">
        <f>IFERROR(VLOOKUP(B1735,Calculations!$G$10:$W$448,17,FALSE),0)</f>
        <v xml:space="preserve">  </v>
      </c>
      <c r="F1735" s="86"/>
      <c r="H1735" s="133" t="s">
        <v>34</v>
      </c>
      <c r="I1735" s="133"/>
      <c r="J1735" s="133"/>
      <c r="K1735" s="133"/>
      <c r="M1735" s="14" t="s">
        <v>105</v>
      </c>
      <c r="O1735" s="86" t="str">
        <f>E1735</f>
        <v xml:space="preserve">  </v>
      </c>
      <c r="P1735" s="92"/>
    </row>
    <row r="1736" spans="2:16" ht="15.75" hidden="1" x14ac:dyDescent="0.25">
      <c r="B1736" s="75"/>
      <c r="C1736" s="82"/>
      <c r="D1736" s="76" t="s">
        <v>31</v>
      </c>
      <c r="E1736" s="89"/>
      <c r="F1736" s="89" t="str">
        <f>E1735</f>
        <v xml:space="preserve">  </v>
      </c>
      <c r="G1736" s="76"/>
      <c r="H1736" s="134"/>
      <c r="I1736" s="134"/>
      <c r="J1736" s="134"/>
      <c r="K1736" s="134"/>
      <c r="L1736" s="76"/>
      <c r="M1736" s="82"/>
      <c r="N1736" s="76" t="s">
        <v>31</v>
      </c>
      <c r="O1736" s="89"/>
      <c r="P1736" s="90" t="str">
        <f>O1735</f>
        <v xml:space="preserve">  </v>
      </c>
    </row>
    <row r="1737" spans="2:16" ht="15.75" hidden="1" x14ac:dyDescent="0.25">
      <c r="B1737" s="60" t="str">
        <f>IFERROR(IF(EOMONTH(B1735,1)&gt;Questionnaire!$I$9,"  ",EOMONTH(B1735,1)),"  ")</f>
        <v xml:space="preserve">  </v>
      </c>
      <c r="C1737" s="61" t="s">
        <v>32</v>
      </c>
      <c r="D1737" s="61"/>
      <c r="E1737" s="84">
        <f>IFERROR(-VLOOKUP(B1737,Calculations!$G$10:$N$448,8,FALSE),0)</f>
        <v>0</v>
      </c>
      <c r="F1737" s="84"/>
      <c r="G1737" s="61"/>
      <c r="H1737" s="61" t="s">
        <v>102</v>
      </c>
      <c r="I1737" s="61"/>
      <c r="J1737" s="84">
        <f>K1739</f>
        <v>0</v>
      </c>
      <c r="K1737" s="84"/>
      <c r="L1737" s="61"/>
      <c r="M1737" s="61" t="s">
        <v>102</v>
      </c>
      <c r="N1737" s="68"/>
      <c r="O1737" s="84">
        <f>J1737</f>
        <v>0</v>
      </c>
      <c r="P1737" s="91"/>
    </row>
    <row r="1738" spans="2:16" ht="15.75" hidden="1" x14ac:dyDescent="0.25">
      <c r="B1738" s="74"/>
      <c r="C1738" s="14" t="s">
        <v>33</v>
      </c>
      <c r="E1738" s="86" t="str">
        <f>IFERROR(VLOOKUP(B1737,Calculations!$G$10:$M$448,7,FALSE),0)</f>
        <v xml:space="preserve">  </v>
      </c>
      <c r="F1738" s="86"/>
      <c r="H1738" s="14" t="s">
        <v>35</v>
      </c>
      <c r="J1738" s="86" t="str">
        <f>K1740</f>
        <v xml:space="preserve">  </v>
      </c>
      <c r="K1738" s="86"/>
      <c r="M1738" s="14" t="s">
        <v>94</v>
      </c>
      <c r="N1738" s="73"/>
      <c r="O1738" s="86" t="str">
        <f>J1738</f>
        <v xml:space="preserve">  </v>
      </c>
      <c r="P1738" s="92"/>
    </row>
    <row r="1739" spans="2:16" ht="15.75" hidden="1" x14ac:dyDescent="0.25">
      <c r="B1739" s="74"/>
      <c r="C1739" s="73"/>
      <c r="D1739" s="14" t="s">
        <v>31</v>
      </c>
      <c r="E1739" s="86"/>
      <c r="F1739" s="86">
        <f>IFERROR(E1737+E1738,0)</f>
        <v>0</v>
      </c>
      <c r="H1739" s="73"/>
      <c r="I1739" s="14" t="s">
        <v>32</v>
      </c>
      <c r="J1739" s="86"/>
      <c r="K1739" s="86">
        <f>E1737</f>
        <v>0</v>
      </c>
      <c r="M1739" s="72"/>
      <c r="N1739" s="14" t="s">
        <v>31</v>
      </c>
      <c r="O1739" s="86"/>
      <c r="P1739" s="92">
        <f>F1739</f>
        <v>0</v>
      </c>
    </row>
    <row r="1740" spans="2:16" ht="15.75" hidden="1" x14ac:dyDescent="0.25">
      <c r="B1740" s="74"/>
      <c r="C1740" s="73"/>
      <c r="E1740" s="86"/>
      <c r="F1740" s="86"/>
      <c r="H1740" s="73"/>
      <c r="I1740" s="14" t="s">
        <v>33</v>
      </c>
      <c r="J1740" s="86"/>
      <c r="K1740" s="86" t="str">
        <f>E1738</f>
        <v xml:space="preserve">  </v>
      </c>
      <c r="M1740" s="72"/>
      <c r="N1740" s="73"/>
      <c r="O1740" s="86"/>
      <c r="P1740" s="92"/>
    </row>
    <row r="1741" spans="2:16" ht="15.75" hidden="1" x14ac:dyDescent="0.25">
      <c r="B1741" s="74"/>
      <c r="C1741" s="73"/>
      <c r="E1741" s="86"/>
      <c r="F1741" s="86"/>
      <c r="H1741" s="73"/>
      <c r="J1741" s="86"/>
      <c r="K1741" s="86"/>
      <c r="M1741" s="72"/>
      <c r="N1741" s="73"/>
      <c r="O1741" s="86"/>
      <c r="P1741" s="92"/>
    </row>
    <row r="1742" spans="2:16" ht="15.75" hidden="1" x14ac:dyDescent="0.25">
      <c r="B1742" s="70" t="str">
        <f>B1737</f>
        <v xml:space="preserve">  </v>
      </c>
      <c r="C1742" s="133" t="s">
        <v>34</v>
      </c>
      <c r="D1742" s="133"/>
      <c r="E1742" s="133"/>
      <c r="F1742" s="133"/>
      <c r="H1742" s="14" t="s">
        <v>103</v>
      </c>
      <c r="J1742" s="86" t="str">
        <f>IFERROR(VLOOKUP(B1742,Calculations!$Z$10:$AB$448,3,FALSE),0)</f>
        <v xml:space="preserve">  </v>
      </c>
      <c r="K1742" s="86"/>
      <c r="M1742" s="14" t="s">
        <v>104</v>
      </c>
      <c r="O1742" s="86" t="str">
        <f>J1742</f>
        <v xml:space="preserve">  </v>
      </c>
      <c r="P1742" s="92"/>
    </row>
    <row r="1743" spans="2:16" ht="15.75" hidden="1" x14ac:dyDescent="0.25">
      <c r="B1743" s="74"/>
      <c r="C1743" s="133"/>
      <c r="D1743" s="133"/>
      <c r="E1743" s="133"/>
      <c r="F1743" s="133"/>
      <c r="H1743" s="77"/>
      <c r="I1743" s="14" t="s">
        <v>91</v>
      </c>
      <c r="J1743" s="86"/>
      <c r="K1743" s="86" t="str">
        <f>J1742</f>
        <v xml:space="preserve">  </v>
      </c>
      <c r="M1743" s="77"/>
      <c r="N1743" s="14" t="s">
        <v>91</v>
      </c>
      <c r="O1743" s="86"/>
      <c r="P1743" s="92" t="str">
        <f>O1742</f>
        <v xml:space="preserve">  </v>
      </c>
    </row>
    <row r="1744" spans="2:16" ht="15.75" hidden="1" x14ac:dyDescent="0.25">
      <c r="B1744" s="74"/>
      <c r="C1744" s="133"/>
      <c r="D1744" s="133"/>
      <c r="E1744" s="133"/>
      <c r="F1744" s="133"/>
      <c r="H1744" s="77"/>
      <c r="J1744" s="86"/>
      <c r="K1744" s="86"/>
      <c r="M1744" s="77"/>
      <c r="O1744" s="86"/>
      <c r="P1744" s="92"/>
    </row>
    <row r="1745" spans="2:16" ht="15.75" hidden="1" x14ac:dyDescent="0.25">
      <c r="B1745" s="74"/>
      <c r="C1745" s="81"/>
      <c r="D1745" s="81"/>
      <c r="E1745" s="81"/>
      <c r="F1745" s="81"/>
      <c r="H1745" s="77"/>
      <c r="J1745" s="86"/>
      <c r="K1745" s="86"/>
      <c r="M1745" s="77"/>
      <c r="O1745" s="86"/>
      <c r="P1745" s="92"/>
    </row>
    <row r="1746" spans="2:16" ht="15.75" hidden="1" x14ac:dyDescent="0.25">
      <c r="B1746" s="70" t="str">
        <f>B1742</f>
        <v xml:space="preserve">  </v>
      </c>
      <c r="C1746" s="14" t="s">
        <v>106</v>
      </c>
      <c r="E1746" s="86" t="str">
        <f>IFERROR(VLOOKUP(B1746,Calculations!$G$10:$W$448,17,FALSE),0)</f>
        <v xml:space="preserve">  </v>
      </c>
      <c r="F1746" s="86"/>
      <c r="H1746" s="133" t="s">
        <v>34</v>
      </c>
      <c r="I1746" s="133"/>
      <c r="J1746" s="133"/>
      <c r="K1746" s="133"/>
      <c r="M1746" s="14" t="s">
        <v>105</v>
      </c>
      <c r="O1746" s="86" t="str">
        <f>E1746</f>
        <v xml:space="preserve">  </v>
      </c>
      <c r="P1746" s="92"/>
    </row>
    <row r="1747" spans="2:16" ht="15.75" hidden="1" x14ac:dyDescent="0.25">
      <c r="B1747" s="75"/>
      <c r="C1747" s="82"/>
      <c r="D1747" s="76" t="s">
        <v>31</v>
      </c>
      <c r="E1747" s="89"/>
      <c r="F1747" s="89" t="str">
        <f>E1746</f>
        <v xml:space="preserve">  </v>
      </c>
      <c r="G1747" s="76"/>
      <c r="H1747" s="134"/>
      <c r="I1747" s="134"/>
      <c r="J1747" s="134"/>
      <c r="K1747" s="134"/>
      <c r="L1747" s="76"/>
      <c r="M1747" s="82"/>
      <c r="N1747" s="76" t="s">
        <v>31</v>
      </c>
      <c r="O1747" s="89"/>
      <c r="P1747" s="90" t="str">
        <f>O1746</f>
        <v xml:space="preserve">  </v>
      </c>
    </row>
    <row r="1748" spans="2:16" ht="15.75" hidden="1" x14ac:dyDescent="0.25">
      <c r="B1748" s="60" t="str">
        <f>IFERROR(IF(EOMONTH(B1746,1)&gt;Questionnaire!$I$9,"  ",EOMONTH(B1746,1)),"  ")</f>
        <v xml:space="preserve">  </v>
      </c>
      <c r="C1748" s="61" t="s">
        <v>32</v>
      </c>
      <c r="D1748" s="61"/>
      <c r="E1748" s="84">
        <f>IFERROR(-VLOOKUP(B1748,Calculations!$G$10:$N$448,8,FALSE),0)</f>
        <v>0</v>
      </c>
      <c r="F1748" s="84"/>
      <c r="G1748" s="61"/>
      <c r="H1748" s="61" t="s">
        <v>102</v>
      </c>
      <c r="I1748" s="61"/>
      <c r="J1748" s="84">
        <f>K1750</f>
        <v>0</v>
      </c>
      <c r="K1748" s="84"/>
      <c r="L1748" s="61"/>
      <c r="M1748" s="61" t="s">
        <v>102</v>
      </c>
      <c r="N1748" s="68"/>
      <c r="O1748" s="84">
        <f>J1748</f>
        <v>0</v>
      </c>
      <c r="P1748" s="91"/>
    </row>
    <row r="1749" spans="2:16" ht="15.75" hidden="1" x14ac:dyDescent="0.25">
      <c r="B1749" s="74"/>
      <c r="C1749" s="14" t="s">
        <v>33</v>
      </c>
      <c r="E1749" s="86" t="str">
        <f>IFERROR(VLOOKUP(B1748,Calculations!$G$10:$M$448,7,FALSE),0)</f>
        <v xml:space="preserve">  </v>
      </c>
      <c r="F1749" s="86"/>
      <c r="H1749" s="14" t="s">
        <v>35</v>
      </c>
      <c r="J1749" s="86" t="str">
        <f>K1751</f>
        <v xml:space="preserve">  </v>
      </c>
      <c r="K1749" s="86"/>
      <c r="M1749" s="14" t="s">
        <v>94</v>
      </c>
      <c r="N1749" s="73"/>
      <c r="O1749" s="86" t="str">
        <f>J1749</f>
        <v xml:space="preserve">  </v>
      </c>
      <c r="P1749" s="92"/>
    </row>
    <row r="1750" spans="2:16" ht="15.75" hidden="1" x14ac:dyDescent="0.25">
      <c r="B1750" s="74"/>
      <c r="C1750" s="73"/>
      <c r="D1750" s="14" t="s">
        <v>31</v>
      </c>
      <c r="E1750" s="86"/>
      <c r="F1750" s="86">
        <f>IFERROR(E1748+E1749,0)</f>
        <v>0</v>
      </c>
      <c r="H1750" s="73"/>
      <c r="I1750" s="14" t="s">
        <v>32</v>
      </c>
      <c r="J1750" s="86"/>
      <c r="K1750" s="86">
        <f>E1748</f>
        <v>0</v>
      </c>
      <c r="M1750" s="72"/>
      <c r="N1750" s="14" t="s">
        <v>31</v>
      </c>
      <c r="O1750" s="86"/>
      <c r="P1750" s="92">
        <f>F1750</f>
        <v>0</v>
      </c>
    </row>
    <row r="1751" spans="2:16" ht="15.75" hidden="1" x14ac:dyDescent="0.25">
      <c r="B1751" s="74"/>
      <c r="C1751" s="73"/>
      <c r="E1751" s="86"/>
      <c r="F1751" s="86"/>
      <c r="H1751" s="73"/>
      <c r="I1751" s="14" t="s">
        <v>33</v>
      </c>
      <c r="J1751" s="86"/>
      <c r="K1751" s="86" t="str">
        <f>E1749</f>
        <v xml:space="preserve">  </v>
      </c>
      <c r="M1751" s="72"/>
      <c r="N1751" s="73"/>
      <c r="O1751" s="86"/>
      <c r="P1751" s="92"/>
    </row>
    <row r="1752" spans="2:16" ht="15.75" hidden="1" x14ac:dyDescent="0.25">
      <c r="B1752" s="74"/>
      <c r="C1752" s="73"/>
      <c r="E1752" s="86"/>
      <c r="F1752" s="86"/>
      <c r="H1752" s="73"/>
      <c r="J1752" s="86"/>
      <c r="K1752" s="86"/>
      <c r="M1752" s="72"/>
      <c r="N1752" s="73"/>
      <c r="O1752" s="86"/>
      <c r="P1752" s="92"/>
    </row>
    <row r="1753" spans="2:16" ht="15.75" hidden="1" x14ac:dyDescent="0.25">
      <c r="B1753" s="70" t="str">
        <f>B1748</f>
        <v xml:space="preserve">  </v>
      </c>
      <c r="C1753" s="133" t="s">
        <v>34</v>
      </c>
      <c r="D1753" s="133"/>
      <c r="E1753" s="133"/>
      <c r="F1753" s="133"/>
      <c r="H1753" s="14" t="s">
        <v>103</v>
      </c>
      <c r="J1753" s="86" t="str">
        <f>IFERROR(VLOOKUP(B1753,Calculations!$Z$10:$AB$448,3,FALSE),0)</f>
        <v xml:space="preserve">  </v>
      </c>
      <c r="K1753" s="86"/>
      <c r="M1753" s="14" t="s">
        <v>104</v>
      </c>
      <c r="O1753" s="86" t="str">
        <f>J1753</f>
        <v xml:space="preserve">  </v>
      </c>
      <c r="P1753" s="92"/>
    </row>
    <row r="1754" spans="2:16" ht="15.75" hidden="1" x14ac:dyDescent="0.25">
      <c r="B1754" s="74"/>
      <c r="C1754" s="133"/>
      <c r="D1754" s="133"/>
      <c r="E1754" s="133"/>
      <c r="F1754" s="133"/>
      <c r="H1754" s="77"/>
      <c r="I1754" s="14" t="s">
        <v>91</v>
      </c>
      <c r="J1754" s="86"/>
      <c r="K1754" s="86" t="str">
        <f>J1753</f>
        <v xml:space="preserve">  </v>
      </c>
      <c r="M1754" s="77"/>
      <c r="N1754" s="14" t="s">
        <v>91</v>
      </c>
      <c r="O1754" s="86"/>
      <c r="P1754" s="92" t="str">
        <f>O1753</f>
        <v xml:space="preserve">  </v>
      </c>
    </row>
    <row r="1755" spans="2:16" ht="15.75" hidden="1" x14ac:dyDescent="0.25">
      <c r="B1755" s="74"/>
      <c r="C1755" s="133"/>
      <c r="D1755" s="133"/>
      <c r="E1755" s="133"/>
      <c r="F1755" s="133"/>
      <c r="H1755" s="77"/>
      <c r="J1755" s="86"/>
      <c r="K1755" s="86"/>
      <c r="M1755" s="77"/>
      <c r="O1755" s="86"/>
      <c r="P1755" s="92"/>
    </row>
    <row r="1756" spans="2:16" ht="15.75" hidden="1" x14ac:dyDescent="0.25">
      <c r="B1756" s="74"/>
      <c r="C1756" s="81"/>
      <c r="D1756" s="81"/>
      <c r="E1756" s="81"/>
      <c r="F1756" s="81"/>
      <c r="H1756" s="77"/>
      <c r="J1756" s="86"/>
      <c r="K1756" s="86"/>
      <c r="M1756" s="77"/>
      <c r="O1756" s="86"/>
      <c r="P1756" s="92"/>
    </row>
    <row r="1757" spans="2:16" ht="15.75" hidden="1" x14ac:dyDescent="0.25">
      <c r="B1757" s="70" t="str">
        <f>B1753</f>
        <v xml:space="preserve">  </v>
      </c>
      <c r="C1757" s="14" t="s">
        <v>106</v>
      </c>
      <c r="E1757" s="86" t="str">
        <f>IFERROR(VLOOKUP(B1757,Calculations!$G$10:$W$448,17,FALSE),0)</f>
        <v xml:space="preserve">  </v>
      </c>
      <c r="F1757" s="86"/>
      <c r="H1757" s="133" t="s">
        <v>34</v>
      </c>
      <c r="I1757" s="133"/>
      <c r="J1757" s="133"/>
      <c r="K1757" s="133"/>
      <c r="M1757" s="14" t="s">
        <v>105</v>
      </c>
      <c r="O1757" s="86" t="str">
        <f>E1757</f>
        <v xml:space="preserve">  </v>
      </c>
      <c r="P1757" s="92"/>
    </row>
    <row r="1758" spans="2:16" ht="15.75" hidden="1" x14ac:dyDescent="0.25">
      <c r="B1758" s="75"/>
      <c r="C1758" s="82"/>
      <c r="D1758" s="76" t="s">
        <v>31</v>
      </c>
      <c r="E1758" s="89"/>
      <c r="F1758" s="89" t="str">
        <f>E1757</f>
        <v xml:space="preserve">  </v>
      </c>
      <c r="G1758" s="76"/>
      <c r="H1758" s="134"/>
      <c r="I1758" s="134"/>
      <c r="J1758" s="134"/>
      <c r="K1758" s="134"/>
      <c r="L1758" s="76"/>
      <c r="M1758" s="82"/>
      <c r="N1758" s="76" t="s">
        <v>31</v>
      </c>
      <c r="O1758" s="89"/>
      <c r="P1758" s="90" t="str">
        <f>O1757</f>
        <v xml:space="preserve">  </v>
      </c>
    </row>
    <row r="1759" spans="2:16" ht="15.75" hidden="1" x14ac:dyDescent="0.25">
      <c r="B1759" s="60" t="str">
        <f>IFERROR(IF(EOMONTH(B1757,1)&gt;Questionnaire!$I$9,"  ",EOMONTH(B1757,1)),"  ")</f>
        <v xml:space="preserve">  </v>
      </c>
      <c r="C1759" s="61" t="s">
        <v>32</v>
      </c>
      <c r="D1759" s="61"/>
      <c r="E1759" s="84">
        <f>IFERROR(-VLOOKUP(B1759,Calculations!$G$10:$N$448,8,FALSE),0)</f>
        <v>0</v>
      </c>
      <c r="F1759" s="84"/>
      <c r="G1759" s="61"/>
      <c r="H1759" s="61" t="s">
        <v>102</v>
      </c>
      <c r="I1759" s="61"/>
      <c r="J1759" s="84">
        <f>K1761</f>
        <v>0</v>
      </c>
      <c r="K1759" s="84"/>
      <c r="L1759" s="61"/>
      <c r="M1759" s="61" t="s">
        <v>102</v>
      </c>
      <c r="N1759" s="68"/>
      <c r="O1759" s="84">
        <f>J1759</f>
        <v>0</v>
      </c>
      <c r="P1759" s="91"/>
    </row>
    <row r="1760" spans="2:16" ht="15.75" hidden="1" x14ac:dyDescent="0.25">
      <c r="B1760" s="74"/>
      <c r="C1760" s="14" t="s">
        <v>33</v>
      </c>
      <c r="E1760" s="86" t="str">
        <f>IFERROR(VLOOKUP(B1759,Calculations!$G$10:$M$448,7,FALSE),0)</f>
        <v xml:space="preserve">  </v>
      </c>
      <c r="F1760" s="86"/>
      <c r="H1760" s="14" t="s">
        <v>35</v>
      </c>
      <c r="J1760" s="86" t="str">
        <f>K1762</f>
        <v xml:space="preserve">  </v>
      </c>
      <c r="K1760" s="86"/>
      <c r="M1760" s="14" t="s">
        <v>94</v>
      </c>
      <c r="N1760" s="73"/>
      <c r="O1760" s="86" t="str">
        <f>J1760</f>
        <v xml:space="preserve">  </v>
      </c>
      <c r="P1760" s="92"/>
    </row>
    <row r="1761" spans="2:16" ht="15.75" hidden="1" x14ac:dyDescent="0.25">
      <c r="B1761" s="74"/>
      <c r="C1761" s="73"/>
      <c r="D1761" s="14" t="s">
        <v>31</v>
      </c>
      <c r="E1761" s="86"/>
      <c r="F1761" s="86">
        <f>IFERROR(E1759+E1760,0)</f>
        <v>0</v>
      </c>
      <c r="H1761" s="73"/>
      <c r="I1761" s="14" t="s">
        <v>32</v>
      </c>
      <c r="J1761" s="86"/>
      <c r="K1761" s="86">
        <f>E1759</f>
        <v>0</v>
      </c>
      <c r="M1761" s="72"/>
      <c r="N1761" s="14" t="s">
        <v>31</v>
      </c>
      <c r="O1761" s="86"/>
      <c r="P1761" s="92">
        <f>F1761</f>
        <v>0</v>
      </c>
    </row>
    <row r="1762" spans="2:16" ht="15.75" hidden="1" x14ac:dyDescent="0.25">
      <c r="B1762" s="74"/>
      <c r="C1762" s="73"/>
      <c r="E1762" s="86"/>
      <c r="F1762" s="86"/>
      <c r="H1762" s="73"/>
      <c r="I1762" s="14" t="s">
        <v>33</v>
      </c>
      <c r="J1762" s="86"/>
      <c r="K1762" s="86" t="str">
        <f>E1760</f>
        <v xml:space="preserve">  </v>
      </c>
      <c r="M1762" s="72"/>
      <c r="N1762" s="73"/>
      <c r="O1762" s="86"/>
      <c r="P1762" s="92"/>
    </row>
    <row r="1763" spans="2:16" ht="15.75" hidden="1" x14ac:dyDescent="0.25">
      <c r="B1763" s="74"/>
      <c r="C1763" s="73"/>
      <c r="E1763" s="86"/>
      <c r="F1763" s="86"/>
      <c r="H1763" s="73"/>
      <c r="J1763" s="86"/>
      <c r="K1763" s="86"/>
      <c r="M1763" s="72"/>
      <c r="N1763" s="73"/>
      <c r="O1763" s="86"/>
      <c r="P1763" s="92"/>
    </row>
    <row r="1764" spans="2:16" ht="15.75" hidden="1" x14ac:dyDescent="0.25">
      <c r="B1764" s="70" t="str">
        <f>B1759</f>
        <v xml:space="preserve">  </v>
      </c>
      <c r="C1764" s="133" t="s">
        <v>34</v>
      </c>
      <c r="D1764" s="133"/>
      <c r="E1764" s="133"/>
      <c r="F1764" s="133"/>
      <c r="H1764" s="14" t="s">
        <v>103</v>
      </c>
      <c r="J1764" s="86" t="str">
        <f>IFERROR(VLOOKUP(B1764,Calculations!$Z$10:$AB$448,3,FALSE),0)</f>
        <v xml:space="preserve">  </v>
      </c>
      <c r="K1764" s="86"/>
      <c r="M1764" s="14" t="s">
        <v>104</v>
      </c>
      <c r="O1764" s="86" t="str">
        <f>J1764</f>
        <v xml:space="preserve">  </v>
      </c>
      <c r="P1764" s="92"/>
    </row>
    <row r="1765" spans="2:16" ht="15.75" hidden="1" x14ac:dyDescent="0.25">
      <c r="B1765" s="74"/>
      <c r="C1765" s="133"/>
      <c r="D1765" s="133"/>
      <c r="E1765" s="133"/>
      <c r="F1765" s="133"/>
      <c r="H1765" s="77"/>
      <c r="I1765" s="14" t="s">
        <v>91</v>
      </c>
      <c r="J1765" s="86"/>
      <c r="K1765" s="86" t="str">
        <f>J1764</f>
        <v xml:space="preserve">  </v>
      </c>
      <c r="M1765" s="77"/>
      <c r="N1765" s="14" t="s">
        <v>91</v>
      </c>
      <c r="O1765" s="86"/>
      <c r="P1765" s="92" t="str">
        <f>O1764</f>
        <v xml:space="preserve">  </v>
      </c>
    </row>
    <row r="1766" spans="2:16" ht="15.75" hidden="1" x14ac:dyDescent="0.25">
      <c r="B1766" s="74"/>
      <c r="C1766" s="133"/>
      <c r="D1766" s="133"/>
      <c r="E1766" s="133"/>
      <c r="F1766" s="133"/>
      <c r="H1766" s="77"/>
      <c r="J1766" s="86"/>
      <c r="K1766" s="86"/>
      <c r="M1766" s="77"/>
      <c r="O1766" s="86"/>
      <c r="P1766" s="92"/>
    </row>
    <row r="1767" spans="2:16" ht="15.75" hidden="1" x14ac:dyDescent="0.25">
      <c r="B1767" s="74"/>
      <c r="C1767" s="81"/>
      <c r="D1767" s="81"/>
      <c r="E1767" s="81"/>
      <c r="F1767" s="81"/>
      <c r="H1767" s="77"/>
      <c r="J1767" s="86"/>
      <c r="K1767" s="86"/>
      <c r="M1767" s="77"/>
      <c r="O1767" s="86"/>
      <c r="P1767" s="92"/>
    </row>
    <row r="1768" spans="2:16" ht="15.75" hidden="1" x14ac:dyDescent="0.25">
      <c r="B1768" s="70" t="str">
        <f>B1764</f>
        <v xml:space="preserve">  </v>
      </c>
      <c r="C1768" s="14" t="s">
        <v>106</v>
      </c>
      <c r="E1768" s="86" t="str">
        <f>IFERROR(VLOOKUP(B1768,Calculations!$G$10:$W$448,17,FALSE),0)</f>
        <v xml:space="preserve">  </v>
      </c>
      <c r="F1768" s="86"/>
      <c r="H1768" s="133" t="s">
        <v>34</v>
      </c>
      <c r="I1768" s="133"/>
      <c r="J1768" s="133"/>
      <c r="K1768" s="133"/>
      <c r="M1768" s="14" t="s">
        <v>105</v>
      </c>
      <c r="O1768" s="86" t="str">
        <f>E1768</f>
        <v xml:space="preserve">  </v>
      </c>
      <c r="P1768" s="92"/>
    </row>
    <row r="1769" spans="2:16" ht="15.75" hidden="1" x14ac:dyDescent="0.25">
      <c r="B1769" s="75"/>
      <c r="C1769" s="82"/>
      <c r="D1769" s="76" t="s">
        <v>31</v>
      </c>
      <c r="E1769" s="89"/>
      <c r="F1769" s="89" t="str">
        <f>E1768</f>
        <v xml:space="preserve">  </v>
      </c>
      <c r="G1769" s="76"/>
      <c r="H1769" s="134"/>
      <c r="I1769" s="134"/>
      <c r="J1769" s="134"/>
      <c r="K1769" s="134"/>
      <c r="L1769" s="76"/>
      <c r="M1769" s="82"/>
      <c r="N1769" s="76" t="s">
        <v>31</v>
      </c>
      <c r="O1769" s="89"/>
      <c r="P1769" s="90" t="str">
        <f>O1768</f>
        <v xml:space="preserve">  </v>
      </c>
    </row>
    <row r="1770" spans="2:16" ht="15.75" hidden="1" x14ac:dyDescent="0.25">
      <c r="B1770" s="60" t="str">
        <f>IFERROR(IF(EOMONTH(B1768,1)&gt;Questionnaire!$I$9,"  ",EOMONTH(B1768,1)),"  ")</f>
        <v xml:space="preserve">  </v>
      </c>
      <c r="C1770" s="61" t="s">
        <v>32</v>
      </c>
      <c r="D1770" s="61"/>
      <c r="E1770" s="84">
        <f>IFERROR(-VLOOKUP(B1770,Calculations!$G$10:$N$448,8,FALSE),0)</f>
        <v>0</v>
      </c>
      <c r="F1770" s="84"/>
      <c r="G1770" s="61"/>
      <c r="H1770" s="61" t="s">
        <v>102</v>
      </c>
      <c r="I1770" s="61"/>
      <c r="J1770" s="84">
        <f>K1772</f>
        <v>0</v>
      </c>
      <c r="K1770" s="84"/>
      <c r="L1770" s="61"/>
      <c r="M1770" s="61" t="s">
        <v>102</v>
      </c>
      <c r="N1770" s="68"/>
      <c r="O1770" s="84">
        <f>J1770</f>
        <v>0</v>
      </c>
      <c r="P1770" s="91"/>
    </row>
    <row r="1771" spans="2:16" ht="15.75" hidden="1" x14ac:dyDescent="0.25">
      <c r="B1771" s="74"/>
      <c r="C1771" s="14" t="s">
        <v>33</v>
      </c>
      <c r="E1771" s="86" t="str">
        <f>IFERROR(VLOOKUP(B1770,Calculations!$G$10:$M$448,7,FALSE),0)</f>
        <v xml:space="preserve">  </v>
      </c>
      <c r="F1771" s="86"/>
      <c r="H1771" s="14" t="s">
        <v>35</v>
      </c>
      <c r="J1771" s="86" t="str">
        <f>K1773</f>
        <v xml:space="preserve">  </v>
      </c>
      <c r="K1771" s="86"/>
      <c r="M1771" s="14" t="s">
        <v>94</v>
      </c>
      <c r="N1771" s="73"/>
      <c r="O1771" s="86" t="str">
        <f>J1771</f>
        <v xml:space="preserve">  </v>
      </c>
      <c r="P1771" s="92"/>
    </row>
    <row r="1772" spans="2:16" ht="15.75" hidden="1" x14ac:dyDescent="0.25">
      <c r="B1772" s="74"/>
      <c r="C1772" s="73"/>
      <c r="D1772" s="14" t="s">
        <v>31</v>
      </c>
      <c r="E1772" s="86"/>
      <c r="F1772" s="86">
        <f>IFERROR(E1770+E1771,0)</f>
        <v>0</v>
      </c>
      <c r="H1772" s="73"/>
      <c r="I1772" s="14" t="s">
        <v>32</v>
      </c>
      <c r="J1772" s="86"/>
      <c r="K1772" s="86">
        <f>E1770</f>
        <v>0</v>
      </c>
      <c r="M1772" s="72"/>
      <c r="N1772" s="14" t="s">
        <v>31</v>
      </c>
      <c r="O1772" s="86"/>
      <c r="P1772" s="92">
        <f>F1772</f>
        <v>0</v>
      </c>
    </row>
    <row r="1773" spans="2:16" ht="15.75" hidden="1" x14ac:dyDescent="0.25">
      <c r="B1773" s="74"/>
      <c r="C1773" s="73"/>
      <c r="E1773" s="86"/>
      <c r="F1773" s="86"/>
      <c r="H1773" s="73"/>
      <c r="I1773" s="14" t="s">
        <v>33</v>
      </c>
      <c r="J1773" s="86"/>
      <c r="K1773" s="86" t="str">
        <f>E1771</f>
        <v xml:space="preserve">  </v>
      </c>
      <c r="M1773" s="72"/>
      <c r="N1773" s="73"/>
      <c r="O1773" s="86"/>
      <c r="P1773" s="92"/>
    </row>
    <row r="1774" spans="2:16" ht="15.75" hidden="1" x14ac:dyDescent="0.25">
      <c r="B1774" s="74"/>
      <c r="C1774" s="73"/>
      <c r="E1774" s="86"/>
      <c r="F1774" s="86"/>
      <c r="H1774" s="73"/>
      <c r="J1774" s="86"/>
      <c r="K1774" s="86"/>
      <c r="M1774" s="72"/>
      <c r="N1774" s="73"/>
      <c r="O1774" s="86"/>
      <c r="P1774" s="92"/>
    </row>
    <row r="1775" spans="2:16" ht="15.75" hidden="1" x14ac:dyDescent="0.25">
      <c r="B1775" s="70" t="str">
        <f>B1770</f>
        <v xml:space="preserve">  </v>
      </c>
      <c r="C1775" s="133" t="s">
        <v>34</v>
      </c>
      <c r="D1775" s="133"/>
      <c r="E1775" s="133"/>
      <c r="F1775" s="133"/>
      <c r="H1775" s="14" t="s">
        <v>103</v>
      </c>
      <c r="J1775" s="86" t="str">
        <f>IFERROR(VLOOKUP(B1775,Calculations!$Z$10:$AB$448,3,FALSE),0)</f>
        <v xml:space="preserve">  </v>
      </c>
      <c r="K1775" s="86"/>
      <c r="M1775" s="14" t="s">
        <v>104</v>
      </c>
      <c r="O1775" s="86" t="str">
        <f>J1775</f>
        <v xml:space="preserve">  </v>
      </c>
      <c r="P1775" s="92"/>
    </row>
    <row r="1776" spans="2:16" ht="15.75" hidden="1" x14ac:dyDescent="0.25">
      <c r="B1776" s="74"/>
      <c r="C1776" s="133"/>
      <c r="D1776" s="133"/>
      <c r="E1776" s="133"/>
      <c r="F1776" s="133"/>
      <c r="H1776" s="77"/>
      <c r="I1776" s="14" t="s">
        <v>91</v>
      </c>
      <c r="J1776" s="86"/>
      <c r="K1776" s="86" t="str">
        <f>J1775</f>
        <v xml:space="preserve">  </v>
      </c>
      <c r="M1776" s="77"/>
      <c r="N1776" s="14" t="s">
        <v>91</v>
      </c>
      <c r="O1776" s="86"/>
      <c r="P1776" s="92" t="str">
        <f>O1775</f>
        <v xml:space="preserve">  </v>
      </c>
    </row>
    <row r="1777" spans="2:16" ht="15.75" hidden="1" x14ac:dyDescent="0.25">
      <c r="B1777" s="74"/>
      <c r="C1777" s="133"/>
      <c r="D1777" s="133"/>
      <c r="E1777" s="133"/>
      <c r="F1777" s="133"/>
      <c r="H1777" s="77"/>
      <c r="J1777" s="86"/>
      <c r="K1777" s="86"/>
      <c r="M1777" s="77"/>
      <c r="O1777" s="86"/>
      <c r="P1777" s="92"/>
    </row>
    <row r="1778" spans="2:16" ht="15.75" hidden="1" x14ac:dyDescent="0.25">
      <c r="B1778" s="74"/>
      <c r="C1778" s="81"/>
      <c r="D1778" s="81"/>
      <c r="E1778" s="81"/>
      <c r="F1778" s="81"/>
      <c r="H1778" s="77"/>
      <c r="J1778" s="86"/>
      <c r="K1778" s="86"/>
      <c r="M1778" s="77"/>
      <c r="O1778" s="86"/>
      <c r="P1778" s="92"/>
    </row>
    <row r="1779" spans="2:16" ht="15.75" hidden="1" x14ac:dyDescent="0.25">
      <c r="B1779" s="70" t="str">
        <f>B1775</f>
        <v xml:space="preserve">  </v>
      </c>
      <c r="C1779" s="14" t="s">
        <v>106</v>
      </c>
      <c r="E1779" s="86" t="str">
        <f>IFERROR(VLOOKUP(B1779,Calculations!$G$10:$W$448,17,FALSE),0)</f>
        <v xml:space="preserve">  </v>
      </c>
      <c r="F1779" s="86"/>
      <c r="H1779" s="133" t="s">
        <v>34</v>
      </c>
      <c r="I1779" s="133"/>
      <c r="J1779" s="133"/>
      <c r="K1779" s="133"/>
      <c r="M1779" s="14" t="s">
        <v>105</v>
      </c>
      <c r="O1779" s="86" t="str">
        <f>E1779</f>
        <v xml:space="preserve">  </v>
      </c>
      <c r="P1779" s="92"/>
    </row>
    <row r="1780" spans="2:16" ht="15.75" hidden="1" x14ac:dyDescent="0.25">
      <c r="B1780" s="75"/>
      <c r="C1780" s="82"/>
      <c r="D1780" s="76" t="s">
        <v>31</v>
      </c>
      <c r="E1780" s="89"/>
      <c r="F1780" s="89" t="str">
        <f>E1779</f>
        <v xml:space="preserve">  </v>
      </c>
      <c r="G1780" s="76"/>
      <c r="H1780" s="134"/>
      <c r="I1780" s="134"/>
      <c r="J1780" s="134"/>
      <c r="K1780" s="134"/>
      <c r="L1780" s="76"/>
      <c r="M1780" s="82"/>
      <c r="N1780" s="76" t="s">
        <v>31</v>
      </c>
      <c r="O1780" s="89"/>
      <c r="P1780" s="90" t="str">
        <f>O1779</f>
        <v xml:space="preserve">  </v>
      </c>
    </row>
    <row r="1781" spans="2:16" ht="15.75" hidden="1" x14ac:dyDescent="0.25">
      <c r="B1781" s="60" t="str">
        <f>IFERROR(IF(EOMONTH(B1779,1)&gt;Questionnaire!$I$9,"  ",EOMONTH(B1779,1)),"  ")</f>
        <v xml:space="preserve">  </v>
      </c>
      <c r="C1781" s="61" t="s">
        <v>32</v>
      </c>
      <c r="D1781" s="61"/>
      <c r="E1781" s="84">
        <f>IFERROR(-VLOOKUP(B1781,Calculations!$G$10:$N$448,8,FALSE),0)</f>
        <v>0</v>
      </c>
      <c r="F1781" s="84"/>
      <c r="G1781" s="61"/>
      <c r="H1781" s="61" t="s">
        <v>102</v>
      </c>
      <c r="I1781" s="61"/>
      <c r="J1781" s="84">
        <f>K1783</f>
        <v>0</v>
      </c>
      <c r="K1781" s="84"/>
      <c r="L1781" s="61"/>
      <c r="M1781" s="61" t="s">
        <v>102</v>
      </c>
      <c r="N1781" s="68"/>
      <c r="O1781" s="84">
        <f>J1781</f>
        <v>0</v>
      </c>
      <c r="P1781" s="91"/>
    </row>
    <row r="1782" spans="2:16" ht="15.75" hidden="1" x14ac:dyDescent="0.25">
      <c r="B1782" s="74"/>
      <c r="C1782" s="14" t="s">
        <v>33</v>
      </c>
      <c r="E1782" s="86" t="str">
        <f>IFERROR(VLOOKUP(B1781,Calculations!$G$10:$M$448,7,FALSE),0)</f>
        <v xml:space="preserve">  </v>
      </c>
      <c r="F1782" s="86"/>
      <c r="H1782" s="14" t="s">
        <v>35</v>
      </c>
      <c r="J1782" s="86" t="str">
        <f>K1784</f>
        <v xml:space="preserve">  </v>
      </c>
      <c r="K1782" s="86"/>
      <c r="M1782" s="14" t="s">
        <v>94</v>
      </c>
      <c r="N1782" s="73"/>
      <c r="O1782" s="86" t="str">
        <f>J1782</f>
        <v xml:space="preserve">  </v>
      </c>
      <c r="P1782" s="92"/>
    </row>
    <row r="1783" spans="2:16" ht="15.75" hidden="1" x14ac:dyDescent="0.25">
      <c r="B1783" s="74"/>
      <c r="C1783" s="73"/>
      <c r="D1783" s="14" t="s">
        <v>31</v>
      </c>
      <c r="E1783" s="86"/>
      <c r="F1783" s="86">
        <f>IFERROR(E1781+E1782,0)</f>
        <v>0</v>
      </c>
      <c r="H1783" s="73"/>
      <c r="I1783" s="14" t="s">
        <v>32</v>
      </c>
      <c r="J1783" s="86"/>
      <c r="K1783" s="86">
        <f>E1781</f>
        <v>0</v>
      </c>
      <c r="M1783" s="72"/>
      <c r="N1783" s="14" t="s">
        <v>31</v>
      </c>
      <c r="O1783" s="86"/>
      <c r="P1783" s="92">
        <f>F1783</f>
        <v>0</v>
      </c>
    </row>
    <row r="1784" spans="2:16" ht="15.75" hidden="1" x14ac:dyDescent="0.25">
      <c r="B1784" s="74"/>
      <c r="C1784" s="73"/>
      <c r="E1784" s="86"/>
      <c r="F1784" s="86"/>
      <c r="H1784" s="73"/>
      <c r="I1784" s="14" t="s">
        <v>33</v>
      </c>
      <c r="J1784" s="86"/>
      <c r="K1784" s="86" t="str">
        <f>E1782</f>
        <v xml:space="preserve">  </v>
      </c>
      <c r="M1784" s="72"/>
      <c r="N1784" s="73"/>
      <c r="O1784" s="86"/>
      <c r="P1784" s="92"/>
    </row>
    <row r="1785" spans="2:16" ht="15.75" hidden="1" x14ac:dyDescent="0.25">
      <c r="B1785" s="74"/>
      <c r="C1785" s="73"/>
      <c r="E1785" s="86"/>
      <c r="F1785" s="86"/>
      <c r="H1785" s="73"/>
      <c r="J1785" s="86"/>
      <c r="K1785" s="86"/>
      <c r="M1785" s="72"/>
      <c r="N1785" s="73"/>
      <c r="O1785" s="86"/>
      <c r="P1785" s="92"/>
    </row>
    <row r="1786" spans="2:16" ht="15.75" hidden="1" x14ac:dyDescent="0.25">
      <c r="B1786" s="70" t="str">
        <f>B1781</f>
        <v xml:space="preserve">  </v>
      </c>
      <c r="C1786" s="133" t="s">
        <v>34</v>
      </c>
      <c r="D1786" s="133"/>
      <c r="E1786" s="133"/>
      <c r="F1786" s="133"/>
      <c r="H1786" s="14" t="s">
        <v>103</v>
      </c>
      <c r="J1786" s="86" t="str">
        <f>IFERROR(VLOOKUP(B1786,Calculations!$Z$10:$AB$448,3,FALSE),0)</f>
        <v xml:space="preserve">  </v>
      </c>
      <c r="K1786" s="86"/>
      <c r="M1786" s="14" t="s">
        <v>104</v>
      </c>
      <c r="O1786" s="86" t="str">
        <f>J1786</f>
        <v xml:space="preserve">  </v>
      </c>
      <c r="P1786" s="92"/>
    </row>
    <row r="1787" spans="2:16" ht="15.75" hidden="1" x14ac:dyDescent="0.25">
      <c r="B1787" s="74"/>
      <c r="C1787" s="133"/>
      <c r="D1787" s="133"/>
      <c r="E1787" s="133"/>
      <c r="F1787" s="133"/>
      <c r="H1787" s="77"/>
      <c r="I1787" s="14" t="s">
        <v>91</v>
      </c>
      <c r="J1787" s="86"/>
      <c r="K1787" s="86" t="str">
        <f>J1786</f>
        <v xml:space="preserve">  </v>
      </c>
      <c r="M1787" s="77"/>
      <c r="N1787" s="14" t="s">
        <v>91</v>
      </c>
      <c r="O1787" s="86"/>
      <c r="P1787" s="92" t="str">
        <f>O1786</f>
        <v xml:space="preserve">  </v>
      </c>
    </row>
    <row r="1788" spans="2:16" ht="15.75" hidden="1" x14ac:dyDescent="0.25">
      <c r="B1788" s="74"/>
      <c r="C1788" s="133"/>
      <c r="D1788" s="133"/>
      <c r="E1788" s="133"/>
      <c r="F1788" s="133"/>
      <c r="H1788" s="77"/>
      <c r="J1788" s="86"/>
      <c r="K1788" s="86"/>
      <c r="M1788" s="77"/>
      <c r="O1788" s="86"/>
      <c r="P1788" s="92"/>
    </row>
    <row r="1789" spans="2:16" ht="15.75" hidden="1" x14ac:dyDescent="0.25">
      <c r="B1789" s="74"/>
      <c r="C1789" s="81"/>
      <c r="D1789" s="81"/>
      <c r="E1789" s="81"/>
      <c r="F1789" s="81"/>
      <c r="H1789" s="77"/>
      <c r="J1789" s="86"/>
      <c r="K1789" s="86"/>
      <c r="M1789" s="77"/>
      <c r="O1789" s="86"/>
      <c r="P1789" s="92"/>
    </row>
    <row r="1790" spans="2:16" ht="15.75" hidden="1" x14ac:dyDescent="0.25">
      <c r="B1790" s="70" t="str">
        <f>B1786</f>
        <v xml:space="preserve">  </v>
      </c>
      <c r="C1790" s="14" t="s">
        <v>106</v>
      </c>
      <c r="E1790" s="86" t="str">
        <f>IFERROR(VLOOKUP(B1790,Calculations!$G$10:$W$448,17,FALSE),0)</f>
        <v xml:space="preserve">  </v>
      </c>
      <c r="F1790" s="86"/>
      <c r="H1790" s="133" t="s">
        <v>34</v>
      </c>
      <c r="I1790" s="133"/>
      <c r="J1790" s="133"/>
      <c r="K1790" s="133"/>
      <c r="M1790" s="14" t="s">
        <v>105</v>
      </c>
      <c r="O1790" s="86" t="str">
        <f>E1790</f>
        <v xml:space="preserve">  </v>
      </c>
      <c r="P1790" s="92"/>
    </row>
    <row r="1791" spans="2:16" ht="15.75" hidden="1" x14ac:dyDescent="0.25">
      <c r="B1791" s="75"/>
      <c r="C1791" s="82"/>
      <c r="D1791" s="76" t="s">
        <v>31</v>
      </c>
      <c r="E1791" s="89"/>
      <c r="F1791" s="89" t="str">
        <f>E1790</f>
        <v xml:space="preserve">  </v>
      </c>
      <c r="G1791" s="76"/>
      <c r="H1791" s="134"/>
      <c r="I1791" s="134"/>
      <c r="J1791" s="134"/>
      <c r="K1791" s="134"/>
      <c r="L1791" s="76"/>
      <c r="M1791" s="82"/>
      <c r="N1791" s="76" t="s">
        <v>31</v>
      </c>
      <c r="O1791" s="89"/>
      <c r="P1791" s="90" t="str">
        <f>O1790</f>
        <v xml:space="preserve">  </v>
      </c>
    </row>
    <row r="1792" spans="2:16" ht="15.75" hidden="1" x14ac:dyDescent="0.25">
      <c r="B1792" s="60" t="str">
        <f>IFERROR(IF(EOMONTH(B1790,1)&gt;Questionnaire!$I$9,"  ",EOMONTH(B1790,1)),"  ")</f>
        <v xml:space="preserve">  </v>
      </c>
      <c r="C1792" s="61" t="s">
        <v>32</v>
      </c>
      <c r="D1792" s="61"/>
      <c r="E1792" s="84">
        <f>IFERROR(-VLOOKUP(B1792,Calculations!$G$10:$N$448,8,FALSE),0)</f>
        <v>0</v>
      </c>
      <c r="F1792" s="84"/>
      <c r="G1792" s="61"/>
      <c r="H1792" s="61" t="s">
        <v>102</v>
      </c>
      <c r="I1792" s="61"/>
      <c r="J1792" s="84">
        <f>K1794</f>
        <v>0</v>
      </c>
      <c r="K1792" s="84"/>
      <c r="L1792" s="61"/>
      <c r="M1792" s="61" t="s">
        <v>102</v>
      </c>
      <c r="N1792" s="68"/>
      <c r="O1792" s="84">
        <f>J1792</f>
        <v>0</v>
      </c>
      <c r="P1792" s="91"/>
    </row>
    <row r="1793" spans="2:16" ht="15.75" hidden="1" x14ac:dyDescent="0.25">
      <c r="B1793" s="74"/>
      <c r="C1793" s="14" t="s">
        <v>33</v>
      </c>
      <c r="E1793" s="86" t="str">
        <f>IFERROR(VLOOKUP(B1792,Calculations!$G$10:$M$448,7,FALSE),0)</f>
        <v xml:space="preserve">  </v>
      </c>
      <c r="F1793" s="86"/>
      <c r="H1793" s="14" t="s">
        <v>35</v>
      </c>
      <c r="J1793" s="86" t="str">
        <f>K1795</f>
        <v xml:space="preserve">  </v>
      </c>
      <c r="K1793" s="86"/>
      <c r="M1793" s="14" t="s">
        <v>94</v>
      </c>
      <c r="N1793" s="73"/>
      <c r="O1793" s="86" t="str">
        <f>J1793</f>
        <v xml:space="preserve">  </v>
      </c>
      <c r="P1793" s="92"/>
    </row>
    <row r="1794" spans="2:16" ht="15.75" hidden="1" x14ac:dyDescent="0.25">
      <c r="B1794" s="74"/>
      <c r="C1794" s="73"/>
      <c r="D1794" s="14" t="s">
        <v>31</v>
      </c>
      <c r="E1794" s="86"/>
      <c r="F1794" s="86">
        <f>IFERROR(E1792+E1793,0)</f>
        <v>0</v>
      </c>
      <c r="H1794" s="73"/>
      <c r="I1794" s="14" t="s">
        <v>32</v>
      </c>
      <c r="J1794" s="86"/>
      <c r="K1794" s="86">
        <f>E1792</f>
        <v>0</v>
      </c>
      <c r="M1794" s="72"/>
      <c r="N1794" s="14" t="s">
        <v>31</v>
      </c>
      <c r="O1794" s="86"/>
      <c r="P1794" s="92">
        <f>F1794</f>
        <v>0</v>
      </c>
    </row>
    <row r="1795" spans="2:16" ht="15.75" hidden="1" x14ac:dyDescent="0.25">
      <c r="B1795" s="74"/>
      <c r="C1795" s="73"/>
      <c r="E1795" s="86"/>
      <c r="F1795" s="86"/>
      <c r="H1795" s="73"/>
      <c r="I1795" s="14" t="s">
        <v>33</v>
      </c>
      <c r="J1795" s="86"/>
      <c r="K1795" s="86" t="str">
        <f>E1793</f>
        <v xml:space="preserve">  </v>
      </c>
      <c r="M1795" s="72"/>
      <c r="N1795" s="73"/>
      <c r="O1795" s="86"/>
      <c r="P1795" s="92"/>
    </row>
    <row r="1796" spans="2:16" ht="15.75" hidden="1" x14ac:dyDescent="0.25">
      <c r="B1796" s="74"/>
      <c r="C1796" s="73"/>
      <c r="E1796" s="86"/>
      <c r="F1796" s="86"/>
      <c r="H1796" s="73"/>
      <c r="J1796" s="86"/>
      <c r="K1796" s="86"/>
      <c r="M1796" s="72"/>
      <c r="N1796" s="73"/>
      <c r="O1796" s="86"/>
      <c r="P1796" s="92"/>
    </row>
    <row r="1797" spans="2:16" ht="15.75" hidden="1" x14ac:dyDescent="0.25">
      <c r="B1797" s="70" t="str">
        <f>B1792</f>
        <v xml:space="preserve">  </v>
      </c>
      <c r="C1797" s="133" t="s">
        <v>34</v>
      </c>
      <c r="D1797" s="133"/>
      <c r="E1797" s="133"/>
      <c r="F1797" s="133"/>
      <c r="H1797" s="14" t="s">
        <v>103</v>
      </c>
      <c r="J1797" s="86" t="str">
        <f>IFERROR(VLOOKUP(B1797,Calculations!$Z$10:$AB$448,3,FALSE),0)</f>
        <v xml:space="preserve">  </v>
      </c>
      <c r="K1797" s="86"/>
      <c r="M1797" s="14" t="s">
        <v>104</v>
      </c>
      <c r="O1797" s="86" t="str">
        <f>J1797</f>
        <v xml:space="preserve">  </v>
      </c>
      <c r="P1797" s="92"/>
    </row>
    <row r="1798" spans="2:16" ht="15.75" hidden="1" x14ac:dyDescent="0.25">
      <c r="B1798" s="74"/>
      <c r="C1798" s="133"/>
      <c r="D1798" s="133"/>
      <c r="E1798" s="133"/>
      <c r="F1798" s="133"/>
      <c r="H1798" s="77"/>
      <c r="I1798" s="14" t="s">
        <v>91</v>
      </c>
      <c r="J1798" s="86"/>
      <c r="K1798" s="86" t="str">
        <f>J1797</f>
        <v xml:space="preserve">  </v>
      </c>
      <c r="M1798" s="77"/>
      <c r="N1798" s="14" t="s">
        <v>91</v>
      </c>
      <c r="O1798" s="86"/>
      <c r="P1798" s="92" t="str">
        <f>O1797</f>
        <v xml:space="preserve">  </v>
      </c>
    </row>
    <row r="1799" spans="2:16" ht="15.75" hidden="1" x14ac:dyDescent="0.25">
      <c r="B1799" s="74"/>
      <c r="C1799" s="133"/>
      <c r="D1799" s="133"/>
      <c r="E1799" s="133"/>
      <c r="F1799" s="133"/>
      <c r="H1799" s="77"/>
      <c r="J1799" s="86"/>
      <c r="K1799" s="86"/>
      <c r="M1799" s="77"/>
      <c r="O1799" s="86"/>
      <c r="P1799" s="92"/>
    </row>
    <row r="1800" spans="2:16" ht="15.75" hidden="1" x14ac:dyDescent="0.25">
      <c r="B1800" s="74"/>
      <c r="C1800" s="81"/>
      <c r="D1800" s="81"/>
      <c r="E1800" s="81"/>
      <c r="F1800" s="81"/>
      <c r="H1800" s="77"/>
      <c r="J1800" s="86"/>
      <c r="K1800" s="86"/>
      <c r="M1800" s="77"/>
      <c r="O1800" s="86"/>
      <c r="P1800" s="92"/>
    </row>
    <row r="1801" spans="2:16" ht="15.75" hidden="1" x14ac:dyDescent="0.25">
      <c r="B1801" s="70" t="str">
        <f>B1797</f>
        <v xml:space="preserve">  </v>
      </c>
      <c r="C1801" s="14" t="s">
        <v>106</v>
      </c>
      <c r="E1801" s="86" t="str">
        <f>IFERROR(VLOOKUP(B1801,Calculations!$G$10:$W$448,17,FALSE),0)</f>
        <v xml:space="preserve">  </v>
      </c>
      <c r="F1801" s="86"/>
      <c r="H1801" s="133" t="s">
        <v>34</v>
      </c>
      <c r="I1801" s="133"/>
      <c r="J1801" s="133"/>
      <c r="K1801" s="133"/>
      <c r="M1801" s="14" t="s">
        <v>105</v>
      </c>
      <c r="O1801" s="86" t="str">
        <f>E1801</f>
        <v xml:space="preserve">  </v>
      </c>
      <c r="P1801" s="92"/>
    </row>
    <row r="1802" spans="2:16" ht="15.75" hidden="1" x14ac:dyDescent="0.25">
      <c r="B1802" s="75"/>
      <c r="C1802" s="82"/>
      <c r="D1802" s="76" t="s">
        <v>31</v>
      </c>
      <c r="E1802" s="89"/>
      <c r="F1802" s="89" t="str">
        <f>E1801</f>
        <v xml:space="preserve">  </v>
      </c>
      <c r="G1802" s="76"/>
      <c r="H1802" s="134"/>
      <c r="I1802" s="134"/>
      <c r="J1802" s="134"/>
      <c r="K1802" s="134"/>
      <c r="L1802" s="76"/>
      <c r="M1802" s="82"/>
      <c r="N1802" s="76" t="s">
        <v>31</v>
      </c>
      <c r="O1802" s="89"/>
      <c r="P1802" s="90" t="str">
        <f>O1801</f>
        <v xml:space="preserve">  </v>
      </c>
    </row>
    <row r="1803" spans="2:16" ht="15.75" hidden="1" x14ac:dyDescent="0.25">
      <c r="B1803" s="60" t="str">
        <f>IFERROR(IF(EOMONTH(B1801,1)&gt;Questionnaire!$I$9,"  ",EOMONTH(B1801,1)),"  ")</f>
        <v xml:space="preserve">  </v>
      </c>
      <c r="C1803" s="61" t="s">
        <v>32</v>
      </c>
      <c r="D1803" s="61"/>
      <c r="E1803" s="84">
        <f>IFERROR(-VLOOKUP(B1803,Calculations!$G$10:$N$448,8,FALSE),0)</f>
        <v>0</v>
      </c>
      <c r="F1803" s="84"/>
      <c r="G1803" s="61"/>
      <c r="H1803" s="61" t="s">
        <v>102</v>
      </c>
      <c r="I1803" s="61"/>
      <c r="J1803" s="84">
        <f>K1805</f>
        <v>0</v>
      </c>
      <c r="K1803" s="84"/>
      <c r="L1803" s="61"/>
      <c r="M1803" s="61" t="s">
        <v>102</v>
      </c>
      <c r="N1803" s="68"/>
      <c r="O1803" s="84">
        <f>J1803</f>
        <v>0</v>
      </c>
      <c r="P1803" s="91"/>
    </row>
    <row r="1804" spans="2:16" ht="15.75" hidden="1" x14ac:dyDescent="0.25">
      <c r="B1804" s="74"/>
      <c r="C1804" s="14" t="s">
        <v>33</v>
      </c>
      <c r="E1804" s="86" t="str">
        <f>IFERROR(VLOOKUP(B1803,Calculations!$G$10:$M$448,7,FALSE),0)</f>
        <v xml:space="preserve">  </v>
      </c>
      <c r="F1804" s="86"/>
      <c r="H1804" s="14" t="s">
        <v>35</v>
      </c>
      <c r="J1804" s="86" t="str">
        <f>K1806</f>
        <v xml:space="preserve">  </v>
      </c>
      <c r="K1804" s="86"/>
      <c r="M1804" s="14" t="s">
        <v>94</v>
      </c>
      <c r="N1804" s="73"/>
      <c r="O1804" s="86" t="str">
        <f>J1804</f>
        <v xml:space="preserve">  </v>
      </c>
      <c r="P1804" s="92"/>
    </row>
    <row r="1805" spans="2:16" ht="15.75" hidden="1" x14ac:dyDescent="0.25">
      <c r="B1805" s="74"/>
      <c r="C1805" s="73"/>
      <c r="D1805" s="14" t="s">
        <v>31</v>
      </c>
      <c r="E1805" s="86"/>
      <c r="F1805" s="86">
        <f>IFERROR(E1803+E1804,0)</f>
        <v>0</v>
      </c>
      <c r="H1805" s="73"/>
      <c r="I1805" s="14" t="s">
        <v>32</v>
      </c>
      <c r="J1805" s="86"/>
      <c r="K1805" s="86">
        <f>E1803</f>
        <v>0</v>
      </c>
      <c r="M1805" s="72"/>
      <c r="N1805" s="14" t="s">
        <v>31</v>
      </c>
      <c r="O1805" s="86"/>
      <c r="P1805" s="92">
        <f>F1805</f>
        <v>0</v>
      </c>
    </row>
    <row r="1806" spans="2:16" ht="15.75" hidden="1" x14ac:dyDescent="0.25">
      <c r="B1806" s="74"/>
      <c r="C1806" s="73"/>
      <c r="E1806" s="86"/>
      <c r="F1806" s="86"/>
      <c r="H1806" s="73"/>
      <c r="I1806" s="14" t="s">
        <v>33</v>
      </c>
      <c r="J1806" s="86"/>
      <c r="K1806" s="86" t="str">
        <f>E1804</f>
        <v xml:space="preserve">  </v>
      </c>
      <c r="M1806" s="72"/>
      <c r="N1806" s="73"/>
      <c r="O1806" s="86"/>
      <c r="P1806" s="92"/>
    </row>
    <row r="1807" spans="2:16" ht="15.75" hidden="1" x14ac:dyDescent="0.25">
      <c r="B1807" s="74"/>
      <c r="C1807" s="73"/>
      <c r="E1807" s="86"/>
      <c r="F1807" s="86"/>
      <c r="H1807" s="73"/>
      <c r="J1807" s="86"/>
      <c r="K1807" s="86"/>
      <c r="M1807" s="72"/>
      <c r="N1807" s="73"/>
      <c r="O1807" s="86"/>
      <c r="P1807" s="92"/>
    </row>
    <row r="1808" spans="2:16" ht="15.75" hidden="1" x14ac:dyDescent="0.25">
      <c r="B1808" s="70" t="str">
        <f>B1803</f>
        <v xml:space="preserve">  </v>
      </c>
      <c r="C1808" s="133" t="s">
        <v>34</v>
      </c>
      <c r="D1808" s="133"/>
      <c r="E1808" s="133"/>
      <c r="F1808" s="133"/>
      <c r="H1808" s="14" t="s">
        <v>103</v>
      </c>
      <c r="J1808" s="86" t="str">
        <f>IFERROR(VLOOKUP(B1808,Calculations!$Z$10:$AB$448,3,FALSE),0)</f>
        <v xml:space="preserve">  </v>
      </c>
      <c r="K1808" s="86"/>
      <c r="M1808" s="14" t="s">
        <v>104</v>
      </c>
      <c r="O1808" s="86" t="str">
        <f>J1808</f>
        <v xml:space="preserve">  </v>
      </c>
      <c r="P1808" s="92"/>
    </row>
    <row r="1809" spans="2:16" ht="15.75" hidden="1" x14ac:dyDescent="0.25">
      <c r="B1809" s="74"/>
      <c r="C1809" s="133"/>
      <c r="D1809" s="133"/>
      <c r="E1809" s="133"/>
      <c r="F1809" s="133"/>
      <c r="H1809" s="77"/>
      <c r="I1809" s="14" t="s">
        <v>91</v>
      </c>
      <c r="J1809" s="86"/>
      <c r="K1809" s="86" t="str">
        <f>J1808</f>
        <v xml:space="preserve">  </v>
      </c>
      <c r="M1809" s="77"/>
      <c r="N1809" s="14" t="s">
        <v>91</v>
      </c>
      <c r="O1809" s="86"/>
      <c r="P1809" s="92" t="str">
        <f>O1808</f>
        <v xml:space="preserve">  </v>
      </c>
    </row>
    <row r="1810" spans="2:16" ht="15.75" hidden="1" x14ac:dyDescent="0.25">
      <c r="B1810" s="74"/>
      <c r="C1810" s="133"/>
      <c r="D1810" s="133"/>
      <c r="E1810" s="133"/>
      <c r="F1810" s="133"/>
      <c r="H1810" s="77"/>
      <c r="J1810" s="86"/>
      <c r="K1810" s="86"/>
      <c r="M1810" s="77"/>
      <c r="O1810" s="86"/>
      <c r="P1810" s="92"/>
    </row>
    <row r="1811" spans="2:16" ht="15.75" hidden="1" x14ac:dyDescent="0.25">
      <c r="B1811" s="74"/>
      <c r="C1811" s="81"/>
      <c r="D1811" s="81"/>
      <c r="E1811" s="81"/>
      <c r="F1811" s="81"/>
      <c r="H1811" s="77"/>
      <c r="J1811" s="86"/>
      <c r="K1811" s="86"/>
      <c r="M1811" s="77"/>
      <c r="O1811" s="86"/>
      <c r="P1811" s="92"/>
    </row>
    <row r="1812" spans="2:16" ht="15.75" hidden="1" x14ac:dyDescent="0.25">
      <c r="B1812" s="70" t="str">
        <f>B1808</f>
        <v xml:space="preserve">  </v>
      </c>
      <c r="C1812" s="14" t="s">
        <v>106</v>
      </c>
      <c r="E1812" s="86" t="str">
        <f>IFERROR(VLOOKUP(B1812,Calculations!$G$10:$W$448,17,FALSE),0)</f>
        <v xml:space="preserve">  </v>
      </c>
      <c r="F1812" s="86"/>
      <c r="H1812" s="133" t="s">
        <v>34</v>
      </c>
      <c r="I1812" s="133"/>
      <c r="J1812" s="133"/>
      <c r="K1812" s="133"/>
      <c r="M1812" s="14" t="s">
        <v>105</v>
      </c>
      <c r="O1812" s="86" t="str">
        <f>E1812</f>
        <v xml:space="preserve">  </v>
      </c>
      <c r="P1812" s="92"/>
    </row>
    <row r="1813" spans="2:16" ht="15.75" hidden="1" x14ac:dyDescent="0.25">
      <c r="B1813" s="75"/>
      <c r="C1813" s="82"/>
      <c r="D1813" s="76" t="s">
        <v>31</v>
      </c>
      <c r="E1813" s="89"/>
      <c r="F1813" s="89" t="str">
        <f>E1812</f>
        <v xml:space="preserve">  </v>
      </c>
      <c r="G1813" s="76"/>
      <c r="H1813" s="134"/>
      <c r="I1813" s="134"/>
      <c r="J1813" s="134"/>
      <c r="K1813" s="134"/>
      <c r="L1813" s="76"/>
      <c r="M1813" s="82"/>
      <c r="N1813" s="76" t="s">
        <v>31</v>
      </c>
      <c r="O1813" s="89"/>
      <c r="P1813" s="90" t="str">
        <f>O1812</f>
        <v xml:space="preserve">  </v>
      </c>
    </row>
    <row r="1814" spans="2:16" ht="15.75" hidden="1" x14ac:dyDescent="0.25">
      <c r="B1814" s="60" t="str">
        <f>IFERROR(IF(EOMONTH(B1812,1)&gt;Questionnaire!$I$9,"  ",EOMONTH(B1812,1)),"  ")</f>
        <v xml:space="preserve">  </v>
      </c>
      <c r="C1814" s="61" t="s">
        <v>32</v>
      </c>
      <c r="D1814" s="61"/>
      <c r="E1814" s="84">
        <f>IFERROR(-VLOOKUP(B1814,Calculations!$G$10:$N$448,8,FALSE),0)</f>
        <v>0</v>
      </c>
      <c r="F1814" s="84"/>
      <c r="G1814" s="61"/>
      <c r="H1814" s="61" t="s">
        <v>102</v>
      </c>
      <c r="I1814" s="61"/>
      <c r="J1814" s="84">
        <f>K1816</f>
        <v>0</v>
      </c>
      <c r="K1814" s="84"/>
      <c r="L1814" s="61"/>
      <c r="M1814" s="61" t="s">
        <v>102</v>
      </c>
      <c r="N1814" s="68"/>
      <c r="O1814" s="84">
        <f>J1814</f>
        <v>0</v>
      </c>
      <c r="P1814" s="91"/>
    </row>
    <row r="1815" spans="2:16" ht="15.75" hidden="1" x14ac:dyDescent="0.25">
      <c r="B1815" s="74"/>
      <c r="C1815" s="14" t="s">
        <v>33</v>
      </c>
      <c r="E1815" s="86" t="str">
        <f>IFERROR(VLOOKUP(B1814,Calculations!$G$10:$M$448,7,FALSE),0)</f>
        <v xml:space="preserve">  </v>
      </c>
      <c r="F1815" s="86"/>
      <c r="H1815" s="14" t="s">
        <v>35</v>
      </c>
      <c r="J1815" s="86" t="str">
        <f>K1817</f>
        <v xml:space="preserve">  </v>
      </c>
      <c r="K1815" s="86"/>
      <c r="M1815" s="14" t="s">
        <v>94</v>
      </c>
      <c r="N1815" s="73"/>
      <c r="O1815" s="86" t="str">
        <f>J1815</f>
        <v xml:space="preserve">  </v>
      </c>
      <c r="P1815" s="92"/>
    </row>
    <row r="1816" spans="2:16" ht="15.75" hidden="1" x14ac:dyDescent="0.25">
      <c r="B1816" s="74"/>
      <c r="C1816" s="73"/>
      <c r="D1816" s="14" t="s">
        <v>31</v>
      </c>
      <c r="E1816" s="86"/>
      <c r="F1816" s="86">
        <f>IFERROR(E1814+E1815,0)</f>
        <v>0</v>
      </c>
      <c r="H1816" s="73"/>
      <c r="I1816" s="14" t="s">
        <v>32</v>
      </c>
      <c r="J1816" s="86"/>
      <c r="K1816" s="86">
        <f>E1814</f>
        <v>0</v>
      </c>
      <c r="M1816" s="72"/>
      <c r="N1816" s="14" t="s">
        <v>31</v>
      </c>
      <c r="O1816" s="86"/>
      <c r="P1816" s="92">
        <f>F1816</f>
        <v>0</v>
      </c>
    </row>
    <row r="1817" spans="2:16" ht="15.75" hidden="1" x14ac:dyDescent="0.25">
      <c r="B1817" s="74"/>
      <c r="C1817" s="73"/>
      <c r="E1817" s="86"/>
      <c r="F1817" s="86"/>
      <c r="H1817" s="73"/>
      <c r="I1817" s="14" t="s">
        <v>33</v>
      </c>
      <c r="J1817" s="86"/>
      <c r="K1817" s="86" t="str">
        <f>E1815</f>
        <v xml:space="preserve">  </v>
      </c>
      <c r="M1817" s="72"/>
      <c r="N1817" s="73"/>
      <c r="O1817" s="86"/>
      <c r="P1817" s="92"/>
    </row>
    <row r="1818" spans="2:16" ht="15.75" hidden="1" x14ac:dyDescent="0.25">
      <c r="B1818" s="74"/>
      <c r="C1818" s="73"/>
      <c r="E1818" s="86"/>
      <c r="F1818" s="86"/>
      <c r="H1818" s="73"/>
      <c r="J1818" s="86"/>
      <c r="K1818" s="86"/>
      <c r="M1818" s="72"/>
      <c r="N1818" s="73"/>
      <c r="O1818" s="86"/>
      <c r="P1818" s="92"/>
    </row>
    <row r="1819" spans="2:16" ht="15.75" hidden="1" x14ac:dyDescent="0.25">
      <c r="B1819" s="70" t="str">
        <f>B1814</f>
        <v xml:space="preserve">  </v>
      </c>
      <c r="C1819" s="133" t="s">
        <v>34</v>
      </c>
      <c r="D1819" s="133"/>
      <c r="E1819" s="133"/>
      <c r="F1819" s="133"/>
      <c r="H1819" s="14" t="s">
        <v>103</v>
      </c>
      <c r="J1819" s="86" t="str">
        <f>IFERROR(VLOOKUP(B1819,Calculations!$Z$10:$AB$448,3,FALSE),0)</f>
        <v xml:space="preserve">  </v>
      </c>
      <c r="K1819" s="86"/>
      <c r="M1819" s="14" t="s">
        <v>104</v>
      </c>
      <c r="O1819" s="86" t="str">
        <f>J1819</f>
        <v xml:space="preserve">  </v>
      </c>
      <c r="P1819" s="92"/>
    </row>
    <row r="1820" spans="2:16" ht="15.75" hidden="1" x14ac:dyDescent="0.25">
      <c r="B1820" s="74"/>
      <c r="C1820" s="133"/>
      <c r="D1820" s="133"/>
      <c r="E1820" s="133"/>
      <c r="F1820" s="133"/>
      <c r="H1820" s="77"/>
      <c r="I1820" s="14" t="s">
        <v>91</v>
      </c>
      <c r="J1820" s="86"/>
      <c r="K1820" s="86" t="str">
        <f>J1819</f>
        <v xml:space="preserve">  </v>
      </c>
      <c r="M1820" s="77"/>
      <c r="N1820" s="14" t="s">
        <v>91</v>
      </c>
      <c r="O1820" s="86"/>
      <c r="P1820" s="92" t="str">
        <f>O1819</f>
        <v xml:space="preserve">  </v>
      </c>
    </row>
    <row r="1821" spans="2:16" ht="15.75" hidden="1" x14ac:dyDescent="0.25">
      <c r="B1821" s="74"/>
      <c r="C1821" s="133"/>
      <c r="D1821" s="133"/>
      <c r="E1821" s="133"/>
      <c r="F1821" s="133"/>
      <c r="H1821" s="77"/>
      <c r="J1821" s="86"/>
      <c r="K1821" s="86"/>
      <c r="M1821" s="77"/>
      <c r="O1821" s="86"/>
      <c r="P1821" s="92"/>
    </row>
    <row r="1822" spans="2:16" ht="15.75" hidden="1" x14ac:dyDescent="0.25">
      <c r="B1822" s="74"/>
      <c r="C1822" s="81"/>
      <c r="D1822" s="81"/>
      <c r="E1822" s="81"/>
      <c r="F1822" s="81"/>
      <c r="H1822" s="77"/>
      <c r="J1822" s="86"/>
      <c r="K1822" s="86"/>
      <c r="M1822" s="77"/>
      <c r="O1822" s="86"/>
      <c r="P1822" s="92"/>
    </row>
    <row r="1823" spans="2:16" ht="15.75" hidden="1" x14ac:dyDescent="0.25">
      <c r="B1823" s="70" t="str">
        <f>B1819</f>
        <v xml:space="preserve">  </v>
      </c>
      <c r="C1823" s="14" t="s">
        <v>106</v>
      </c>
      <c r="E1823" s="86" t="str">
        <f>IFERROR(VLOOKUP(B1823,Calculations!$G$10:$W$448,17,FALSE),0)</f>
        <v xml:space="preserve">  </v>
      </c>
      <c r="F1823" s="86"/>
      <c r="H1823" s="133" t="s">
        <v>34</v>
      </c>
      <c r="I1823" s="133"/>
      <c r="J1823" s="133"/>
      <c r="K1823" s="133"/>
      <c r="M1823" s="14" t="s">
        <v>105</v>
      </c>
      <c r="O1823" s="86" t="str">
        <f>E1823</f>
        <v xml:space="preserve">  </v>
      </c>
      <c r="P1823" s="92"/>
    </row>
    <row r="1824" spans="2:16" ht="15.75" hidden="1" x14ac:dyDescent="0.25">
      <c r="B1824" s="75"/>
      <c r="C1824" s="82"/>
      <c r="D1824" s="76" t="s">
        <v>31</v>
      </c>
      <c r="E1824" s="89"/>
      <c r="F1824" s="89" t="str">
        <f>E1823</f>
        <v xml:space="preserve">  </v>
      </c>
      <c r="G1824" s="76"/>
      <c r="H1824" s="134"/>
      <c r="I1824" s="134"/>
      <c r="J1824" s="134"/>
      <c r="K1824" s="134"/>
      <c r="L1824" s="76"/>
      <c r="M1824" s="82"/>
      <c r="N1824" s="76" t="s">
        <v>31</v>
      </c>
      <c r="O1824" s="89"/>
      <c r="P1824" s="90" t="str">
        <f>O1823</f>
        <v xml:space="preserve">  </v>
      </c>
    </row>
    <row r="1825" spans="2:16" ht="15.75" hidden="1" x14ac:dyDescent="0.25">
      <c r="B1825" s="60" t="str">
        <f>IFERROR(IF(EOMONTH(B1823,1)&gt;Questionnaire!$I$9,"  ",EOMONTH(B1823,1)),"  ")</f>
        <v xml:space="preserve">  </v>
      </c>
      <c r="C1825" s="61" t="s">
        <v>32</v>
      </c>
      <c r="D1825" s="61"/>
      <c r="E1825" s="84">
        <f>IFERROR(-VLOOKUP(B1825,Calculations!$G$10:$N$448,8,FALSE),0)</f>
        <v>0</v>
      </c>
      <c r="F1825" s="84"/>
      <c r="G1825" s="61"/>
      <c r="H1825" s="61" t="s">
        <v>102</v>
      </c>
      <c r="I1825" s="61"/>
      <c r="J1825" s="84">
        <f>K1827</f>
        <v>0</v>
      </c>
      <c r="K1825" s="84"/>
      <c r="L1825" s="61"/>
      <c r="M1825" s="61" t="s">
        <v>102</v>
      </c>
      <c r="N1825" s="68"/>
      <c r="O1825" s="84">
        <f>J1825</f>
        <v>0</v>
      </c>
      <c r="P1825" s="91"/>
    </row>
    <row r="1826" spans="2:16" ht="15.75" hidden="1" x14ac:dyDescent="0.25">
      <c r="B1826" s="74"/>
      <c r="C1826" s="14" t="s">
        <v>33</v>
      </c>
      <c r="E1826" s="86" t="str">
        <f>IFERROR(VLOOKUP(B1825,Calculations!$G$10:$M$448,7,FALSE),0)</f>
        <v xml:space="preserve">  </v>
      </c>
      <c r="F1826" s="86"/>
      <c r="H1826" s="14" t="s">
        <v>35</v>
      </c>
      <c r="J1826" s="86" t="str">
        <f>K1828</f>
        <v xml:space="preserve">  </v>
      </c>
      <c r="K1826" s="86"/>
      <c r="M1826" s="14" t="s">
        <v>94</v>
      </c>
      <c r="N1826" s="73"/>
      <c r="O1826" s="86" t="str">
        <f>J1826</f>
        <v xml:space="preserve">  </v>
      </c>
      <c r="P1826" s="92"/>
    </row>
    <row r="1827" spans="2:16" ht="15.75" hidden="1" x14ac:dyDescent="0.25">
      <c r="B1827" s="74"/>
      <c r="C1827" s="73"/>
      <c r="D1827" s="14" t="s">
        <v>31</v>
      </c>
      <c r="E1827" s="86"/>
      <c r="F1827" s="86">
        <f>IFERROR(E1825+E1826,0)</f>
        <v>0</v>
      </c>
      <c r="H1827" s="73"/>
      <c r="I1827" s="14" t="s">
        <v>32</v>
      </c>
      <c r="J1827" s="86"/>
      <c r="K1827" s="86">
        <f>E1825</f>
        <v>0</v>
      </c>
      <c r="M1827" s="72"/>
      <c r="N1827" s="14" t="s">
        <v>31</v>
      </c>
      <c r="O1827" s="86"/>
      <c r="P1827" s="92">
        <f>F1827</f>
        <v>0</v>
      </c>
    </row>
    <row r="1828" spans="2:16" ht="15.75" hidden="1" x14ac:dyDescent="0.25">
      <c r="B1828" s="74"/>
      <c r="C1828" s="73"/>
      <c r="E1828" s="86"/>
      <c r="F1828" s="86"/>
      <c r="H1828" s="73"/>
      <c r="I1828" s="14" t="s">
        <v>33</v>
      </c>
      <c r="J1828" s="86"/>
      <c r="K1828" s="86" t="str">
        <f>E1826</f>
        <v xml:space="preserve">  </v>
      </c>
      <c r="M1828" s="72"/>
      <c r="N1828" s="73"/>
      <c r="O1828" s="86"/>
      <c r="P1828" s="92"/>
    </row>
    <row r="1829" spans="2:16" ht="15.75" hidden="1" x14ac:dyDescent="0.25">
      <c r="B1829" s="74"/>
      <c r="C1829" s="73"/>
      <c r="E1829" s="86"/>
      <c r="F1829" s="86"/>
      <c r="H1829" s="73"/>
      <c r="J1829" s="86"/>
      <c r="K1829" s="86"/>
      <c r="M1829" s="72"/>
      <c r="N1829" s="73"/>
      <c r="O1829" s="86"/>
      <c r="P1829" s="92"/>
    </row>
    <row r="1830" spans="2:16" ht="15.75" hidden="1" x14ac:dyDescent="0.25">
      <c r="B1830" s="70" t="str">
        <f>B1825</f>
        <v xml:space="preserve">  </v>
      </c>
      <c r="C1830" s="133" t="s">
        <v>34</v>
      </c>
      <c r="D1830" s="133"/>
      <c r="E1830" s="133"/>
      <c r="F1830" s="133"/>
      <c r="H1830" s="14" t="s">
        <v>103</v>
      </c>
      <c r="J1830" s="86" t="str">
        <f>IFERROR(VLOOKUP(B1830,Calculations!$Z$10:$AB$448,3,FALSE),0)</f>
        <v xml:space="preserve">  </v>
      </c>
      <c r="K1830" s="86"/>
      <c r="M1830" s="14" t="s">
        <v>104</v>
      </c>
      <c r="O1830" s="86" t="str">
        <f>J1830</f>
        <v xml:space="preserve">  </v>
      </c>
      <c r="P1830" s="92"/>
    </row>
    <row r="1831" spans="2:16" ht="15.75" hidden="1" x14ac:dyDescent="0.25">
      <c r="B1831" s="74"/>
      <c r="C1831" s="133"/>
      <c r="D1831" s="133"/>
      <c r="E1831" s="133"/>
      <c r="F1831" s="133"/>
      <c r="H1831" s="77"/>
      <c r="I1831" s="14" t="s">
        <v>91</v>
      </c>
      <c r="J1831" s="86"/>
      <c r="K1831" s="86" t="str">
        <f>J1830</f>
        <v xml:space="preserve">  </v>
      </c>
      <c r="M1831" s="77"/>
      <c r="N1831" s="14" t="s">
        <v>91</v>
      </c>
      <c r="O1831" s="86"/>
      <c r="P1831" s="92" t="str">
        <f>O1830</f>
        <v xml:space="preserve">  </v>
      </c>
    </row>
    <row r="1832" spans="2:16" ht="15.75" hidden="1" x14ac:dyDescent="0.25">
      <c r="B1832" s="74"/>
      <c r="C1832" s="133"/>
      <c r="D1832" s="133"/>
      <c r="E1832" s="133"/>
      <c r="F1832" s="133"/>
      <c r="H1832" s="77"/>
      <c r="J1832" s="86"/>
      <c r="K1832" s="86"/>
      <c r="M1832" s="77"/>
      <c r="O1832" s="86"/>
      <c r="P1832" s="92"/>
    </row>
    <row r="1833" spans="2:16" ht="15.75" hidden="1" x14ac:dyDescent="0.25">
      <c r="B1833" s="74"/>
      <c r="C1833" s="81"/>
      <c r="D1833" s="81"/>
      <c r="E1833" s="81"/>
      <c r="F1833" s="81"/>
      <c r="H1833" s="77"/>
      <c r="J1833" s="86"/>
      <c r="K1833" s="86"/>
      <c r="M1833" s="77"/>
      <c r="O1833" s="86"/>
      <c r="P1833" s="92"/>
    </row>
    <row r="1834" spans="2:16" ht="15.75" hidden="1" x14ac:dyDescent="0.25">
      <c r="B1834" s="70" t="str">
        <f>B1830</f>
        <v xml:space="preserve">  </v>
      </c>
      <c r="C1834" s="14" t="s">
        <v>106</v>
      </c>
      <c r="E1834" s="86" t="str">
        <f>IFERROR(VLOOKUP(B1834,Calculations!$G$10:$W$448,17,FALSE),0)</f>
        <v xml:space="preserve">  </v>
      </c>
      <c r="F1834" s="86"/>
      <c r="H1834" s="133" t="s">
        <v>34</v>
      </c>
      <c r="I1834" s="133"/>
      <c r="J1834" s="133"/>
      <c r="K1834" s="133"/>
      <c r="M1834" s="14" t="s">
        <v>105</v>
      </c>
      <c r="O1834" s="86" t="str">
        <f>E1834</f>
        <v xml:space="preserve">  </v>
      </c>
      <c r="P1834" s="92"/>
    </row>
    <row r="1835" spans="2:16" ht="15.75" hidden="1" x14ac:dyDescent="0.25">
      <c r="B1835" s="75"/>
      <c r="C1835" s="82"/>
      <c r="D1835" s="76" t="s">
        <v>31</v>
      </c>
      <c r="E1835" s="89"/>
      <c r="F1835" s="89" t="str">
        <f>E1834</f>
        <v xml:space="preserve">  </v>
      </c>
      <c r="G1835" s="76"/>
      <c r="H1835" s="134"/>
      <c r="I1835" s="134"/>
      <c r="J1835" s="134"/>
      <c r="K1835" s="134"/>
      <c r="L1835" s="76"/>
      <c r="M1835" s="82"/>
      <c r="N1835" s="76" t="s">
        <v>31</v>
      </c>
      <c r="O1835" s="89"/>
      <c r="P1835" s="90" t="str">
        <f>O1834</f>
        <v xml:space="preserve">  </v>
      </c>
    </row>
    <row r="1836" spans="2:16" ht="15.75" hidden="1" x14ac:dyDescent="0.25">
      <c r="B1836" s="60" t="str">
        <f>IFERROR(IF(EOMONTH(B1834,1)&gt;Questionnaire!$I$9,"  ",EOMONTH(B1834,1)),"  ")</f>
        <v xml:space="preserve">  </v>
      </c>
      <c r="C1836" s="61" t="s">
        <v>32</v>
      </c>
      <c r="D1836" s="61"/>
      <c r="E1836" s="84">
        <f>IFERROR(-VLOOKUP(B1836,Calculations!$G$10:$N$448,8,FALSE),0)</f>
        <v>0</v>
      </c>
      <c r="F1836" s="84"/>
      <c r="G1836" s="61"/>
      <c r="H1836" s="61" t="s">
        <v>102</v>
      </c>
      <c r="I1836" s="61"/>
      <c r="J1836" s="84">
        <f>K1838</f>
        <v>0</v>
      </c>
      <c r="K1836" s="84"/>
      <c r="L1836" s="61"/>
      <c r="M1836" s="61" t="s">
        <v>102</v>
      </c>
      <c r="N1836" s="68"/>
      <c r="O1836" s="84">
        <f>J1836</f>
        <v>0</v>
      </c>
      <c r="P1836" s="91"/>
    </row>
    <row r="1837" spans="2:16" ht="15.75" hidden="1" x14ac:dyDescent="0.25">
      <c r="B1837" s="74"/>
      <c r="C1837" s="14" t="s">
        <v>33</v>
      </c>
      <c r="E1837" s="86" t="str">
        <f>IFERROR(VLOOKUP(B1836,Calculations!$G$10:$M$448,7,FALSE),0)</f>
        <v xml:space="preserve">  </v>
      </c>
      <c r="F1837" s="86"/>
      <c r="H1837" s="14" t="s">
        <v>35</v>
      </c>
      <c r="J1837" s="86" t="str">
        <f>K1839</f>
        <v xml:space="preserve">  </v>
      </c>
      <c r="K1837" s="86"/>
      <c r="M1837" s="14" t="s">
        <v>94</v>
      </c>
      <c r="N1837" s="73"/>
      <c r="O1837" s="86" t="str">
        <f>J1837</f>
        <v xml:space="preserve">  </v>
      </c>
      <c r="P1837" s="92"/>
    </row>
    <row r="1838" spans="2:16" ht="15.75" hidden="1" x14ac:dyDescent="0.25">
      <c r="B1838" s="74"/>
      <c r="C1838" s="73"/>
      <c r="D1838" s="14" t="s">
        <v>31</v>
      </c>
      <c r="E1838" s="86"/>
      <c r="F1838" s="86">
        <f>IFERROR(E1836+E1837,0)</f>
        <v>0</v>
      </c>
      <c r="H1838" s="73"/>
      <c r="I1838" s="14" t="s">
        <v>32</v>
      </c>
      <c r="J1838" s="86"/>
      <c r="K1838" s="86">
        <f>E1836</f>
        <v>0</v>
      </c>
      <c r="M1838" s="72"/>
      <c r="N1838" s="14" t="s">
        <v>31</v>
      </c>
      <c r="O1838" s="86"/>
      <c r="P1838" s="92">
        <f>F1838</f>
        <v>0</v>
      </c>
    </row>
    <row r="1839" spans="2:16" ht="15.75" hidden="1" x14ac:dyDescent="0.25">
      <c r="B1839" s="74"/>
      <c r="C1839" s="73"/>
      <c r="E1839" s="86"/>
      <c r="F1839" s="86"/>
      <c r="H1839" s="73"/>
      <c r="I1839" s="14" t="s">
        <v>33</v>
      </c>
      <c r="J1839" s="86"/>
      <c r="K1839" s="86" t="str">
        <f>E1837</f>
        <v xml:space="preserve">  </v>
      </c>
      <c r="M1839" s="72"/>
      <c r="N1839" s="73"/>
      <c r="O1839" s="86"/>
      <c r="P1839" s="92"/>
    </row>
    <row r="1840" spans="2:16" ht="15.75" hidden="1" x14ac:dyDescent="0.25">
      <c r="B1840" s="74"/>
      <c r="C1840" s="73"/>
      <c r="E1840" s="86"/>
      <c r="F1840" s="86"/>
      <c r="H1840" s="73"/>
      <c r="J1840" s="86"/>
      <c r="K1840" s="86"/>
      <c r="M1840" s="72"/>
      <c r="N1840" s="73"/>
      <c r="O1840" s="86"/>
      <c r="P1840" s="92"/>
    </row>
    <row r="1841" spans="2:16" ht="15.75" hidden="1" x14ac:dyDescent="0.25">
      <c r="B1841" s="70" t="str">
        <f>B1836</f>
        <v xml:space="preserve">  </v>
      </c>
      <c r="C1841" s="133" t="s">
        <v>34</v>
      </c>
      <c r="D1841" s="133"/>
      <c r="E1841" s="133"/>
      <c r="F1841" s="133"/>
      <c r="H1841" s="14" t="s">
        <v>103</v>
      </c>
      <c r="J1841" s="86" t="str">
        <f>IFERROR(VLOOKUP(B1841,Calculations!$Z$10:$AB$448,3,FALSE),0)</f>
        <v xml:space="preserve">  </v>
      </c>
      <c r="K1841" s="86"/>
      <c r="M1841" s="14" t="s">
        <v>104</v>
      </c>
      <c r="O1841" s="86" t="str">
        <f>J1841</f>
        <v xml:space="preserve">  </v>
      </c>
      <c r="P1841" s="92"/>
    </row>
    <row r="1842" spans="2:16" ht="15.75" hidden="1" x14ac:dyDescent="0.25">
      <c r="B1842" s="74"/>
      <c r="C1842" s="133"/>
      <c r="D1842" s="133"/>
      <c r="E1842" s="133"/>
      <c r="F1842" s="133"/>
      <c r="H1842" s="77"/>
      <c r="I1842" s="14" t="s">
        <v>91</v>
      </c>
      <c r="J1842" s="86"/>
      <c r="K1842" s="86" t="str">
        <f>J1841</f>
        <v xml:space="preserve">  </v>
      </c>
      <c r="M1842" s="77"/>
      <c r="N1842" s="14" t="s">
        <v>91</v>
      </c>
      <c r="O1842" s="86"/>
      <c r="P1842" s="92" t="str">
        <f>O1841</f>
        <v xml:space="preserve">  </v>
      </c>
    </row>
    <row r="1843" spans="2:16" ht="15.75" hidden="1" x14ac:dyDescent="0.25">
      <c r="B1843" s="74"/>
      <c r="C1843" s="133"/>
      <c r="D1843" s="133"/>
      <c r="E1843" s="133"/>
      <c r="F1843" s="133"/>
      <c r="H1843" s="77"/>
      <c r="J1843" s="86"/>
      <c r="K1843" s="86"/>
      <c r="M1843" s="77"/>
      <c r="O1843" s="86"/>
      <c r="P1843" s="92"/>
    </row>
    <row r="1844" spans="2:16" ht="15.75" hidden="1" x14ac:dyDescent="0.25">
      <c r="B1844" s="74"/>
      <c r="C1844" s="81"/>
      <c r="D1844" s="81"/>
      <c r="E1844" s="81"/>
      <c r="F1844" s="81"/>
      <c r="H1844" s="77"/>
      <c r="J1844" s="86"/>
      <c r="K1844" s="86"/>
      <c r="M1844" s="77"/>
      <c r="O1844" s="86"/>
      <c r="P1844" s="92"/>
    </row>
    <row r="1845" spans="2:16" ht="15.75" hidden="1" x14ac:dyDescent="0.25">
      <c r="B1845" s="70" t="str">
        <f>B1841</f>
        <v xml:space="preserve">  </v>
      </c>
      <c r="C1845" s="14" t="s">
        <v>106</v>
      </c>
      <c r="E1845" s="86" t="str">
        <f>IFERROR(VLOOKUP(B1845,Calculations!$G$10:$W$448,17,FALSE),0)</f>
        <v xml:space="preserve">  </v>
      </c>
      <c r="F1845" s="86"/>
      <c r="H1845" s="133" t="s">
        <v>34</v>
      </c>
      <c r="I1845" s="133"/>
      <c r="J1845" s="133"/>
      <c r="K1845" s="133"/>
      <c r="M1845" s="14" t="s">
        <v>105</v>
      </c>
      <c r="O1845" s="86" t="str">
        <f>E1845</f>
        <v xml:space="preserve">  </v>
      </c>
      <c r="P1845" s="92"/>
    </row>
    <row r="1846" spans="2:16" ht="15.75" hidden="1" x14ac:dyDescent="0.25">
      <c r="B1846" s="75"/>
      <c r="C1846" s="82"/>
      <c r="D1846" s="76" t="s">
        <v>31</v>
      </c>
      <c r="E1846" s="89"/>
      <c r="F1846" s="89" t="str">
        <f>E1845</f>
        <v xml:space="preserve">  </v>
      </c>
      <c r="G1846" s="76"/>
      <c r="H1846" s="134"/>
      <c r="I1846" s="134"/>
      <c r="J1846" s="134"/>
      <c r="K1846" s="134"/>
      <c r="L1846" s="76"/>
      <c r="M1846" s="82"/>
      <c r="N1846" s="76" t="s">
        <v>31</v>
      </c>
      <c r="O1846" s="89"/>
      <c r="P1846" s="90" t="str">
        <f>O1845</f>
        <v xml:space="preserve">  </v>
      </c>
    </row>
    <row r="1847" spans="2:16" ht="15.75" hidden="1" x14ac:dyDescent="0.25">
      <c r="B1847" s="60" t="str">
        <f>IFERROR(IF(EOMONTH(B1845,1)&gt;Questionnaire!$I$9,"  ",EOMONTH(B1845,1)),"  ")</f>
        <v xml:space="preserve">  </v>
      </c>
      <c r="C1847" s="61" t="s">
        <v>32</v>
      </c>
      <c r="D1847" s="61"/>
      <c r="E1847" s="84">
        <f>IFERROR(-VLOOKUP(B1847,Calculations!$G$10:$N$448,8,FALSE),0)</f>
        <v>0</v>
      </c>
      <c r="F1847" s="84"/>
      <c r="G1847" s="61"/>
      <c r="H1847" s="61" t="s">
        <v>102</v>
      </c>
      <c r="I1847" s="61"/>
      <c r="J1847" s="84">
        <f>K1849</f>
        <v>0</v>
      </c>
      <c r="K1847" s="84"/>
      <c r="L1847" s="61"/>
      <c r="M1847" s="61" t="s">
        <v>102</v>
      </c>
      <c r="N1847" s="68"/>
      <c r="O1847" s="84">
        <f>J1847</f>
        <v>0</v>
      </c>
      <c r="P1847" s="91"/>
    </row>
    <row r="1848" spans="2:16" ht="15.75" hidden="1" x14ac:dyDescent="0.25">
      <c r="B1848" s="74"/>
      <c r="C1848" s="14" t="s">
        <v>33</v>
      </c>
      <c r="E1848" s="86" t="str">
        <f>IFERROR(VLOOKUP(B1847,Calculations!$G$10:$M$448,7,FALSE),0)</f>
        <v xml:space="preserve">  </v>
      </c>
      <c r="F1848" s="86"/>
      <c r="H1848" s="14" t="s">
        <v>35</v>
      </c>
      <c r="J1848" s="86" t="str">
        <f>K1850</f>
        <v xml:space="preserve">  </v>
      </c>
      <c r="K1848" s="86"/>
      <c r="M1848" s="14" t="s">
        <v>94</v>
      </c>
      <c r="N1848" s="73"/>
      <c r="O1848" s="86" t="str">
        <f>J1848</f>
        <v xml:space="preserve">  </v>
      </c>
      <c r="P1848" s="92"/>
    </row>
    <row r="1849" spans="2:16" ht="15.75" hidden="1" x14ac:dyDescent="0.25">
      <c r="B1849" s="74"/>
      <c r="C1849" s="73"/>
      <c r="D1849" s="14" t="s">
        <v>31</v>
      </c>
      <c r="E1849" s="86"/>
      <c r="F1849" s="86">
        <f>IFERROR(E1847+E1848,0)</f>
        <v>0</v>
      </c>
      <c r="H1849" s="73"/>
      <c r="I1849" s="14" t="s">
        <v>32</v>
      </c>
      <c r="J1849" s="86"/>
      <c r="K1849" s="86">
        <f>E1847</f>
        <v>0</v>
      </c>
      <c r="M1849" s="72"/>
      <c r="N1849" s="14" t="s">
        <v>31</v>
      </c>
      <c r="O1849" s="86"/>
      <c r="P1849" s="92">
        <f>F1849</f>
        <v>0</v>
      </c>
    </row>
    <row r="1850" spans="2:16" ht="15.75" hidden="1" x14ac:dyDescent="0.25">
      <c r="B1850" s="74"/>
      <c r="C1850" s="73"/>
      <c r="E1850" s="86"/>
      <c r="F1850" s="86"/>
      <c r="H1850" s="73"/>
      <c r="I1850" s="14" t="s">
        <v>33</v>
      </c>
      <c r="J1850" s="86"/>
      <c r="K1850" s="86" t="str">
        <f>E1848</f>
        <v xml:space="preserve">  </v>
      </c>
      <c r="M1850" s="72"/>
      <c r="N1850" s="73"/>
      <c r="O1850" s="86"/>
      <c r="P1850" s="92"/>
    </row>
    <row r="1851" spans="2:16" ht="15.75" hidden="1" x14ac:dyDescent="0.25">
      <c r="B1851" s="74"/>
      <c r="C1851" s="73"/>
      <c r="E1851" s="86"/>
      <c r="F1851" s="86"/>
      <c r="H1851" s="73"/>
      <c r="J1851" s="86"/>
      <c r="K1851" s="86"/>
      <c r="M1851" s="72"/>
      <c r="N1851" s="73"/>
      <c r="O1851" s="86"/>
      <c r="P1851" s="92"/>
    </row>
    <row r="1852" spans="2:16" ht="15.75" hidden="1" x14ac:dyDescent="0.25">
      <c r="B1852" s="70" t="str">
        <f>B1847</f>
        <v xml:space="preserve">  </v>
      </c>
      <c r="C1852" s="133" t="s">
        <v>34</v>
      </c>
      <c r="D1852" s="133"/>
      <c r="E1852" s="133"/>
      <c r="F1852" s="133"/>
      <c r="H1852" s="14" t="s">
        <v>103</v>
      </c>
      <c r="J1852" s="86" t="str">
        <f>IFERROR(VLOOKUP(B1852,Calculations!$Z$10:$AB$448,3,FALSE),0)</f>
        <v xml:space="preserve">  </v>
      </c>
      <c r="K1852" s="86"/>
      <c r="M1852" s="14" t="s">
        <v>104</v>
      </c>
      <c r="O1852" s="86" t="str">
        <f>J1852</f>
        <v xml:space="preserve">  </v>
      </c>
      <c r="P1852" s="92"/>
    </row>
    <row r="1853" spans="2:16" ht="15.75" hidden="1" x14ac:dyDescent="0.25">
      <c r="B1853" s="74"/>
      <c r="C1853" s="133"/>
      <c r="D1853" s="133"/>
      <c r="E1853" s="133"/>
      <c r="F1853" s="133"/>
      <c r="H1853" s="77"/>
      <c r="I1853" s="14" t="s">
        <v>91</v>
      </c>
      <c r="J1853" s="86"/>
      <c r="K1853" s="86" t="str">
        <f>J1852</f>
        <v xml:space="preserve">  </v>
      </c>
      <c r="M1853" s="77"/>
      <c r="N1853" s="14" t="s">
        <v>91</v>
      </c>
      <c r="O1853" s="86"/>
      <c r="P1853" s="92" t="str">
        <f>O1852</f>
        <v xml:space="preserve">  </v>
      </c>
    </row>
    <row r="1854" spans="2:16" ht="15.75" hidden="1" x14ac:dyDescent="0.25">
      <c r="B1854" s="74"/>
      <c r="C1854" s="133"/>
      <c r="D1854" s="133"/>
      <c r="E1854" s="133"/>
      <c r="F1854" s="133"/>
      <c r="H1854" s="77"/>
      <c r="J1854" s="86"/>
      <c r="K1854" s="86"/>
      <c r="M1854" s="77"/>
      <c r="O1854" s="86"/>
      <c r="P1854" s="92"/>
    </row>
    <row r="1855" spans="2:16" ht="15.75" hidden="1" x14ac:dyDescent="0.25">
      <c r="B1855" s="74"/>
      <c r="C1855" s="81"/>
      <c r="D1855" s="81"/>
      <c r="E1855" s="81"/>
      <c r="F1855" s="81"/>
      <c r="H1855" s="77"/>
      <c r="J1855" s="86"/>
      <c r="K1855" s="86"/>
      <c r="M1855" s="77"/>
      <c r="O1855" s="86"/>
      <c r="P1855" s="92"/>
    </row>
    <row r="1856" spans="2:16" ht="15.75" hidden="1" x14ac:dyDescent="0.25">
      <c r="B1856" s="70" t="str">
        <f>B1852</f>
        <v xml:space="preserve">  </v>
      </c>
      <c r="C1856" s="14" t="s">
        <v>106</v>
      </c>
      <c r="E1856" s="86" t="str">
        <f>IFERROR(VLOOKUP(B1856,Calculations!$G$10:$W$448,17,FALSE),0)</f>
        <v xml:space="preserve">  </v>
      </c>
      <c r="F1856" s="86"/>
      <c r="H1856" s="133" t="s">
        <v>34</v>
      </c>
      <c r="I1856" s="133"/>
      <c r="J1856" s="133"/>
      <c r="K1856" s="133"/>
      <c r="M1856" s="14" t="s">
        <v>105</v>
      </c>
      <c r="O1856" s="86" t="str">
        <f>E1856</f>
        <v xml:space="preserve">  </v>
      </c>
      <c r="P1856" s="92"/>
    </row>
    <row r="1857" spans="2:16" ht="15.75" hidden="1" x14ac:dyDescent="0.25">
      <c r="B1857" s="75"/>
      <c r="C1857" s="82"/>
      <c r="D1857" s="76" t="s">
        <v>31</v>
      </c>
      <c r="E1857" s="89"/>
      <c r="F1857" s="89" t="str">
        <f>E1856</f>
        <v xml:space="preserve">  </v>
      </c>
      <c r="G1857" s="76"/>
      <c r="H1857" s="134"/>
      <c r="I1857" s="134"/>
      <c r="J1857" s="134"/>
      <c r="K1857" s="134"/>
      <c r="L1857" s="76"/>
      <c r="M1857" s="82"/>
      <c r="N1857" s="76" t="s">
        <v>31</v>
      </c>
      <c r="O1857" s="89"/>
      <c r="P1857" s="90" t="str">
        <f>O1856</f>
        <v xml:space="preserve">  </v>
      </c>
    </row>
    <row r="1858" spans="2:16" ht="15.75" hidden="1" x14ac:dyDescent="0.25">
      <c r="B1858" s="60" t="str">
        <f>IFERROR(IF(EOMONTH(B1856,1)&gt;Questionnaire!$I$9,"  ",EOMONTH(B1856,1)),"  ")</f>
        <v xml:space="preserve">  </v>
      </c>
      <c r="C1858" s="61" t="s">
        <v>32</v>
      </c>
      <c r="D1858" s="61"/>
      <c r="E1858" s="84">
        <f>IFERROR(-VLOOKUP(B1858,Calculations!$G$10:$N$448,8,FALSE),0)</f>
        <v>0</v>
      </c>
      <c r="F1858" s="84"/>
      <c r="G1858" s="61"/>
      <c r="H1858" s="61" t="s">
        <v>102</v>
      </c>
      <c r="I1858" s="61"/>
      <c r="J1858" s="84">
        <f>K1860</f>
        <v>0</v>
      </c>
      <c r="K1858" s="84"/>
      <c r="L1858" s="61"/>
      <c r="M1858" s="61" t="s">
        <v>102</v>
      </c>
      <c r="N1858" s="68"/>
      <c r="O1858" s="84">
        <f>J1858</f>
        <v>0</v>
      </c>
      <c r="P1858" s="91"/>
    </row>
    <row r="1859" spans="2:16" ht="15.75" hidden="1" x14ac:dyDescent="0.25">
      <c r="B1859" s="74"/>
      <c r="C1859" s="14" t="s">
        <v>33</v>
      </c>
      <c r="E1859" s="86" t="str">
        <f>IFERROR(VLOOKUP(B1858,Calculations!$G$10:$M$448,7,FALSE),0)</f>
        <v xml:space="preserve">  </v>
      </c>
      <c r="F1859" s="86"/>
      <c r="H1859" s="14" t="s">
        <v>35</v>
      </c>
      <c r="J1859" s="86" t="str">
        <f>K1861</f>
        <v xml:space="preserve">  </v>
      </c>
      <c r="K1859" s="86"/>
      <c r="M1859" s="14" t="s">
        <v>94</v>
      </c>
      <c r="N1859" s="73"/>
      <c r="O1859" s="86" t="str">
        <f>J1859</f>
        <v xml:space="preserve">  </v>
      </c>
      <c r="P1859" s="92"/>
    </row>
    <row r="1860" spans="2:16" ht="15.75" hidden="1" x14ac:dyDescent="0.25">
      <c r="B1860" s="74"/>
      <c r="C1860" s="73"/>
      <c r="D1860" s="14" t="s">
        <v>31</v>
      </c>
      <c r="E1860" s="86"/>
      <c r="F1860" s="86">
        <f>IFERROR(E1858+E1859,0)</f>
        <v>0</v>
      </c>
      <c r="H1860" s="73"/>
      <c r="I1860" s="14" t="s">
        <v>32</v>
      </c>
      <c r="J1860" s="86"/>
      <c r="K1860" s="86">
        <f>E1858</f>
        <v>0</v>
      </c>
      <c r="M1860" s="72"/>
      <c r="N1860" s="14" t="s">
        <v>31</v>
      </c>
      <c r="O1860" s="86"/>
      <c r="P1860" s="92">
        <f>F1860</f>
        <v>0</v>
      </c>
    </row>
    <row r="1861" spans="2:16" ht="15.75" hidden="1" x14ac:dyDescent="0.25">
      <c r="B1861" s="74"/>
      <c r="C1861" s="73"/>
      <c r="E1861" s="86"/>
      <c r="F1861" s="86"/>
      <c r="H1861" s="73"/>
      <c r="I1861" s="14" t="s">
        <v>33</v>
      </c>
      <c r="J1861" s="86"/>
      <c r="K1861" s="86" t="str">
        <f>E1859</f>
        <v xml:space="preserve">  </v>
      </c>
      <c r="M1861" s="72"/>
      <c r="N1861" s="73"/>
      <c r="O1861" s="86"/>
      <c r="P1861" s="92"/>
    </row>
    <row r="1862" spans="2:16" ht="15.75" hidden="1" x14ac:dyDescent="0.25">
      <c r="B1862" s="74"/>
      <c r="C1862" s="73"/>
      <c r="E1862" s="86"/>
      <c r="F1862" s="86"/>
      <c r="H1862" s="73"/>
      <c r="J1862" s="86"/>
      <c r="K1862" s="86"/>
      <c r="M1862" s="72"/>
      <c r="N1862" s="73"/>
      <c r="O1862" s="86"/>
      <c r="P1862" s="92"/>
    </row>
    <row r="1863" spans="2:16" ht="15.75" hidden="1" x14ac:dyDescent="0.25">
      <c r="B1863" s="70" t="str">
        <f>B1858</f>
        <v xml:space="preserve">  </v>
      </c>
      <c r="C1863" s="133" t="s">
        <v>34</v>
      </c>
      <c r="D1863" s="133"/>
      <c r="E1863" s="133"/>
      <c r="F1863" s="133"/>
      <c r="H1863" s="14" t="s">
        <v>103</v>
      </c>
      <c r="J1863" s="86" t="str">
        <f>IFERROR(VLOOKUP(B1863,Calculations!$Z$10:$AB$448,3,FALSE),0)</f>
        <v xml:space="preserve">  </v>
      </c>
      <c r="K1863" s="86"/>
      <c r="M1863" s="14" t="s">
        <v>104</v>
      </c>
      <c r="O1863" s="86" t="str">
        <f>J1863</f>
        <v xml:space="preserve">  </v>
      </c>
      <c r="P1863" s="92"/>
    </row>
    <row r="1864" spans="2:16" ht="15.75" hidden="1" x14ac:dyDescent="0.25">
      <c r="B1864" s="74"/>
      <c r="C1864" s="133"/>
      <c r="D1864" s="133"/>
      <c r="E1864" s="133"/>
      <c r="F1864" s="133"/>
      <c r="H1864" s="77"/>
      <c r="I1864" s="14" t="s">
        <v>91</v>
      </c>
      <c r="J1864" s="86"/>
      <c r="K1864" s="86" t="str">
        <f>J1863</f>
        <v xml:space="preserve">  </v>
      </c>
      <c r="M1864" s="77"/>
      <c r="N1864" s="14" t="s">
        <v>91</v>
      </c>
      <c r="O1864" s="86"/>
      <c r="P1864" s="92" t="str">
        <f>O1863</f>
        <v xml:space="preserve">  </v>
      </c>
    </row>
    <row r="1865" spans="2:16" ht="15.75" hidden="1" x14ac:dyDescent="0.25">
      <c r="B1865" s="74"/>
      <c r="C1865" s="133"/>
      <c r="D1865" s="133"/>
      <c r="E1865" s="133"/>
      <c r="F1865" s="133"/>
      <c r="H1865" s="77"/>
      <c r="J1865" s="86"/>
      <c r="K1865" s="86"/>
      <c r="M1865" s="77"/>
      <c r="O1865" s="86"/>
      <c r="P1865" s="92"/>
    </row>
    <row r="1866" spans="2:16" ht="15.75" hidden="1" x14ac:dyDescent="0.25">
      <c r="B1866" s="74"/>
      <c r="C1866" s="81"/>
      <c r="D1866" s="81"/>
      <c r="E1866" s="81"/>
      <c r="F1866" s="81"/>
      <c r="H1866" s="77"/>
      <c r="J1866" s="86"/>
      <c r="K1866" s="86"/>
      <c r="M1866" s="77"/>
      <c r="O1866" s="86"/>
      <c r="P1866" s="92"/>
    </row>
    <row r="1867" spans="2:16" ht="15.75" hidden="1" x14ac:dyDescent="0.25">
      <c r="B1867" s="70" t="str">
        <f>B1863</f>
        <v xml:space="preserve">  </v>
      </c>
      <c r="C1867" s="14" t="s">
        <v>106</v>
      </c>
      <c r="E1867" s="86" t="str">
        <f>IFERROR(VLOOKUP(B1867,Calculations!$G$10:$W$448,17,FALSE),0)</f>
        <v xml:space="preserve">  </v>
      </c>
      <c r="F1867" s="86"/>
      <c r="H1867" s="133" t="s">
        <v>34</v>
      </c>
      <c r="I1867" s="133"/>
      <c r="J1867" s="133"/>
      <c r="K1867" s="133"/>
      <c r="M1867" s="14" t="s">
        <v>105</v>
      </c>
      <c r="O1867" s="86" t="str">
        <f>E1867</f>
        <v xml:space="preserve">  </v>
      </c>
      <c r="P1867" s="92"/>
    </row>
    <row r="1868" spans="2:16" ht="15.75" hidden="1" x14ac:dyDescent="0.25">
      <c r="B1868" s="75"/>
      <c r="C1868" s="82"/>
      <c r="D1868" s="76" t="s">
        <v>31</v>
      </c>
      <c r="E1868" s="89"/>
      <c r="F1868" s="89" t="str">
        <f>E1867</f>
        <v xml:space="preserve">  </v>
      </c>
      <c r="G1868" s="76"/>
      <c r="H1868" s="134"/>
      <c r="I1868" s="134"/>
      <c r="J1868" s="134"/>
      <c r="K1868" s="134"/>
      <c r="L1868" s="76"/>
      <c r="M1868" s="82"/>
      <c r="N1868" s="76" t="s">
        <v>31</v>
      </c>
      <c r="O1868" s="89"/>
      <c r="P1868" s="90" t="str">
        <f>O1867</f>
        <v xml:space="preserve">  </v>
      </c>
    </row>
  </sheetData>
  <sheetProtection algorithmName="SHA-512" hashValue="lJzX6TdogvKIXpyNMpmMIHDHyzuo/mFV2ts51JXB3xpR91QqyycGjBHXY7rpc+fbXjPgIYQt1c3wi2v7O0OJCg==" saltValue="sx7EZg521eUEo/j9hhi7Ng==" spinCount="100000" sheet="1" objects="1" scenarios="1"/>
  <customSheetViews>
    <customSheetView guid="{FCA35455-335F-4626-96F0-BE56B1506CD1}" scale="70" hiddenRows="1" topLeftCell="N1">
      <selection activeCell="O386" sqref="O386"/>
      <pageMargins left="0.7" right="0.7" top="0.75" bottom="0.75" header="0.3" footer="0.3"/>
      <pageSetup orientation="portrait" r:id="rId1"/>
    </customSheetView>
    <customSheetView guid="{AC4B4CCF-BBC3-4509-AA28-900EA04D9756}" scale="70" hiddenRows="1" topLeftCell="N1">
      <selection activeCell="O386" sqref="O386"/>
      <pageMargins left="0.7" right="0.7" top="0.75" bottom="0.75" header="0.3" footer="0.3"/>
      <pageSetup orientation="portrait" r:id="rId2"/>
    </customSheetView>
    <customSheetView guid="{8C97AF9F-B562-4B43-9554-4EA4A9ADCFA1}" scale="70" hiddenRows="1" topLeftCell="A383">
      <selection activeCell="O386" sqref="O386"/>
      <pageMargins left="0.7" right="0.7" top="0.75" bottom="0.75" header="0.3" footer="0.3"/>
      <pageSetup orientation="portrait" r:id="rId3"/>
    </customSheetView>
  </customSheetViews>
  <mergeCells count="351">
    <mergeCell ref="C1:F1"/>
    <mergeCell ref="H1:K1"/>
    <mergeCell ref="M1:P1"/>
    <mergeCell ref="C10:D10"/>
    <mergeCell ref="H10:I10"/>
    <mergeCell ref="M10:N10"/>
    <mergeCell ref="C25:F27"/>
    <mergeCell ref="H28:I28"/>
    <mergeCell ref="M28:N28"/>
    <mergeCell ref="H30:K31"/>
    <mergeCell ref="C33:D33"/>
    <mergeCell ref="M33:N33"/>
    <mergeCell ref="C15:D15"/>
    <mergeCell ref="H15:I15"/>
    <mergeCell ref="M15:N15"/>
    <mergeCell ref="C22:D22"/>
    <mergeCell ref="H22:I22"/>
    <mergeCell ref="M22:N22"/>
    <mergeCell ref="C74:F76"/>
    <mergeCell ref="H78:K79"/>
    <mergeCell ref="C85:F87"/>
    <mergeCell ref="H89:K90"/>
    <mergeCell ref="C96:F98"/>
    <mergeCell ref="H100:K101"/>
    <mergeCell ref="C41:F43"/>
    <mergeCell ref="H45:K46"/>
    <mergeCell ref="C52:F54"/>
    <mergeCell ref="H56:K57"/>
    <mergeCell ref="C63:F65"/>
    <mergeCell ref="H67:K68"/>
    <mergeCell ref="C140:F142"/>
    <mergeCell ref="H144:K145"/>
    <mergeCell ref="C151:F153"/>
    <mergeCell ref="H155:K156"/>
    <mergeCell ref="C158:F160"/>
    <mergeCell ref="C169:F171"/>
    <mergeCell ref="C107:F109"/>
    <mergeCell ref="H111:K112"/>
    <mergeCell ref="C118:F120"/>
    <mergeCell ref="H122:K123"/>
    <mergeCell ref="C129:F131"/>
    <mergeCell ref="H133:K134"/>
    <mergeCell ref="H206:K207"/>
    <mergeCell ref="C213:F215"/>
    <mergeCell ref="H217:K218"/>
    <mergeCell ref="C224:F226"/>
    <mergeCell ref="H228:K229"/>
    <mergeCell ref="C235:F237"/>
    <mergeCell ref="H173:K174"/>
    <mergeCell ref="C180:F182"/>
    <mergeCell ref="H184:K185"/>
    <mergeCell ref="C191:F193"/>
    <mergeCell ref="H195:K196"/>
    <mergeCell ref="C202:F204"/>
    <mergeCell ref="H272:K273"/>
    <mergeCell ref="C279:F281"/>
    <mergeCell ref="H283:K284"/>
    <mergeCell ref="C290:F292"/>
    <mergeCell ref="H294:K295"/>
    <mergeCell ref="C301:F303"/>
    <mergeCell ref="H239:K240"/>
    <mergeCell ref="C246:F248"/>
    <mergeCell ref="H250:K251"/>
    <mergeCell ref="C257:F259"/>
    <mergeCell ref="H261:K262"/>
    <mergeCell ref="C268:F270"/>
    <mergeCell ref="H338:K339"/>
    <mergeCell ref="C345:F347"/>
    <mergeCell ref="H349:K350"/>
    <mergeCell ref="C356:F358"/>
    <mergeCell ref="H360:K361"/>
    <mergeCell ref="C367:F369"/>
    <mergeCell ref="H305:K306"/>
    <mergeCell ref="C312:F314"/>
    <mergeCell ref="H316:K317"/>
    <mergeCell ref="C323:F325"/>
    <mergeCell ref="H327:K328"/>
    <mergeCell ref="C334:F336"/>
    <mergeCell ref="H404:K405"/>
    <mergeCell ref="C411:F413"/>
    <mergeCell ref="H415:K416"/>
    <mergeCell ref="C422:F424"/>
    <mergeCell ref="H426:K427"/>
    <mergeCell ref="C433:F435"/>
    <mergeCell ref="H371:K372"/>
    <mergeCell ref="C378:F380"/>
    <mergeCell ref="H382:K383"/>
    <mergeCell ref="C389:F391"/>
    <mergeCell ref="H393:K394"/>
    <mergeCell ref="C400:F402"/>
    <mergeCell ref="H470:K471"/>
    <mergeCell ref="C477:F479"/>
    <mergeCell ref="H481:K482"/>
    <mergeCell ref="C488:F490"/>
    <mergeCell ref="H492:K493"/>
    <mergeCell ref="C499:F501"/>
    <mergeCell ref="H437:K438"/>
    <mergeCell ref="C444:F446"/>
    <mergeCell ref="H448:K449"/>
    <mergeCell ref="C455:F457"/>
    <mergeCell ref="H459:K460"/>
    <mergeCell ref="C466:F468"/>
    <mergeCell ref="H536:K537"/>
    <mergeCell ref="C543:F545"/>
    <mergeCell ref="H547:K548"/>
    <mergeCell ref="C554:F556"/>
    <mergeCell ref="H558:K559"/>
    <mergeCell ref="C565:F567"/>
    <mergeCell ref="H503:K504"/>
    <mergeCell ref="C510:F512"/>
    <mergeCell ref="H514:K515"/>
    <mergeCell ref="C521:F523"/>
    <mergeCell ref="H525:K526"/>
    <mergeCell ref="C532:F534"/>
    <mergeCell ref="H602:K603"/>
    <mergeCell ref="C609:F611"/>
    <mergeCell ref="H613:K614"/>
    <mergeCell ref="C620:F622"/>
    <mergeCell ref="H624:K625"/>
    <mergeCell ref="C631:F633"/>
    <mergeCell ref="H569:K570"/>
    <mergeCell ref="C576:F578"/>
    <mergeCell ref="H580:K581"/>
    <mergeCell ref="C587:F589"/>
    <mergeCell ref="H591:K592"/>
    <mergeCell ref="C598:F600"/>
    <mergeCell ref="H668:K669"/>
    <mergeCell ref="C675:F677"/>
    <mergeCell ref="H679:K680"/>
    <mergeCell ref="C686:F688"/>
    <mergeCell ref="H690:K691"/>
    <mergeCell ref="C697:F699"/>
    <mergeCell ref="H635:K636"/>
    <mergeCell ref="C642:F644"/>
    <mergeCell ref="H646:K647"/>
    <mergeCell ref="C653:F655"/>
    <mergeCell ref="H657:K658"/>
    <mergeCell ref="C664:F666"/>
    <mergeCell ref="H734:K735"/>
    <mergeCell ref="C741:F743"/>
    <mergeCell ref="H745:K746"/>
    <mergeCell ref="C752:F754"/>
    <mergeCell ref="H756:K757"/>
    <mergeCell ref="C763:F765"/>
    <mergeCell ref="H701:K702"/>
    <mergeCell ref="C708:F710"/>
    <mergeCell ref="H712:K713"/>
    <mergeCell ref="C719:F721"/>
    <mergeCell ref="H723:K724"/>
    <mergeCell ref="C730:F732"/>
    <mergeCell ref="H800:K801"/>
    <mergeCell ref="C807:F809"/>
    <mergeCell ref="H811:K812"/>
    <mergeCell ref="C818:F820"/>
    <mergeCell ref="H822:K823"/>
    <mergeCell ref="C829:F831"/>
    <mergeCell ref="H767:K768"/>
    <mergeCell ref="C774:F776"/>
    <mergeCell ref="H778:K779"/>
    <mergeCell ref="C785:F787"/>
    <mergeCell ref="H789:K790"/>
    <mergeCell ref="C796:F798"/>
    <mergeCell ref="H866:K867"/>
    <mergeCell ref="C873:F875"/>
    <mergeCell ref="H877:K878"/>
    <mergeCell ref="C884:F886"/>
    <mergeCell ref="H888:K889"/>
    <mergeCell ref="C895:F897"/>
    <mergeCell ref="H833:K834"/>
    <mergeCell ref="C840:F842"/>
    <mergeCell ref="H844:K845"/>
    <mergeCell ref="C851:F853"/>
    <mergeCell ref="H855:K856"/>
    <mergeCell ref="C862:F864"/>
    <mergeCell ref="H932:K933"/>
    <mergeCell ref="C939:F941"/>
    <mergeCell ref="H943:K944"/>
    <mergeCell ref="C950:F952"/>
    <mergeCell ref="H954:K955"/>
    <mergeCell ref="C961:F963"/>
    <mergeCell ref="H899:K900"/>
    <mergeCell ref="C906:F908"/>
    <mergeCell ref="H910:K911"/>
    <mergeCell ref="C917:F919"/>
    <mergeCell ref="H921:K922"/>
    <mergeCell ref="C928:F930"/>
    <mergeCell ref="H998:K999"/>
    <mergeCell ref="C1005:F1007"/>
    <mergeCell ref="H1009:K1010"/>
    <mergeCell ref="C1016:F1018"/>
    <mergeCell ref="H1020:K1021"/>
    <mergeCell ref="C1027:F1029"/>
    <mergeCell ref="H965:K966"/>
    <mergeCell ref="C972:F974"/>
    <mergeCell ref="H976:K977"/>
    <mergeCell ref="C983:F985"/>
    <mergeCell ref="H987:K988"/>
    <mergeCell ref="C994:F996"/>
    <mergeCell ref="H1064:K1065"/>
    <mergeCell ref="C1071:F1073"/>
    <mergeCell ref="H1075:K1076"/>
    <mergeCell ref="C1082:F1084"/>
    <mergeCell ref="H1086:K1087"/>
    <mergeCell ref="C1093:F1095"/>
    <mergeCell ref="H1031:K1032"/>
    <mergeCell ref="C1038:F1040"/>
    <mergeCell ref="H1042:K1043"/>
    <mergeCell ref="C1049:F1051"/>
    <mergeCell ref="H1053:K1054"/>
    <mergeCell ref="C1060:F1062"/>
    <mergeCell ref="H1130:K1131"/>
    <mergeCell ref="C1137:F1139"/>
    <mergeCell ref="H1141:K1142"/>
    <mergeCell ref="C1148:F1150"/>
    <mergeCell ref="H1152:K1153"/>
    <mergeCell ref="C1159:F1161"/>
    <mergeCell ref="H1097:K1098"/>
    <mergeCell ref="C1104:F1106"/>
    <mergeCell ref="H1108:K1109"/>
    <mergeCell ref="C1115:F1117"/>
    <mergeCell ref="H1119:K1120"/>
    <mergeCell ref="C1126:F1128"/>
    <mergeCell ref="H1196:K1197"/>
    <mergeCell ref="C1203:F1205"/>
    <mergeCell ref="H1207:K1208"/>
    <mergeCell ref="C1214:F1216"/>
    <mergeCell ref="H1218:K1219"/>
    <mergeCell ref="C1225:F1227"/>
    <mergeCell ref="H1163:K1164"/>
    <mergeCell ref="C1170:F1172"/>
    <mergeCell ref="H1174:K1175"/>
    <mergeCell ref="C1181:F1183"/>
    <mergeCell ref="H1185:K1186"/>
    <mergeCell ref="C1192:F1194"/>
    <mergeCell ref="H1262:K1263"/>
    <mergeCell ref="C1269:F1271"/>
    <mergeCell ref="H1273:K1274"/>
    <mergeCell ref="C1280:F1282"/>
    <mergeCell ref="H1284:K1285"/>
    <mergeCell ref="C1291:F1293"/>
    <mergeCell ref="H1229:K1230"/>
    <mergeCell ref="C1236:F1238"/>
    <mergeCell ref="H1240:K1241"/>
    <mergeCell ref="C1247:F1249"/>
    <mergeCell ref="H1251:K1252"/>
    <mergeCell ref="C1258:F1260"/>
    <mergeCell ref="H1328:K1329"/>
    <mergeCell ref="C1335:F1337"/>
    <mergeCell ref="H1339:K1340"/>
    <mergeCell ref="C1346:F1348"/>
    <mergeCell ref="H1350:K1351"/>
    <mergeCell ref="C1357:F1359"/>
    <mergeCell ref="H1295:K1296"/>
    <mergeCell ref="C1302:F1304"/>
    <mergeCell ref="H1306:K1307"/>
    <mergeCell ref="C1313:F1315"/>
    <mergeCell ref="H1317:K1318"/>
    <mergeCell ref="C1324:F1326"/>
    <mergeCell ref="H1394:K1395"/>
    <mergeCell ref="C1401:F1403"/>
    <mergeCell ref="H1405:K1406"/>
    <mergeCell ref="C1412:F1414"/>
    <mergeCell ref="H1416:K1417"/>
    <mergeCell ref="C1423:F1425"/>
    <mergeCell ref="H1361:K1362"/>
    <mergeCell ref="C1368:F1370"/>
    <mergeCell ref="H1372:K1373"/>
    <mergeCell ref="C1379:F1381"/>
    <mergeCell ref="H1383:K1384"/>
    <mergeCell ref="C1390:F1392"/>
    <mergeCell ref="H1460:K1461"/>
    <mergeCell ref="C1467:F1469"/>
    <mergeCell ref="H1471:K1472"/>
    <mergeCell ref="C1478:F1480"/>
    <mergeCell ref="H1482:K1483"/>
    <mergeCell ref="C1489:F1491"/>
    <mergeCell ref="H1427:K1428"/>
    <mergeCell ref="C1434:F1436"/>
    <mergeCell ref="H1438:K1439"/>
    <mergeCell ref="C1445:F1447"/>
    <mergeCell ref="H1449:K1450"/>
    <mergeCell ref="C1456:F1458"/>
    <mergeCell ref="H1526:K1527"/>
    <mergeCell ref="C1533:F1535"/>
    <mergeCell ref="H1537:K1538"/>
    <mergeCell ref="C1544:F1546"/>
    <mergeCell ref="H1548:K1549"/>
    <mergeCell ref="C1555:F1557"/>
    <mergeCell ref="H1493:K1494"/>
    <mergeCell ref="C1500:F1502"/>
    <mergeCell ref="H1504:K1505"/>
    <mergeCell ref="C1511:F1513"/>
    <mergeCell ref="H1515:K1516"/>
    <mergeCell ref="C1522:F1524"/>
    <mergeCell ref="H1592:K1593"/>
    <mergeCell ref="C1599:F1601"/>
    <mergeCell ref="H1603:K1604"/>
    <mergeCell ref="C1610:F1612"/>
    <mergeCell ref="H1614:K1615"/>
    <mergeCell ref="C1621:F1623"/>
    <mergeCell ref="H1559:K1560"/>
    <mergeCell ref="C1566:F1568"/>
    <mergeCell ref="H1570:K1571"/>
    <mergeCell ref="C1577:F1579"/>
    <mergeCell ref="H1581:K1582"/>
    <mergeCell ref="C1588:F1590"/>
    <mergeCell ref="H1658:K1659"/>
    <mergeCell ref="C1665:F1667"/>
    <mergeCell ref="H1669:K1670"/>
    <mergeCell ref="C1676:F1678"/>
    <mergeCell ref="H1680:K1681"/>
    <mergeCell ref="C1687:F1689"/>
    <mergeCell ref="H1625:K1626"/>
    <mergeCell ref="C1632:F1634"/>
    <mergeCell ref="H1636:K1637"/>
    <mergeCell ref="C1643:F1645"/>
    <mergeCell ref="H1647:K1648"/>
    <mergeCell ref="C1654:F1656"/>
    <mergeCell ref="H1724:K1725"/>
    <mergeCell ref="C1731:F1733"/>
    <mergeCell ref="H1735:K1736"/>
    <mergeCell ref="C1742:F1744"/>
    <mergeCell ref="H1746:K1747"/>
    <mergeCell ref="C1753:F1755"/>
    <mergeCell ref="H1691:K1692"/>
    <mergeCell ref="C1698:F1700"/>
    <mergeCell ref="H1702:K1703"/>
    <mergeCell ref="C1709:F1711"/>
    <mergeCell ref="H1713:K1714"/>
    <mergeCell ref="C1720:F1722"/>
    <mergeCell ref="H1790:K1791"/>
    <mergeCell ref="C1797:F1799"/>
    <mergeCell ref="H1801:K1802"/>
    <mergeCell ref="C1808:F1810"/>
    <mergeCell ref="H1812:K1813"/>
    <mergeCell ref="C1819:F1821"/>
    <mergeCell ref="H1757:K1758"/>
    <mergeCell ref="C1764:F1766"/>
    <mergeCell ref="H1768:K1769"/>
    <mergeCell ref="C1775:F1777"/>
    <mergeCell ref="H1779:K1780"/>
    <mergeCell ref="C1786:F1788"/>
    <mergeCell ref="H1856:K1857"/>
    <mergeCell ref="C1863:F1865"/>
    <mergeCell ref="H1867:K1868"/>
    <mergeCell ref="H1823:K1824"/>
    <mergeCell ref="C1830:F1832"/>
    <mergeCell ref="H1834:K1835"/>
    <mergeCell ref="C1841:F1843"/>
    <mergeCell ref="H1845:K1846"/>
    <mergeCell ref="C1852:F1854"/>
  </mergeCell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228D9-8C15-4718-B51D-16D0CBD1FE31}">
  <sheetPr>
    <pageSetUpPr fitToPage="1"/>
  </sheetPr>
  <dimension ref="B1:F23"/>
  <sheetViews>
    <sheetView zoomScaleNormal="100" workbookViewId="0">
      <selection activeCell="C36" sqref="C36"/>
    </sheetView>
  </sheetViews>
  <sheetFormatPr defaultColWidth="9.140625" defaultRowHeight="15" x14ac:dyDescent="0.2"/>
  <cols>
    <col min="1" max="1" width="9.140625" style="10"/>
    <col min="2" max="2" width="50.7109375" style="14" customWidth="1"/>
    <col min="3" max="3" width="14.42578125" style="10" hidden="1" customWidth="1"/>
    <col min="4" max="4" width="12.7109375" style="10" customWidth="1"/>
    <col min="5" max="5" width="13.28515625" style="10" customWidth="1"/>
    <col min="6" max="6" width="14.42578125" style="10" customWidth="1"/>
    <col min="7" max="16384" width="9.140625" style="10"/>
  </cols>
  <sheetData>
    <row r="1" spans="2:6" x14ac:dyDescent="0.2">
      <c r="C1" s="96">
        <f>Questionnaire!I7</f>
        <v>45473</v>
      </c>
      <c r="F1" s="96" t="str">
        <f>'3rd Year AJEs'!B417</f>
        <v xml:space="preserve">  </v>
      </c>
    </row>
    <row r="2" spans="2:6" ht="28.5" x14ac:dyDescent="0.2">
      <c r="C2" s="97" t="s">
        <v>41</v>
      </c>
      <c r="D2" s="97" t="s">
        <v>121</v>
      </c>
      <c r="E2" s="97" t="s">
        <v>122</v>
      </c>
      <c r="F2" s="97" t="s">
        <v>48</v>
      </c>
    </row>
    <row r="3" spans="2:6" ht="15.75" x14ac:dyDescent="0.25">
      <c r="B3" s="108" t="s">
        <v>43</v>
      </c>
      <c r="C3" s="98"/>
    </row>
    <row r="4" spans="2:6" x14ac:dyDescent="0.2">
      <c r="B4" s="73" t="s">
        <v>31</v>
      </c>
      <c r="C4" s="98"/>
      <c r="D4" s="31">
        <f>SUMIF('3rd Year AJEs'!$M$296:$M$427,'3rd YearTrial Balance Crosswalk'!B4,'3rd Year AJEs'!$O$296:$O$427)</f>
        <v>0</v>
      </c>
      <c r="E4" s="31">
        <f>SUMIF('3rd Year AJEs'!$N$296:$N$427,'3rd YearTrial Balance Crosswalk'!B4,'3rd Year AJEs'!$P$296:$P$427)</f>
        <v>0</v>
      </c>
      <c r="F4" s="31">
        <f>C4+D4-E4</f>
        <v>0</v>
      </c>
    </row>
    <row r="5" spans="2:6" x14ac:dyDescent="0.2">
      <c r="B5" s="73" t="s">
        <v>90</v>
      </c>
      <c r="C5" s="31">
        <v>0</v>
      </c>
      <c r="D5" s="31">
        <f>SUMIF('3rd Year AJEs'!$M$296:$M$427,'3rd YearTrial Balance Crosswalk'!B5,'3rd Year AJEs'!$O$296:$O$427)</f>
        <v>0</v>
      </c>
      <c r="E5" s="31">
        <f>SUMIF('3rd Year AJEs'!$N$296:$N$427,'3rd YearTrial Balance Crosswalk'!B5,'3rd Year AJEs'!$P$296:$P$427)</f>
        <v>0</v>
      </c>
      <c r="F5" s="31">
        <f t="shared" ref="F5:F12" si="0">C5+D5-E5</f>
        <v>0</v>
      </c>
    </row>
    <row r="6" spans="2:6" x14ac:dyDescent="0.2">
      <c r="B6" s="73" t="s">
        <v>91</v>
      </c>
      <c r="C6" s="31">
        <v>0</v>
      </c>
      <c r="D6" s="31">
        <f>SUMIF('3rd Year AJEs'!$M$296:$M$427,'3rd YearTrial Balance Crosswalk'!B6,'3rd Year AJEs'!$O$296:$O$427)</f>
        <v>0</v>
      </c>
      <c r="E6" s="31">
        <f>SUMIF('3rd Year AJEs'!$N$296:$N$427,'3rd YearTrial Balance Crosswalk'!B6,'3rd Year AJEs'!$P$296:$P$427)</f>
        <v>0</v>
      </c>
      <c r="F6" s="31">
        <f t="shared" si="0"/>
        <v>0</v>
      </c>
    </row>
    <row r="7" spans="2:6" hidden="1" x14ac:dyDescent="0.2">
      <c r="B7" s="73" t="s">
        <v>25</v>
      </c>
      <c r="C7" s="31">
        <f>Questionnaire!I23</f>
        <v>0</v>
      </c>
      <c r="D7" s="31">
        <f>SUMIF('1st Year AJEs'!$M$4:$M$162,'3rd YearTrial Balance Crosswalk'!B7,'1st Year AJEs'!$O$4:$O$162)</f>
        <v>0</v>
      </c>
      <c r="E7" s="31">
        <f>SUMIF('1st Year AJEs'!$N$4:$N$162,'3rd YearTrial Balance Crosswalk'!B7,'1st Year AJEs'!$P$4:$P$162)</f>
        <v>0</v>
      </c>
      <c r="F7" s="31">
        <f t="shared" si="0"/>
        <v>0</v>
      </c>
    </row>
    <row r="8" spans="2:6" hidden="1" x14ac:dyDescent="0.2">
      <c r="B8" s="14" t="s">
        <v>24</v>
      </c>
      <c r="C8" s="31">
        <f>Questionnaire!I24</f>
        <v>0</v>
      </c>
      <c r="D8" s="31">
        <f>SUMIF('1st Year AJEs'!$M$4:$M$162,'3rd YearTrial Balance Crosswalk'!B8,'1st Year AJEs'!$O$4:$O$162)</f>
        <v>0</v>
      </c>
      <c r="E8" s="31">
        <f>SUMIF('1st Year AJEs'!$N$4:$N$162,'3rd YearTrial Balance Crosswalk'!B8,'1st Year AJEs'!$P$4:$P$162)</f>
        <v>0</v>
      </c>
      <c r="F8" s="31">
        <f t="shared" si="0"/>
        <v>0</v>
      </c>
    </row>
    <row r="9" spans="2:6" x14ac:dyDescent="0.2">
      <c r="B9" s="73" t="s">
        <v>92</v>
      </c>
      <c r="C9" s="31">
        <v>0</v>
      </c>
      <c r="D9" s="31">
        <f>SUMIF('3rd Year AJEs'!$M$296:$M$427,'3rd YearTrial Balance Crosswalk'!B9,'3rd Year AJEs'!$O$296:$O$427)</f>
        <v>0</v>
      </c>
      <c r="E9" s="31">
        <f>SUMIF('3rd Year AJEs'!$N$296:$N$427,'3rd YearTrial Balance Crosswalk'!B9,'3rd Year AJEs'!$P$296:$P$427)</f>
        <v>0</v>
      </c>
      <c r="F9" s="31">
        <f t="shared" si="0"/>
        <v>0</v>
      </c>
    </row>
    <row r="10" spans="2:6" hidden="1" x14ac:dyDescent="0.2">
      <c r="B10" s="73" t="s">
        <v>27</v>
      </c>
      <c r="C10" s="31">
        <f>Questionnaire!I25</f>
        <v>0</v>
      </c>
      <c r="D10" s="31">
        <f>SUMIF('1st Year AJEs'!$M$4:$M$162,'3rd YearTrial Balance Crosswalk'!B10,'1st Year AJEs'!$O$4:$O$162)</f>
        <v>0</v>
      </c>
      <c r="E10" s="31">
        <f>SUMIF('1st Year AJEs'!$N$4:$N$162,'3rd YearTrial Balance Crosswalk'!B10,'1st Year AJEs'!$P$4:$P$162)</f>
        <v>0</v>
      </c>
      <c r="F10" s="31">
        <f t="shared" si="0"/>
        <v>0</v>
      </c>
    </row>
    <row r="11" spans="2:6" x14ac:dyDescent="0.2">
      <c r="B11" s="73" t="s">
        <v>60</v>
      </c>
      <c r="C11" s="31">
        <v>0</v>
      </c>
      <c r="D11" s="31">
        <f>SUMIF('3rd Year AJEs'!$M$426:$M$427,'3rd YearTrial Balance Crosswalk'!B11,'3rd Year AJEs'!$O$296:$O$427)</f>
        <v>0</v>
      </c>
      <c r="E11" s="31">
        <f>SUMIF('3rd Year AJEs'!$N$296:$N$427,'3rd YearTrial Balance Crosswalk'!B11,'3rd Year AJEs'!$P$296:$P$427)</f>
        <v>0</v>
      </c>
      <c r="F11" s="31">
        <f t="shared" si="0"/>
        <v>0</v>
      </c>
    </row>
    <row r="12" spans="2:6" x14ac:dyDescent="0.2">
      <c r="B12" s="73" t="s">
        <v>22</v>
      </c>
      <c r="C12" s="31">
        <v>0</v>
      </c>
      <c r="D12" s="31">
        <f ca="1">SUMIF('3rd Year AJEs'!$M$427:$M$1868,'3rd YearTrial Balance Crosswalk'!B12,'3rd Year AJEs'!$O$296:$O$427)</f>
        <v>0</v>
      </c>
      <c r="E12" s="31">
        <f>SUMIF('3rd Year AJEs'!$N$296:$N$427,'3rd YearTrial Balance Crosswalk'!B12,'3rd Year AJEs'!$P$296:$P$427)</f>
        <v>0</v>
      </c>
      <c r="F12" s="31">
        <f t="shared" ca="1" si="0"/>
        <v>0</v>
      </c>
    </row>
    <row r="13" spans="2:6" x14ac:dyDescent="0.2">
      <c r="B13" s="73"/>
      <c r="C13" s="31"/>
    </row>
    <row r="14" spans="2:6" x14ac:dyDescent="0.2">
      <c r="C14" s="31"/>
    </row>
    <row r="15" spans="2:6" ht="15.75" x14ac:dyDescent="0.2">
      <c r="B15" s="99" t="s">
        <v>42</v>
      </c>
      <c r="C15" s="31"/>
    </row>
    <row r="16" spans="2:6" x14ac:dyDescent="0.2">
      <c r="B16" s="14" t="s">
        <v>93</v>
      </c>
      <c r="C16" s="31"/>
      <c r="D16" s="31">
        <f>SUMIF('3rd Year AJEs'!$M$296:$M$427,'3rd YearTrial Balance Crosswalk'!B16,'3rd Year AJEs'!$O$296:$O$427)</f>
        <v>0</v>
      </c>
      <c r="E16" s="31">
        <f>SUMIF('3rd Year AJEs'!$N$296:$N$427,'3rd YearTrial Balance Crosswalk'!B16,'3rd Year AJEs'!$P$296:$P$427)</f>
        <v>0</v>
      </c>
      <c r="F16" s="32">
        <f>D16-E16</f>
        <v>0</v>
      </c>
    </row>
    <row r="17" spans="2:6" x14ac:dyDescent="0.2">
      <c r="B17" s="72" t="s">
        <v>94</v>
      </c>
      <c r="C17" s="31"/>
      <c r="D17" s="31">
        <f>SUMIF('3rd Year AJEs'!$M$296:$M$427,'3rd YearTrial Balance Crosswalk'!B17,'3rd Year AJEs'!$O$296:$O$427)</f>
        <v>0</v>
      </c>
      <c r="E17" s="31">
        <f>SUMIF('3rd Year AJEs'!$N$296:$N$427,'3rd YearTrial Balance Crosswalk'!B17,'3rd Year AJEs'!$P$296:$P$427)</f>
        <v>0</v>
      </c>
      <c r="F17" s="32">
        <f t="shared" ref="F17:F18" si="1">D17-E17</f>
        <v>0</v>
      </c>
    </row>
    <row r="18" spans="2:6" x14ac:dyDescent="0.2">
      <c r="B18" s="14" t="s">
        <v>97</v>
      </c>
      <c r="C18" s="31"/>
      <c r="D18" s="31">
        <f>SUMIF('3rd Year AJEs'!$M$296:$M$427,'3rd YearTrial Balance Crosswalk'!B18,'3rd Year AJEs'!$O$296:$O$427)</f>
        <v>0</v>
      </c>
      <c r="E18" s="31">
        <f>SUMIF('3rd Year AJEs'!$N$296:$N$427,'3rd YearTrial Balance Crosswalk'!B18,'3rd Year AJEs'!$P$296:$P$427)</f>
        <v>0</v>
      </c>
      <c r="F18" s="32">
        <f t="shared" si="1"/>
        <v>0</v>
      </c>
    </row>
    <row r="19" spans="2:6" x14ac:dyDescent="0.2">
      <c r="C19" s="31"/>
    </row>
    <row r="20" spans="2:6" x14ac:dyDescent="0.2">
      <c r="C20" s="100"/>
    </row>
    <row r="21" spans="2:6" x14ac:dyDescent="0.2">
      <c r="C21" s="31"/>
    </row>
    <row r="22" spans="2:6" ht="15.75" thickBot="1" x14ac:dyDescent="0.25">
      <c r="B22" s="24"/>
      <c r="C22" s="31"/>
      <c r="D22" s="101">
        <f ca="1">SUM(D4:D18)</f>
        <v>0</v>
      </c>
      <c r="E22" s="101">
        <f>SUM(E4:E18)</f>
        <v>0</v>
      </c>
    </row>
    <row r="23" spans="2:6" ht="15.75" thickTop="1" x14ac:dyDescent="0.2">
      <c r="C23" s="31"/>
    </row>
  </sheetData>
  <sheetProtection algorithmName="SHA-512" hashValue="PaRrnMFusMgp2D6t9obafeq6Zgt71p+T7uLNVUNgYD04SB5OmeoqoKa+12iIOuB9BISWvufMhZdEyZliwGXkiw==" saltValue="WocaZcbNivFeiky3ZYJx8Q==" spinCount="100000" sheet="1" objects="1" scenarios="1"/>
  <customSheetViews>
    <customSheetView guid="{FCA35455-335F-4626-96F0-BE56B1506CD1}" fitToPage="1" hiddenRows="1" hiddenColumns="1">
      <selection activeCell="D36" sqref="D36"/>
      <pageMargins left="0.7" right="0.7" top="0.75" bottom="0.75" header="0.3" footer="0.3"/>
      <pageSetup fitToHeight="0" orientation="landscape" r:id="rId1"/>
    </customSheetView>
    <customSheetView guid="{AC4B4CCF-BBC3-4509-AA28-900EA04D9756}" fitToPage="1" hiddenRows="1" hiddenColumns="1">
      <selection activeCell="D36" sqref="D36"/>
      <pageMargins left="0.7" right="0.7" top="0.75" bottom="0.75" header="0.3" footer="0.3"/>
      <pageSetup fitToHeight="0" orientation="landscape" r:id="rId2"/>
    </customSheetView>
    <customSheetView guid="{8C97AF9F-B562-4B43-9554-4EA4A9ADCFA1}" fitToPage="1" hiddenRows="1" hiddenColumns="1">
      <selection activeCell="D36" sqref="D36"/>
      <pageMargins left="0.7" right="0.7" top="0.75" bottom="0.75" header="0.3" footer="0.3"/>
      <pageSetup fitToHeight="0" orientation="landscape" r:id="rId3"/>
    </customSheetView>
  </customSheetViews>
  <pageMargins left="0.7" right="0.7" top="0.75" bottom="0.75" header="0.3" footer="0.3"/>
  <pageSetup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B62432248E99F94BB95F44804AEAE2F4" ma:contentTypeVersion="5" ma:contentTypeDescription="Upload an image." ma:contentTypeScope="" ma:versionID="dd335fddc466c040ee7c79c68ec34de1">
  <xsd:schema xmlns:xsd="http://www.w3.org/2001/XMLSchema" xmlns:xs="http://www.w3.org/2001/XMLSchema" xmlns:p="http://schemas.microsoft.com/office/2006/metadata/properties" xmlns:ns1="http://schemas.microsoft.com/sharepoint/v3" xmlns:ns2="7C78363F-F08E-4BCA-8F5D-721F064AA4C8" xmlns:ns3="http://schemas.microsoft.com/sharepoint/v3/fields" xmlns:ns4="d039593b-b3c6-4c10-8732-8aac6422e621" xmlns:ns5="7c78363f-f08e-4bca-8f5d-721f064aa4c8" targetNamespace="http://schemas.microsoft.com/office/2006/metadata/properties" ma:root="true" ma:fieldsID="daf8f359701938c579803b7d4a94d95e" ns1:_="" ns2:_="" ns3:_="" ns4:_="" ns5:_="">
    <xsd:import namespace="http://schemas.microsoft.com/sharepoint/v3"/>
    <xsd:import namespace="7C78363F-F08E-4BCA-8F5D-721F064AA4C8"/>
    <xsd:import namespace="http://schemas.microsoft.com/sharepoint/v3/fields"/>
    <xsd:import namespace="d039593b-b3c6-4c10-8732-8aac6422e621"/>
    <xsd:import namespace="7c78363f-f08e-4bca-8f5d-721f064aa4c8"/>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element ref="ns5:MediaServiceMetadata" minOccurs="0"/>
                <xsd:element ref="ns5: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78363F-F08E-4BCA-8F5D-721F064AA4C8"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39593b-b3c6-4c10-8732-8aac6422e621"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78363f-f08e-4bca-8f5d-721f064aa4c8"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geCreateDate xmlns="7C78363F-F08E-4BCA-8F5D-721F064AA4C8" xsi:nil="true"/>
    <PublishingExpirationDate xmlns="http://schemas.microsoft.com/sharepoint/v3" xsi:nil="true"/>
    <PublishingStartDate xmlns="http://schemas.microsoft.com/sharepoint/v3" xsi:nil="true"/>
    <wic_System_Copyright xmlns="http://schemas.microsoft.com/sharepoint/v3/fields" xsi:nil="true"/>
    <_dlc_DocId xmlns="d039593b-b3c6-4c10-8732-8aac6422e621">SZA3YSNECVJS-1376620823-163</_dlc_DocId>
    <_dlc_DocIdUrl xmlns="d039593b-b3c6-4c10-8732-8aac6422e621">
      <Url>https://nctreasurer365.sharepoint.com/sites/Compass/wcr/_layouts/15/DocIdRedir.aspx?ID=SZA3YSNECVJS-1376620823-163</Url>
      <Description>SZA3YSNECVJS-1376620823-163</Description>
    </_dlc_DocIdUrl>
  </documentManagement>
</p:properties>
</file>

<file path=customXml/itemProps1.xml><?xml version="1.0" encoding="utf-8"?>
<ds:datastoreItem xmlns:ds="http://schemas.openxmlformats.org/officeDocument/2006/customXml" ds:itemID="{DC2D574A-8059-4469-8196-9F79450EC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8363F-F08E-4BCA-8F5D-721F064AA4C8"/>
    <ds:schemaRef ds:uri="http://schemas.microsoft.com/sharepoint/v3/fields"/>
    <ds:schemaRef ds:uri="d039593b-b3c6-4c10-8732-8aac6422e621"/>
    <ds:schemaRef ds:uri="7c78363f-f08e-4bca-8f5d-721f064aa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658981-2D1F-4FBC-945A-30E72EC2D0C6}">
  <ds:schemaRefs>
    <ds:schemaRef ds:uri="http://schemas.microsoft.com/sharepoint/events"/>
  </ds:schemaRefs>
</ds:datastoreItem>
</file>

<file path=customXml/itemProps3.xml><?xml version="1.0" encoding="utf-8"?>
<ds:datastoreItem xmlns:ds="http://schemas.openxmlformats.org/officeDocument/2006/customXml" ds:itemID="{698076D4-2E2C-4F1E-A387-CC3AF3F7057A}">
  <ds:schemaRefs>
    <ds:schemaRef ds:uri="http://schemas.microsoft.com/sharepoint/v3/contenttype/forms"/>
  </ds:schemaRefs>
</ds:datastoreItem>
</file>

<file path=customXml/itemProps4.xml><?xml version="1.0" encoding="utf-8"?>
<ds:datastoreItem xmlns:ds="http://schemas.openxmlformats.org/officeDocument/2006/customXml" ds:itemID="{951DBDD0-6BD4-4638-9B74-4D88BA2B12B5}">
  <ds:schemaRefs>
    <ds:schemaRef ds:uri="http://schemas.microsoft.com/sharepoint/v3/fields"/>
    <ds:schemaRef ds:uri="http://schemas.microsoft.com/sharepoint/v3"/>
    <ds:schemaRef ds:uri="http://schemas.microsoft.com/office/2006/documentManagement/types"/>
    <ds:schemaRef ds:uri="http://purl.org/dc/elements/1.1/"/>
    <ds:schemaRef ds:uri="http://schemas.microsoft.com/office/2006/metadata/properties"/>
    <ds:schemaRef ds:uri="d039593b-b3c6-4c10-8732-8aac6422e62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7c78363f-f08e-4bca-8f5d-721f064aa4c8"/>
    <ds:schemaRef ds:uri="7C78363F-F08E-4BCA-8F5D-721F064AA4C8"/>
  </ds:schemaRefs>
</ds:datastoreItem>
</file>

<file path=docMetadata/LabelInfo.xml><?xml version="1.0" encoding="utf-8"?>
<clbl:labelList xmlns:clbl="http://schemas.microsoft.com/office/2020/mipLabelMetadata">
  <clbl:label id="{033fc54b-e5a3-4ebc-8425-8e88f827fc4f}" enabled="0" method="" siteId="{033fc54b-e5a3-4ebc-8425-8e88f827fc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Questionnaire</vt:lpstr>
      <vt:lpstr>Calculations</vt:lpstr>
      <vt:lpstr>1st YearTrial Balance Crosswalk</vt:lpstr>
      <vt:lpstr>1st Year AJEs</vt:lpstr>
      <vt:lpstr>2nd Year AJEs</vt:lpstr>
      <vt:lpstr>2nd YearTrial Balance Crosswalk</vt:lpstr>
      <vt:lpstr>3rd Year AJEs</vt:lpstr>
      <vt:lpstr>3rd YearTrial Balance Crosswalk</vt:lpstr>
      <vt:lpstr>4th Year AJEs</vt:lpstr>
      <vt:lpstr>4th YearTrial Balance Crosswalk</vt:lpstr>
      <vt:lpstr>5th Year AJEs</vt:lpstr>
      <vt:lpstr>5th YearTrial Balance Crosswalk</vt:lpstr>
      <vt:lpstr>Updating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Melissa Cundey</cp:lastModifiedBy>
  <cp:lastPrinted>2023-02-10T13:53:11Z</cp:lastPrinted>
  <dcterms:created xsi:type="dcterms:W3CDTF">2021-03-25T14:34:30Z</dcterms:created>
  <dcterms:modified xsi:type="dcterms:W3CDTF">2026-06-15T17:00:39Z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0x0101009148F5A04DDD49CBA7127AADA5FB792B00AADE34325A8B49CDA8BB4DB53328F21400B62432248E99F94BB95F44804AEAE2F4</vt:lpwstr>
  </property>
  <property fmtid="{D5CDD505-2E9C-101B-9397-08002B2CF9AE}" pid="3" name="_dlc_DocIdItemGuid">
    <vt:lpwstr>d14114bf-5d91-4158-8763-4fa892c05b27</vt:lpwstr>
  </property>
</Properties>
</file>